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Z:\QUOTA\DPQI\6. COSTOS DE SERVEIS\2025\16_2025 CTE SAD_MCG\CALCUL DEFINITIU\ANNEXOS\ANEXOS OK CONTRACTACIÓ\"/>
    </mc:Choice>
  </mc:AlternateContent>
  <xr:revisionPtr revIDLastSave="0" documentId="13_ncr:1_{8FA2CD90-AD04-4F4A-85D5-5081FDA6D1AD}" xr6:coauthVersionLast="47" xr6:coauthVersionMax="47" xr10:uidLastSave="{00000000-0000-0000-0000-000000000000}"/>
  <bookViews>
    <workbookView xWindow="-60" yWindow="-60" windowWidth="28920" windowHeight="15720" xr2:uid="{70033358-456A-4FAB-967E-674D137B0428}"/>
  </bookViews>
  <sheets>
    <sheet name="LOT 2 S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G24" i="1"/>
  <c r="G20" i="1"/>
  <c r="G19" i="1"/>
  <c r="I20" i="1"/>
  <c r="J20" i="1" s="1"/>
  <c r="I18" i="1"/>
  <c r="J18" i="1" s="1"/>
  <c r="G18" i="1"/>
  <c r="G17" i="1"/>
  <c r="G16" i="1"/>
  <c r="I17" i="1"/>
  <c r="J17" i="1" s="1"/>
  <c r="I15" i="1"/>
  <c r="J15" i="1" s="1"/>
  <c r="G15" i="1"/>
  <c r="G14" i="1"/>
  <c r="G13" i="1"/>
  <c r="I14" i="1"/>
  <c r="J14" i="1" s="1"/>
  <c r="I12" i="1"/>
  <c r="J12" i="1" s="1"/>
  <c r="G12" i="1"/>
  <c r="G11" i="1"/>
  <c r="G10" i="1"/>
  <c r="I10" i="1"/>
  <c r="J10" i="1" s="1"/>
  <c r="I9" i="1"/>
  <c r="J9" i="1" s="1"/>
  <c r="G9" i="1"/>
  <c r="G21" i="1" s="1"/>
  <c r="G23" i="1" s="1"/>
  <c r="I13" i="1" l="1"/>
  <c r="I16" i="1"/>
  <c r="J16" i="1" s="1"/>
  <c r="I11" i="1"/>
  <c r="J11" i="1" s="1"/>
  <c r="I19" i="1"/>
  <c r="J19" i="1" s="1"/>
  <c r="K17" i="1" l="1"/>
  <c r="K14" i="1"/>
  <c r="J13" i="1"/>
  <c r="K11" i="1"/>
  <c r="K20" i="1"/>
  <c r="I21" i="1"/>
  <c r="J21" i="1" s="1"/>
  <c r="I23" i="1" l="1"/>
  <c r="I24" i="1" s="1"/>
  <c r="I25" i="1" s="1"/>
</calcChain>
</file>

<file path=xl/sharedStrings.xml><?xml version="1.0" encoding="utf-8"?>
<sst xmlns="http://schemas.openxmlformats.org/spreadsheetml/2006/main" count="39" uniqueCount="33">
  <si>
    <t>SERVEIS D'ATENCIÓ PERSONAL I AJUDA A LA LLAR LOT 2</t>
  </si>
  <si>
    <t>Pel període inicial del contracte:</t>
  </si>
  <si>
    <t>01/10/2026 a 30/09/2029</t>
  </si>
  <si>
    <t>36 MESOS</t>
  </si>
  <si>
    <t>Codi</t>
  </si>
  <si>
    <t>Descripció</t>
  </si>
  <si>
    <t>HORES</t>
  </si>
  <si>
    <t>Preu u/t Sortida</t>
  </si>
  <si>
    <t>Import sortida</t>
  </si>
  <si>
    <t>Preu u/t  Proveïdor</t>
  </si>
  <si>
    <t>Import  Proveïdor</t>
  </si>
  <si>
    <t>Baixa</t>
  </si>
  <si>
    <t xml:space="preserve">Despeses per preu UNITARI </t>
  </si>
  <si>
    <t>TREBALLADORA FAMILIAR</t>
  </si>
  <si>
    <t>1er any</t>
  </si>
  <si>
    <t>2 on any</t>
  </si>
  <si>
    <t>3 er any</t>
  </si>
  <si>
    <t>AUXILIAR NETEJA</t>
  </si>
  <si>
    <t>1 er any</t>
  </si>
  <si>
    <t>2on any</t>
  </si>
  <si>
    <t>3er any</t>
  </si>
  <si>
    <t>NETEJA ESPECIALS</t>
  </si>
  <si>
    <t>MANTENIMENT</t>
  </si>
  <si>
    <t>Subtotal preus unitaris</t>
  </si>
  <si>
    <t>Subtotal preus unitaris proveidor</t>
  </si>
  <si>
    <t xml:space="preserve">Nota: Aquest document s'ha de convertir en PDF i s'ha de signar pel representant legal de la licitadora </t>
  </si>
  <si>
    <t>IMPORT</t>
  </si>
  <si>
    <t xml:space="preserve">IMPORT:                    </t>
  </si>
  <si>
    <t>IVA</t>
  </si>
  <si>
    <t>TOTAL:</t>
  </si>
  <si>
    <t>Barcelona, en la data de signatura</t>
  </si>
  <si>
    <t>EXP. P2500177            ANNEX-4 BIS</t>
  </si>
  <si>
    <t>Les quantitats indicades per l’IMSS dels preus unitaris nets determinats constitueixen la xifra màxima per sobre de la qual s'estimarà que les ofertes dels licitadors excedeixen el tipus de la licitació i, per tant, seran excloses.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</si>
</sst>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0.00\ &quot;€&quot;"/>
    <numFmt numFmtId="8" formatCode="#,##0.00\ &quot;€&quot;;[Red]\-#,##0.00\ &quot;€&quot;"/>
    <numFmt numFmtId="43" formatCode="_-* #,##0.00_-;\-* #,##0.00_-;_-* &quot;-&quot;??_-;_-@_-"/>
    <numFmt numFmtId="164" formatCode="_-* #,##0.00\ [$€-403]_-;\-* #,##0.00\ [$€-403]_-;_-* &quot;-&quot;??\ [$€-403]_-;_-@_-"/>
    <numFmt numFmtId="165" formatCode="_-* #,##0.0000\ [$€-403]_-;\-* #,##0.0000\ [$€-403]_-;_-* &quot;-&quot;??\ [$€-403]_-;_-@_-"/>
    <numFmt numFmtId="166" formatCode="#,##0.00_ ;\-#,##0.00\ "/>
  </numFmts>
  <fonts count="13" x14ac:knownFonts="1">
    <font>
      <sz val="11"/>
      <color theme="1"/>
      <name val="Aptos Narrow"/>
      <family val="2"/>
      <scheme val="minor"/>
    </font>
    <font>
      <sz val="11"/>
      <color theme="1"/>
      <name val="Aptos Narrow"/>
      <family val="2"/>
      <scheme val="minor"/>
    </font>
    <font>
      <sz val="10"/>
      <name val="Arial"/>
      <family val="2"/>
    </font>
    <font>
      <b/>
      <sz val="10"/>
      <name val="Arial"/>
      <family val="2"/>
    </font>
    <font>
      <b/>
      <sz val="11"/>
      <name val="Arial"/>
      <family val="2"/>
    </font>
    <font>
      <sz val="9"/>
      <color rgb="FF000000"/>
      <name val="Arial"/>
      <family val="2"/>
    </font>
    <font>
      <b/>
      <sz val="9"/>
      <name val="Arial"/>
      <family val="2"/>
    </font>
    <font>
      <sz val="8"/>
      <name val="Arial"/>
      <family val="2"/>
    </font>
    <font>
      <sz val="9"/>
      <name val="Arial"/>
      <family val="2"/>
    </font>
    <font>
      <sz val="8"/>
      <color rgb="FF000000"/>
      <name val="Arial"/>
      <family val="2"/>
    </font>
    <font>
      <b/>
      <sz val="9"/>
      <color rgb="FF000000"/>
      <name val="Arial"/>
      <family val="2"/>
    </font>
    <font>
      <b/>
      <sz val="10"/>
      <color rgb="FFFF0000"/>
      <name val="Arial"/>
      <family val="2"/>
    </font>
    <font>
      <b/>
      <sz val="10"/>
      <color rgb="FF000000"/>
      <name val="Arial"/>
      <family val="2"/>
    </font>
  </fonts>
  <fills count="11">
    <fill>
      <patternFill patternType="none"/>
    </fill>
    <fill>
      <patternFill patternType="gray125"/>
    </fill>
    <fill>
      <patternFill patternType="solid">
        <fgColor rgb="FF00B050"/>
        <bgColor rgb="FF000000"/>
      </patternFill>
    </fill>
    <fill>
      <patternFill patternType="solid">
        <fgColor rgb="FFFFCC00"/>
        <bgColor rgb="FF000000"/>
      </patternFill>
    </fill>
    <fill>
      <patternFill patternType="solid">
        <fgColor rgb="FFFFFFFF"/>
        <bgColor rgb="FF000000"/>
      </patternFill>
    </fill>
    <fill>
      <patternFill patternType="solid">
        <fgColor rgb="FFFFFF00"/>
        <bgColor rgb="FF000000"/>
      </patternFill>
    </fill>
    <fill>
      <patternFill patternType="solid">
        <fgColor rgb="FFC4D79B"/>
        <bgColor rgb="FF000000"/>
      </patternFill>
    </fill>
    <fill>
      <patternFill patternType="solid">
        <fgColor theme="0" tint="-0.14999847407452621"/>
        <bgColor rgb="FF000000"/>
      </patternFill>
    </fill>
    <fill>
      <patternFill patternType="solid">
        <fgColor theme="0"/>
        <bgColor indexed="64"/>
      </patternFill>
    </fill>
    <fill>
      <patternFill patternType="solid">
        <fgColor rgb="FFD9D9D9"/>
        <bgColor rgb="FF000000"/>
      </patternFill>
    </fill>
    <fill>
      <patternFill patternType="solid">
        <fgColor rgb="FFFFFF00"/>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2" fillId="2" borderId="0" xfId="0" applyFont="1" applyFill="1"/>
    <xf numFmtId="0" fontId="2" fillId="0" borderId="0" xfId="0" applyFont="1"/>
    <xf numFmtId="0" fontId="3" fillId="0" borderId="0" xfId="0" applyFont="1" applyAlignment="1">
      <alignment vertical="center"/>
    </xf>
    <xf numFmtId="0" fontId="2" fillId="0" borderId="0" xfId="0" applyFont="1" applyAlignment="1">
      <alignment horizontal="right"/>
    </xf>
    <xf numFmtId="0" fontId="4" fillId="0" borderId="0" xfId="0" applyFont="1"/>
    <xf numFmtId="0" fontId="5" fillId="0" borderId="0" xfId="0" applyFont="1"/>
    <xf numFmtId="2" fontId="5" fillId="0" borderId="0" xfId="0" applyNumberFormat="1" applyFont="1"/>
    <xf numFmtId="7" fontId="5" fillId="0" borderId="0" xfId="0" applyNumberFormat="1" applyFont="1"/>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2" fontId="6" fillId="3" borderId="5" xfId="0" applyNumberFormat="1" applyFont="1" applyFill="1" applyBorder="1" applyAlignment="1">
      <alignment horizontal="center" vertical="center" wrapText="1"/>
    </xf>
    <xf numFmtId="0" fontId="6" fillId="4" borderId="0" xfId="0" quotePrefix="1" applyFont="1" applyFill="1" applyAlignment="1">
      <alignment horizontal="center" vertical="center" wrapText="1"/>
    </xf>
    <xf numFmtId="0" fontId="7" fillId="4" borderId="0" xfId="0" quotePrefix="1" applyFont="1" applyFill="1" applyAlignment="1">
      <alignment vertical="center" wrapText="1"/>
    </xf>
    <xf numFmtId="164" fontId="7" fillId="4" borderId="0" xfId="0" quotePrefix="1" applyNumberFormat="1" applyFont="1" applyFill="1" applyAlignment="1">
      <alignment vertical="center" wrapText="1"/>
    </xf>
    <xf numFmtId="164" fontId="2" fillId="0" borderId="0" xfId="0" applyNumberFormat="1" applyFont="1" applyAlignment="1">
      <alignment vertical="center"/>
    </xf>
    <xf numFmtId="165" fontId="8" fillId="0" borderId="0" xfId="0" applyNumberFormat="1" applyFont="1" applyAlignment="1">
      <alignment vertical="center"/>
    </xf>
    <xf numFmtId="8" fontId="6" fillId="0" borderId="7" xfId="0" quotePrefix="1" applyNumberFormat="1" applyFont="1" applyBorder="1" applyAlignment="1">
      <alignment horizontal="left" vertical="center" wrapText="1"/>
    </xf>
    <xf numFmtId="0" fontId="7" fillId="5" borderId="8" xfId="0" quotePrefix="1" applyFont="1" applyFill="1" applyBorder="1" applyAlignment="1">
      <alignment vertical="center" wrapText="1"/>
    </xf>
    <xf numFmtId="166" fontId="8" fillId="4" borderId="9" xfId="0" quotePrefix="1" applyNumberFormat="1" applyFont="1" applyFill="1" applyBorder="1" applyAlignment="1">
      <alignment horizontal="center" vertical="center" wrapText="1"/>
    </xf>
    <xf numFmtId="7" fontId="8" fillId="4" borderId="9" xfId="0" quotePrefix="1" applyNumberFormat="1" applyFont="1" applyFill="1" applyBorder="1" applyAlignment="1">
      <alignment horizontal="center" vertical="center" wrapText="1"/>
    </xf>
    <xf numFmtId="7" fontId="8" fillId="4" borderId="9" xfId="0" quotePrefix="1" applyNumberFormat="1" applyFont="1" applyFill="1" applyBorder="1" applyAlignment="1">
      <alignment horizontal="right" vertical="center" wrapText="1"/>
    </xf>
    <xf numFmtId="164" fontId="5" fillId="6" borderId="5" xfId="0" applyNumberFormat="1" applyFont="1" applyFill="1" applyBorder="1" applyAlignment="1" applyProtection="1">
      <alignment vertical="center"/>
      <protection locked="0"/>
    </xf>
    <xf numFmtId="10" fontId="2" fillId="0" borderId="0" xfId="0" applyNumberFormat="1" applyFont="1"/>
    <xf numFmtId="8" fontId="8" fillId="0" borderId="10" xfId="0" quotePrefix="1" applyNumberFormat="1" applyFont="1" applyBorder="1" applyAlignment="1">
      <alignment horizontal="center" vertical="center" wrapText="1"/>
    </xf>
    <xf numFmtId="164" fontId="5" fillId="6" borderId="11" xfId="0" applyNumberFormat="1" applyFont="1" applyFill="1" applyBorder="1" applyAlignment="1" applyProtection="1">
      <alignment vertical="center"/>
      <protection locked="0"/>
    </xf>
    <xf numFmtId="8" fontId="8" fillId="0" borderId="10" xfId="0" quotePrefix="1" applyNumberFormat="1" applyFont="1" applyBorder="1" applyAlignment="1">
      <alignment horizontal="left" vertical="center" wrapText="1"/>
    </xf>
    <xf numFmtId="0" fontId="7" fillId="7" borderId="8" xfId="0" quotePrefix="1" applyFont="1" applyFill="1" applyBorder="1" applyAlignment="1">
      <alignment vertical="center" wrapText="1"/>
    </xf>
    <xf numFmtId="8" fontId="8" fillId="0" borderId="12" xfId="0" quotePrefix="1" applyNumberFormat="1" applyFont="1" applyBorder="1" applyAlignment="1">
      <alignment horizontal="left" vertical="center" wrapText="1"/>
    </xf>
    <xf numFmtId="8" fontId="6" fillId="0" borderId="10" xfId="0" quotePrefix="1" applyNumberFormat="1" applyFont="1" applyBorder="1" applyAlignment="1">
      <alignment horizontal="left" vertical="center" wrapText="1"/>
    </xf>
    <xf numFmtId="8" fontId="8" fillId="8" borderId="10" xfId="0" quotePrefix="1" applyNumberFormat="1" applyFont="1" applyFill="1" applyBorder="1" applyAlignment="1">
      <alignment horizontal="center" vertical="center" wrapText="1"/>
    </xf>
    <xf numFmtId="0" fontId="7" fillId="7" borderId="13" xfId="0" quotePrefix="1" applyFont="1" applyFill="1" applyBorder="1" applyAlignment="1">
      <alignment vertical="center" wrapText="1"/>
    </xf>
    <xf numFmtId="8" fontId="8" fillId="8" borderId="12" xfId="0" quotePrefix="1" applyNumberFormat="1" applyFont="1" applyFill="1" applyBorder="1" applyAlignment="1">
      <alignment vertical="center" wrapText="1"/>
    </xf>
    <xf numFmtId="0" fontId="9" fillId="0" borderId="0" xfId="0" applyFont="1" applyAlignment="1">
      <alignment horizontal="center" vertical="center" wrapText="1"/>
    </xf>
    <xf numFmtId="0" fontId="5" fillId="0" borderId="0" xfId="0" applyFont="1" applyAlignment="1">
      <alignment vertical="center"/>
    </xf>
    <xf numFmtId="164" fontId="6" fillId="9" borderId="3" xfId="0" applyNumberFormat="1" applyFont="1" applyFill="1" applyBorder="1" applyAlignment="1">
      <alignment vertical="center"/>
    </xf>
    <xf numFmtId="164" fontId="6" fillId="9" borderId="6" xfId="0" applyNumberFormat="1" applyFont="1" applyFill="1" applyBorder="1" applyAlignment="1">
      <alignment vertical="center"/>
    </xf>
    <xf numFmtId="43" fontId="5" fillId="0" borderId="0" xfId="1" applyFont="1" applyAlignment="1">
      <alignment vertical="center"/>
    </xf>
    <xf numFmtId="164" fontId="6" fillId="0" borderId="0" xfId="0" applyNumberFormat="1" applyFont="1" applyAlignment="1">
      <alignment horizontal="center" vertical="center"/>
    </xf>
    <xf numFmtId="164" fontId="5" fillId="0" borderId="0" xfId="0" applyNumberFormat="1" applyFont="1" applyAlignment="1">
      <alignment vertical="center"/>
    </xf>
    <xf numFmtId="0" fontId="5" fillId="0" borderId="0" xfId="0" applyFont="1" applyAlignment="1" applyProtection="1">
      <alignment vertical="center"/>
      <protection locked="0"/>
    </xf>
    <xf numFmtId="0" fontId="11" fillId="10" borderId="15" xfId="0" applyFont="1" applyFill="1" applyBorder="1" applyAlignment="1">
      <alignment horizontal="center" vertical="center" wrapText="1"/>
    </xf>
    <xf numFmtId="164" fontId="8" fillId="0" borderId="16" xfId="0" applyNumberFormat="1" applyFont="1" applyBorder="1" applyAlignment="1">
      <alignment horizontal="left" vertical="center"/>
    </xf>
    <xf numFmtId="164" fontId="10" fillId="0" borderId="17" xfId="0" applyNumberFormat="1" applyFont="1" applyBorder="1" applyAlignment="1">
      <alignment horizontal="left" vertical="center"/>
    </xf>
    <xf numFmtId="164" fontId="6" fillId="9" borderId="9" xfId="1" applyNumberFormat="1" applyFont="1" applyFill="1" applyBorder="1" applyAlignment="1" applyProtection="1">
      <alignment vertical="center"/>
    </xf>
    <xf numFmtId="164" fontId="10" fillId="0" borderId="9" xfId="0" applyNumberFormat="1" applyFont="1" applyBorder="1" applyAlignment="1" applyProtection="1">
      <alignment horizontal="left" vertical="center"/>
      <protection locked="0"/>
    </xf>
    <xf numFmtId="164" fontId="6" fillId="9" borderId="0" xfId="1" applyNumberFormat="1" applyFont="1" applyFill="1" applyBorder="1" applyAlignment="1" applyProtection="1">
      <alignment vertical="center"/>
    </xf>
    <xf numFmtId="164" fontId="6" fillId="0" borderId="16" xfId="0" applyNumberFormat="1" applyFont="1" applyBorder="1" applyAlignment="1">
      <alignment horizontal="left" vertical="center"/>
    </xf>
    <xf numFmtId="164" fontId="6" fillId="9" borderId="13" xfId="1" applyNumberFormat="1" applyFont="1" applyFill="1" applyBorder="1" applyAlignment="1" applyProtection="1">
      <alignment vertical="center"/>
    </xf>
    <xf numFmtId="9" fontId="10" fillId="0" borderId="9" xfId="0" applyNumberFormat="1" applyFont="1" applyBorder="1" applyAlignment="1" applyProtection="1">
      <alignment horizontal="center" vertical="center" wrapText="1"/>
      <protection locked="0"/>
    </xf>
    <xf numFmtId="0" fontId="11" fillId="8" borderId="0" xfId="0" applyFont="1" applyFill="1" applyAlignment="1">
      <alignment horizontal="center" vertical="center" wrapText="1"/>
    </xf>
    <xf numFmtId="164" fontId="3" fillId="0" borderId="16" xfId="0" applyNumberFormat="1" applyFont="1" applyBorder="1" applyAlignment="1">
      <alignment horizontal="left" vertical="center"/>
    </xf>
    <xf numFmtId="164" fontId="12" fillId="0" borderId="18" xfId="0" applyNumberFormat="1" applyFont="1" applyBorder="1" applyAlignment="1">
      <alignment vertical="center"/>
    </xf>
    <xf numFmtId="164" fontId="3" fillId="9" borderId="9" xfId="1" applyNumberFormat="1" applyFont="1" applyFill="1" applyBorder="1" applyAlignment="1" applyProtection="1">
      <alignment vertical="center"/>
    </xf>
    <xf numFmtId="164" fontId="12" fillId="0" borderId="9" xfId="0" applyNumberFormat="1" applyFont="1" applyBorder="1" applyAlignment="1" applyProtection="1">
      <alignment horizontal="left" vertical="center" wrapText="1"/>
      <protection locked="0"/>
    </xf>
    <xf numFmtId="164" fontId="3" fillId="9" borderId="0" xfId="1" applyNumberFormat="1" applyFont="1" applyFill="1" applyBorder="1" applyAlignment="1" applyProtection="1">
      <alignment vertical="center"/>
    </xf>
    <xf numFmtId="0" fontId="6" fillId="0" borderId="0" xfId="0" applyFont="1"/>
    <xf numFmtId="0" fontId="10" fillId="0" borderId="0" xfId="0" applyFont="1"/>
    <xf numFmtId="164" fontId="6" fillId="0" borderId="0" xfId="1" applyNumberFormat="1" applyFont="1" applyFill="1" applyBorder="1" applyProtection="1"/>
    <xf numFmtId="164" fontId="10" fillId="0" borderId="0" xfId="0" applyNumberFormat="1" applyFont="1" applyAlignment="1">
      <alignment horizontal="right"/>
    </xf>
    <xf numFmtId="164" fontId="6" fillId="0" borderId="0" xfId="0" applyNumberFormat="1" applyFont="1"/>
    <xf numFmtId="43" fontId="2" fillId="0" borderId="0" xfId="1" applyFont="1" applyProtection="1"/>
    <xf numFmtId="0" fontId="8" fillId="0" borderId="0" xfId="0" applyFont="1" applyAlignment="1">
      <alignment horizontal="justify" vertical="center" wrapText="1"/>
    </xf>
    <xf numFmtId="164" fontId="8" fillId="0" borderId="19" xfId="0" applyNumberFormat="1" applyFont="1" applyBorder="1" applyAlignment="1">
      <alignment vertical="center"/>
    </xf>
    <xf numFmtId="10" fontId="8" fillId="0" borderId="9" xfId="0" applyNumberFormat="1" applyFont="1" applyBorder="1" applyAlignment="1">
      <alignment vertical="center"/>
    </xf>
    <xf numFmtId="164" fontId="0" fillId="0" borderId="0" xfId="0" applyNumberFormat="1"/>
    <xf numFmtId="10" fontId="0" fillId="0" borderId="0" xfId="2" applyNumberFormat="1" applyFont="1"/>
    <xf numFmtId="0" fontId="6" fillId="3" borderId="19" xfId="0" applyFont="1" applyFill="1" applyBorder="1" applyAlignment="1">
      <alignment horizontal="center" vertical="center" wrapText="1"/>
    </xf>
    <xf numFmtId="0" fontId="6" fillId="3" borderId="9" xfId="0" applyFont="1" applyFill="1" applyBorder="1" applyAlignment="1">
      <alignment horizontal="center" vertical="center" wrapText="1"/>
    </xf>
    <xf numFmtId="10" fontId="3" fillId="0" borderId="0" xfId="0" applyNumberFormat="1" applyFont="1" applyAlignment="1">
      <alignment horizontal="center" vertical="center"/>
    </xf>
    <xf numFmtId="10" fontId="2" fillId="0" borderId="0" xfId="0" applyNumberFormat="1" applyFont="1" applyAlignment="1">
      <alignment vertical="center"/>
    </xf>
    <xf numFmtId="0" fontId="2" fillId="0" borderId="0" xfId="0" applyFont="1" applyAlignment="1">
      <alignment vertical="center"/>
    </xf>
    <xf numFmtId="164" fontId="10" fillId="9" borderId="11" xfId="0" applyNumberFormat="1" applyFont="1" applyFill="1" applyBorder="1" applyAlignment="1" applyProtection="1">
      <alignment horizontal="center" vertical="center" wrapText="1"/>
      <protection locked="0"/>
    </xf>
    <xf numFmtId="10" fontId="8" fillId="0" borderId="20" xfId="0" applyNumberFormat="1" applyFont="1" applyBorder="1" applyAlignment="1">
      <alignment vertical="center"/>
    </xf>
    <xf numFmtId="10" fontId="6" fillId="9" borderId="15" xfId="0" applyNumberFormat="1" applyFont="1" applyFill="1" applyBorder="1" applyAlignment="1">
      <alignment horizontal="center" vertical="center"/>
    </xf>
    <xf numFmtId="9" fontId="5" fillId="0" borderId="15"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Alignment="1">
      <alignment horizontal="center"/>
    </xf>
    <xf numFmtId="164" fontId="6" fillId="0" borderId="1" xfId="0" applyNumberFormat="1" applyFont="1" applyBorder="1" applyAlignment="1">
      <alignment horizontal="center" vertical="center"/>
    </xf>
    <xf numFmtId="164" fontId="6" fillId="0" borderId="14" xfId="0" applyNumberFormat="1" applyFont="1" applyBorder="1" applyAlignment="1">
      <alignment horizontal="center" vertical="center"/>
    </xf>
    <xf numFmtId="0" fontId="8" fillId="0" borderId="0" xfId="0" applyFont="1" applyAlignment="1">
      <alignment horizontal="justify" vertical="center" wrapText="1"/>
    </xf>
  </cellXfs>
  <cellStyles count="3">
    <cellStyle name="Coma" xfId="1" builtinId="3"/>
    <cellStyle name="Normal" xfId="0" builtinId="0"/>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CBCAD-52C2-4546-8CCC-02ED14A1B8AC}">
  <dimension ref="A1:O32"/>
  <sheetViews>
    <sheetView tabSelected="1" workbookViewId="0">
      <selection activeCell="H24" sqref="H24"/>
    </sheetView>
  </sheetViews>
  <sheetFormatPr defaultRowHeight="15" x14ac:dyDescent="0.25"/>
  <cols>
    <col min="3" max="3" width="36.85546875" bestFit="1" customWidth="1"/>
    <col min="4" max="4" width="30" bestFit="1" customWidth="1"/>
    <col min="5" max="5" width="16.85546875" bestFit="1" customWidth="1"/>
    <col min="6" max="6" width="16.5703125" customWidth="1"/>
    <col min="7" max="7" width="16.85546875" bestFit="1" customWidth="1"/>
    <col min="8" max="8" width="20" customWidth="1"/>
    <col min="9" max="10" width="17.85546875" customWidth="1"/>
    <col min="14" max="15" width="16.7109375" bestFit="1" customWidth="1"/>
  </cols>
  <sheetData>
    <row r="1" spans="1:15" x14ac:dyDescent="0.25">
      <c r="A1" s="1"/>
      <c r="B1" s="1"/>
      <c r="C1" s="1"/>
      <c r="D1" s="1"/>
      <c r="E1" s="1"/>
      <c r="F1" s="1"/>
      <c r="G1" s="1"/>
      <c r="H1" s="1"/>
      <c r="I1" s="1"/>
      <c r="J1" s="1"/>
      <c r="K1" s="1"/>
      <c r="L1" s="1"/>
    </row>
    <row r="2" spans="1:15" ht="15.75" thickBot="1" x14ac:dyDescent="0.3">
      <c r="A2" s="1"/>
      <c r="B2" s="2"/>
      <c r="C2" s="2"/>
      <c r="D2" s="2"/>
      <c r="E2" s="2"/>
      <c r="F2" s="2"/>
      <c r="G2" s="2"/>
      <c r="H2" s="2"/>
      <c r="I2" s="2"/>
      <c r="J2" s="2"/>
      <c r="K2" s="2"/>
      <c r="L2" s="1"/>
    </row>
    <row r="3" spans="1:15" ht="28.5" customHeight="1" thickBot="1" x14ac:dyDescent="0.3">
      <c r="A3" s="1"/>
      <c r="B3" s="2"/>
      <c r="C3" s="76" t="s">
        <v>0</v>
      </c>
      <c r="D3" s="77"/>
      <c r="E3" s="77"/>
      <c r="F3" s="78"/>
      <c r="G3" s="3"/>
      <c r="H3" s="4" t="s">
        <v>1</v>
      </c>
      <c r="I3" s="79" t="s">
        <v>2</v>
      </c>
      <c r="J3" s="79"/>
      <c r="K3" s="79"/>
      <c r="L3" s="1"/>
    </row>
    <row r="4" spans="1:15" x14ac:dyDescent="0.25">
      <c r="A4" s="1"/>
      <c r="B4" s="2"/>
      <c r="C4" s="2"/>
      <c r="D4" s="2"/>
      <c r="E4" s="2"/>
      <c r="F4" s="2"/>
      <c r="G4" s="2"/>
      <c r="H4" s="2"/>
      <c r="I4" s="4" t="s">
        <v>3</v>
      </c>
      <c r="J4" s="4"/>
      <c r="K4" s="2"/>
      <c r="L4" s="1"/>
    </row>
    <row r="5" spans="1:15" x14ac:dyDescent="0.25">
      <c r="A5" s="1"/>
      <c r="B5" s="2"/>
      <c r="C5" s="5" t="s">
        <v>31</v>
      </c>
      <c r="D5" s="6"/>
      <c r="E5" s="6"/>
      <c r="F5" s="6"/>
      <c r="G5" s="7"/>
      <c r="H5" s="8"/>
      <c r="I5" s="6"/>
      <c r="J5" s="6"/>
      <c r="K5" s="2"/>
      <c r="L5" s="1"/>
    </row>
    <row r="6" spans="1:15" ht="15.75" thickBot="1" x14ac:dyDescent="0.3">
      <c r="A6" s="1"/>
      <c r="B6" s="2"/>
      <c r="C6" s="6"/>
      <c r="D6" s="6"/>
      <c r="E6" s="6"/>
      <c r="F6" s="6"/>
      <c r="G6" s="7"/>
      <c r="H6" s="6"/>
      <c r="I6" s="6"/>
      <c r="J6" s="6"/>
      <c r="K6" s="2"/>
      <c r="L6" s="1"/>
    </row>
    <row r="7" spans="1:15" ht="15.75" thickBot="1" x14ac:dyDescent="0.3">
      <c r="A7" s="1"/>
      <c r="B7" s="2"/>
      <c r="C7" s="9" t="s">
        <v>4</v>
      </c>
      <c r="D7" s="10" t="s">
        <v>5</v>
      </c>
      <c r="E7" s="10" t="s">
        <v>6</v>
      </c>
      <c r="F7" s="10" t="s">
        <v>7</v>
      </c>
      <c r="G7" s="11" t="s">
        <v>8</v>
      </c>
      <c r="H7" s="10" t="s">
        <v>9</v>
      </c>
      <c r="I7" s="67" t="s">
        <v>10</v>
      </c>
      <c r="J7" s="68" t="s">
        <v>11</v>
      </c>
      <c r="K7" s="2"/>
      <c r="L7" s="1"/>
    </row>
    <row r="8" spans="1:15" ht="15.75" thickBot="1" x14ac:dyDescent="0.3">
      <c r="A8" s="1"/>
      <c r="B8" s="2"/>
      <c r="C8" s="12" t="s">
        <v>12</v>
      </c>
      <c r="D8" s="13"/>
      <c r="E8" s="14"/>
      <c r="F8" s="14"/>
      <c r="G8" s="14"/>
      <c r="H8" s="15"/>
      <c r="I8" s="16"/>
      <c r="J8" s="16"/>
      <c r="K8" s="2"/>
      <c r="L8" s="1"/>
    </row>
    <row r="9" spans="1:15" ht="15.75" thickBot="1" x14ac:dyDescent="0.3">
      <c r="A9" s="1"/>
      <c r="B9" s="2"/>
      <c r="C9" s="17" t="s">
        <v>13</v>
      </c>
      <c r="D9" s="18" t="s">
        <v>14</v>
      </c>
      <c r="E9" s="19">
        <v>848773.9</v>
      </c>
      <c r="F9" s="20">
        <v>33.06</v>
      </c>
      <c r="G9" s="21">
        <f t="shared" ref="G9:G19" si="0">E9*F9</f>
        <v>28060465.134000003</v>
      </c>
      <c r="H9" s="22"/>
      <c r="I9" s="63" t="str">
        <f>IF(H9&lt;&gt;"",E9*H9,"")</f>
        <v/>
      </c>
      <c r="J9" s="64" t="str">
        <f>IF(H9&gt;0,(I9-G9)/G9,"")</f>
        <v/>
      </c>
      <c r="K9" s="23"/>
      <c r="L9" s="1"/>
      <c r="O9" s="65"/>
    </row>
    <row r="10" spans="1:15" ht="15.75" thickBot="1" x14ac:dyDescent="0.3">
      <c r="A10" s="1"/>
      <c r="B10" s="2"/>
      <c r="C10" s="24"/>
      <c r="D10" s="18" t="s">
        <v>15</v>
      </c>
      <c r="E10" s="19">
        <v>865749.38</v>
      </c>
      <c r="F10" s="20">
        <v>33.86</v>
      </c>
      <c r="G10" s="21">
        <f t="shared" si="0"/>
        <v>29314274.0068</v>
      </c>
      <c r="H10" s="25"/>
      <c r="I10" s="63" t="str">
        <f t="shared" ref="I10:I20" si="1">IF(H10&lt;&gt;"",E10*H10,"")</f>
        <v/>
      </c>
      <c r="J10" s="64" t="str">
        <f t="shared" ref="J10:J20" si="2">IF(H10&gt;0,(I10-G10)/G10,"")</f>
        <v/>
      </c>
      <c r="K10" s="2"/>
      <c r="L10" s="1"/>
      <c r="O10" s="66"/>
    </row>
    <row r="11" spans="1:15" ht="15.75" thickBot="1" x14ac:dyDescent="0.3">
      <c r="A11" s="1"/>
      <c r="B11" s="2"/>
      <c r="C11" s="26"/>
      <c r="D11" s="18" t="s">
        <v>16</v>
      </c>
      <c r="E11" s="19">
        <v>883064.38</v>
      </c>
      <c r="F11" s="20">
        <v>34.89</v>
      </c>
      <c r="G11" s="21">
        <f t="shared" si="0"/>
        <v>30810116.218200002</v>
      </c>
      <c r="H11" s="25"/>
      <c r="I11" s="63" t="str">
        <f t="shared" si="1"/>
        <v/>
      </c>
      <c r="J11" s="64" t="str">
        <f t="shared" si="2"/>
        <v/>
      </c>
      <c r="K11" s="69" t="str">
        <f>IF(H9="","",(SUM(I9:I11)-SUM(G9:G11))/SUM(G9:G11))</f>
        <v/>
      </c>
      <c r="L11" s="1"/>
    </row>
    <row r="12" spans="1:15" ht="15.75" thickBot="1" x14ac:dyDescent="0.3">
      <c r="A12" s="1"/>
      <c r="B12" s="2"/>
      <c r="C12" s="17" t="s">
        <v>17</v>
      </c>
      <c r="D12" s="27" t="s">
        <v>18</v>
      </c>
      <c r="E12" s="19">
        <v>141385</v>
      </c>
      <c r="F12" s="20">
        <v>29.41</v>
      </c>
      <c r="G12" s="21">
        <f t="shared" si="0"/>
        <v>4158132.85</v>
      </c>
      <c r="H12" s="25"/>
      <c r="I12" s="63" t="str">
        <f t="shared" si="1"/>
        <v/>
      </c>
      <c r="J12" s="64" t="str">
        <f t="shared" si="2"/>
        <v/>
      </c>
      <c r="K12" s="70"/>
      <c r="L12" s="1"/>
    </row>
    <row r="13" spans="1:15" ht="15.75" thickBot="1" x14ac:dyDescent="0.3">
      <c r="A13" s="1"/>
      <c r="B13" s="2"/>
      <c r="C13" s="24"/>
      <c r="D13" s="27" t="s">
        <v>19</v>
      </c>
      <c r="E13" s="19">
        <v>144212.70000000001</v>
      </c>
      <c r="F13" s="20">
        <v>30.03</v>
      </c>
      <c r="G13" s="21">
        <f t="shared" si="0"/>
        <v>4330707.3810000001</v>
      </c>
      <c r="H13" s="25"/>
      <c r="I13" s="63" t="str">
        <f t="shared" si="1"/>
        <v/>
      </c>
      <c r="J13" s="64" t="str">
        <f t="shared" si="2"/>
        <v/>
      </c>
      <c r="K13" s="71"/>
      <c r="L13" s="1"/>
    </row>
    <row r="14" spans="1:15" ht="15.75" thickBot="1" x14ac:dyDescent="0.3">
      <c r="A14" s="1"/>
      <c r="B14" s="2"/>
      <c r="C14" s="28"/>
      <c r="D14" s="27" t="s">
        <v>20</v>
      </c>
      <c r="E14" s="19">
        <v>147096.95000000001</v>
      </c>
      <c r="F14" s="20">
        <v>31.03</v>
      </c>
      <c r="G14" s="21">
        <f t="shared" si="0"/>
        <v>4564418.3585000001</v>
      </c>
      <c r="H14" s="25"/>
      <c r="I14" s="63" t="str">
        <f t="shared" si="1"/>
        <v/>
      </c>
      <c r="J14" s="64" t="str">
        <f t="shared" si="2"/>
        <v/>
      </c>
      <c r="K14" s="69" t="str">
        <f>IF(H12="","",(SUM(I12:I14)-SUM(G12:G14))/SUM(G12:G14))</f>
        <v/>
      </c>
      <c r="L14" s="1"/>
    </row>
    <row r="15" spans="1:15" ht="15.75" thickBot="1" x14ac:dyDescent="0.3">
      <c r="A15" s="1"/>
      <c r="B15" s="2"/>
      <c r="C15" s="29" t="s">
        <v>21</v>
      </c>
      <c r="D15" s="18" t="s">
        <v>14</v>
      </c>
      <c r="E15" s="19">
        <v>200</v>
      </c>
      <c r="F15" s="20">
        <v>24.86</v>
      </c>
      <c r="G15" s="21">
        <f t="shared" si="0"/>
        <v>4972</v>
      </c>
      <c r="H15" s="25"/>
      <c r="I15" s="63" t="str">
        <f t="shared" si="1"/>
        <v/>
      </c>
      <c r="J15" s="64" t="str">
        <f t="shared" si="2"/>
        <v/>
      </c>
      <c r="K15" s="70"/>
      <c r="L15" s="1"/>
    </row>
    <row r="16" spans="1:15" ht="15.75" thickBot="1" x14ac:dyDescent="0.3">
      <c r="A16" s="1"/>
      <c r="B16" s="2"/>
      <c r="C16" s="24"/>
      <c r="D16" s="18" t="s">
        <v>19</v>
      </c>
      <c r="E16" s="19">
        <v>200</v>
      </c>
      <c r="F16" s="20">
        <v>24.82</v>
      </c>
      <c r="G16" s="21">
        <f t="shared" si="0"/>
        <v>4964</v>
      </c>
      <c r="H16" s="25"/>
      <c r="I16" s="63" t="str">
        <f t="shared" si="1"/>
        <v/>
      </c>
      <c r="J16" s="64" t="str">
        <f t="shared" si="2"/>
        <v/>
      </c>
      <c r="K16" s="71"/>
      <c r="L16" s="1"/>
    </row>
    <row r="17" spans="1:15" ht="15.75" thickBot="1" x14ac:dyDescent="0.3">
      <c r="A17" s="1"/>
      <c r="B17" s="2"/>
      <c r="C17" s="28"/>
      <c r="D17" s="18" t="s">
        <v>20</v>
      </c>
      <c r="E17" s="19">
        <v>200</v>
      </c>
      <c r="F17" s="20">
        <v>24.8</v>
      </c>
      <c r="G17" s="21">
        <f t="shared" si="0"/>
        <v>4960</v>
      </c>
      <c r="H17" s="25"/>
      <c r="I17" s="63" t="str">
        <f t="shared" si="1"/>
        <v/>
      </c>
      <c r="J17" s="64" t="str">
        <f t="shared" si="2"/>
        <v/>
      </c>
      <c r="K17" s="69" t="str">
        <f>IF(H15="","",(SUM(I15:I17)-SUM(G15:G17))/SUM(G15:G17))</f>
        <v/>
      </c>
      <c r="L17" s="1"/>
    </row>
    <row r="18" spans="1:15" ht="15.75" thickBot="1" x14ac:dyDescent="0.3">
      <c r="A18" s="1"/>
      <c r="B18" s="2"/>
      <c r="C18" s="17" t="s">
        <v>22</v>
      </c>
      <c r="D18" s="27" t="s">
        <v>14</v>
      </c>
      <c r="E18" s="19">
        <v>800</v>
      </c>
      <c r="F18" s="20">
        <v>37.29</v>
      </c>
      <c r="G18" s="21">
        <f t="shared" si="0"/>
        <v>29832</v>
      </c>
      <c r="H18" s="25"/>
      <c r="I18" s="63" t="str">
        <f t="shared" si="1"/>
        <v/>
      </c>
      <c r="J18" s="64" t="str">
        <f t="shared" si="2"/>
        <v/>
      </c>
      <c r="K18" s="70"/>
      <c r="L18" s="1"/>
    </row>
    <row r="19" spans="1:15" ht="15.75" thickBot="1" x14ac:dyDescent="0.3">
      <c r="A19" s="1"/>
      <c r="B19" s="2"/>
      <c r="C19" s="30"/>
      <c r="D19" s="31" t="s">
        <v>19</v>
      </c>
      <c r="E19" s="19">
        <v>800</v>
      </c>
      <c r="F19" s="20">
        <v>37.229999999999997</v>
      </c>
      <c r="G19" s="21">
        <f t="shared" si="0"/>
        <v>29783.999999999996</v>
      </c>
      <c r="H19" s="25"/>
      <c r="I19" s="63" t="str">
        <f t="shared" si="1"/>
        <v/>
      </c>
      <c r="J19" s="64" t="str">
        <f t="shared" si="2"/>
        <v/>
      </c>
      <c r="K19" s="70"/>
      <c r="L19" s="1"/>
    </row>
    <row r="20" spans="1:15" ht="15.75" thickBot="1" x14ac:dyDescent="0.3">
      <c r="A20" s="1"/>
      <c r="B20" s="2"/>
      <c r="C20" s="32"/>
      <c r="D20" s="31" t="s">
        <v>20</v>
      </c>
      <c r="E20" s="19">
        <v>800</v>
      </c>
      <c r="F20" s="20">
        <v>37.19</v>
      </c>
      <c r="G20" s="21">
        <f>E20*F20</f>
        <v>29752</v>
      </c>
      <c r="H20" s="25"/>
      <c r="I20" s="63" t="str">
        <f t="shared" si="1"/>
        <v/>
      </c>
      <c r="J20" s="73" t="str">
        <f t="shared" si="2"/>
        <v/>
      </c>
      <c r="K20" s="69" t="str">
        <f>IF(H18="","",(SUM(I18:I20)-SUM(G18:G20))/SUM(G18:G20))</f>
        <v/>
      </c>
      <c r="L20" s="1"/>
    </row>
    <row r="21" spans="1:15" ht="24.75" thickBot="1" x14ac:dyDescent="0.3">
      <c r="A21" s="1"/>
      <c r="B21" s="2"/>
      <c r="C21" s="33"/>
      <c r="D21" s="34"/>
      <c r="E21" s="80" t="s">
        <v>23</v>
      </c>
      <c r="F21" s="81"/>
      <c r="G21" s="35">
        <f>SUM(G9:G20)</f>
        <v>101342377.94849999</v>
      </c>
      <c r="H21" s="72" t="s">
        <v>24</v>
      </c>
      <c r="I21" s="36">
        <f>SUM(I9:I20)</f>
        <v>0</v>
      </c>
      <c r="J21" s="74">
        <f>(I21-G21)/G21</f>
        <v>-1</v>
      </c>
      <c r="K21" s="2"/>
      <c r="L21" s="1"/>
      <c r="N21" s="65"/>
      <c r="O21" s="65"/>
    </row>
    <row r="22" spans="1:15" ht="15.75" thickBot="1" x14ac:dyDescent="0.3">
      <c r="A22" s="1"/>
      <c r="B22" s="2"/>
      <c r="C22" s="33"/>
      <c r="D22" s="37"/>
      <c r="E22" s="38"/>
      <c r="F22" s="38"/>
      <c r="G22" s="39"/>
      <c r="H22" s="40"/>
      <c r="I22" s="39"/>
      <c r="J22" s="39"/>
      <c r="K22" s="2"/>
      <c r="L22" s="1"/>
      <c r="N22" s="65"/>
      <c r="O22" s="65"/>
    </row>
    <row r="23" spans="1:15" ht="39" thickBot="1" x14ac:dyDescent="0.3">
      <c r="A23" s="1"/>
      <c r="B23" s="2"/>
      <c r="C23" s="41" t="s">
        <v>25</v>
      </c>
      <c r="D23" s="34"/>
      <c r="E23" s="42"/>
      <c r="F23" s="43" t="s">
        <v>26</v>
      </c>
      <c r="G23" s="44">
        <f>$G$21</f>
        <v>101342377.94849999</v>
      </c>
      <c r="H23" s="45" t="s">
        <v>27</v>
      </c>
      <c r="I23" s="44">
        <f>I21</f>
        <v>0</v>
      </c>
      <c r="J23" s="46"/>
      <c r="K23" s="2"/>
      <c r="L23" s="1"/>
      <c r="N23" s="65"/>
    </row>
    <row r="24" spans="1:15" ht="29.25" customHeight="1" thickBot="1" x14ac:dyDescent="0.3">
      <c r="A24" s="1"/>
      <c r="B24" s="2"/>
      <c r="D24" s="34"/>
      <c r="E24" s="47" t="s">
        <v>28</v>
      </c>
      <c r="F24" s="75">
        <v>0.04</v>
      </c>
      <c r="G24" s="48">
        <f>G23*4%-0.01</f>
        <v>4053695.10794</v>
      </c>
      <c r="H24" s="49">
        <v>0</v>
      </c>
      <c r="I24" s="44">
        <f>I23*H24</f>
        <v>0</v>
      </c>
      <c r="J24" s="46"/>
      <c r="K24" s="2"/>
      <c r="L24" s="1"/>
    </row>
    <row r="25" spans="1:15" x14ac:dyDescent="0.25">
      <c r="A25" s="1"/>
      <c r="B25" s="2"/>
      <c r="C25" s="50"/>
      <c r="D25" s="34"/>
      <c r="E25" s="51" t="s">
        <v>29</v>
      </c>
      <c r="F25" s="52"/>
      <c r="G25" s="53">
        <f>G23+G24</f>
        <v>105396073.05644</v>
      </c>
      <c r="H25" s="54"/>
      <c r="I25" s="53">
        <f>I23+I24</f>
        <v>0</v>
      </c>
      <c r="J25" s="55"/>
      <c r="K25" s="2"/>
      <c r="L25" s="1"/>
    </row>
    <row r="26" spans="1:15" x14ac:dyDescent="0.25">
      <c r="A26" s="1"/>
      <c r="B26" s="2"/>
      <c r="C26" s="33"/>
      <c r="D26" s="6"/>
      <c r="E26" s="56"/>
      <c r="F26" s="57"/>
      <c r="G26" s="58"/>
      <c r="H26" s="59"/>
      <c r="I26" s="60"/>
      <c r="J26" s="60"/>
      <c r="K26" s="2"/>
      <c r="L26" s="1"/>
    </row>
    <row r="27" spans="1:15" x14ac:dyDescent="0.25">
      <c r="A27" s="1"/>
      <c r="B27" s="2"/>
      <c r="C27" s="33"/>
      <c r="D27" s="2" t="s">
        <v>30</v>
      </c>
      <c r="E27" s="2"/>
      <c r="F27" s="2"/>
      <c r="G27" s="61"/>
      <c r="H27" s="2"/>
      <c r="I27" s="2"/>
      <c r="J27" s="2"/>
      <c r="K27" s="2"/>
      <c r="L27" s="1"/>
    </row>
    <row r="28" spans="1:15" x14ac:dyDescent="0.25">
      <c r="A28" s="1"/>
      <c r="B28" s="2"/>
      <c r="C28" s="33"/>
      <c r="D28" s="82" t="s">
        <v>32</v>
      </c>
      <c r="E28" s="82"/>
      <c r="F28" s="82"/>
      <c r="G28" s="82"/>
      <c r="H28" s="82"/>
      <c r="I28" s="82"/>
      <c r="J28" s="62"/>
      <c r="K28" s="2"/>
      <c r="L28" s="1"/>
    </row>
    <row r="29" spans="1:15" x14ac:dyDescent="0.25">
      <c r="A29" s="1"/>
      <c r="B29" s="2"/>
      <c r="C29" s="33"/>
      <c r="D29" s="82"/>
      <c r="E29" s="82"/>
      <c r="F29" s="82"/>
      <c r="G29" s="82"/>
      <c r="H29" s="82"/>
      <c r="I29" s="82"/>
      <c r="J29" s="62"/>
      <c r="K29" s="2"/>
      <c r="L29" s="1"/>
    </row>
    <row r="30" spans="1:15" x14ac:dyDescent="0.25">
      <c r="A30" s="1"/>
      <c r="B30" s="2"/>
      <c r="C30" s="33"/>
      <c r="D30" s="82"/>
      <c r="E30" s="82"/>
      <c r="F30" s="82"/>
      <c r="G30" s="82"/>
      <c r="H30" s="82"/>
      <c r="I30" s="82"/>
      <c r="J30" s="62"/>
      <c r="K30" s="2"/>
      <c r="L30" s="1"/>
    </row>
    <row r="31" spans="1:15" x14ac:dyDescent="0.25">
      <c r="A31" s="1"/>
      <c r="B31" s="2"/>
      <c r="C31" s="33"/>
      <c r="D31" s="82"/>
      <c r="E31" s="82"/>
      <c r="F31" s="82"/>
      <c r="G31" s="82"/>
      <c r="H31" s="82"/>
      <c r="I31" s="82"/>
      <c r="J31" s="62"/>
      <c r="K31" s="2"/>
      <c r="L31" s="1"/>
    </row>
    <row r="32" spans="1:15" x14ac:dyDescent="0.25">
      <c r="A32" s="1"/>
      <c r="B32" s="1"/>
      <c r="C32" s="1"/>
      <c r="D32" s="1"/>
      <c r="E32" s="1"/>
      <c r="F32" s="1"/>
      <c r="G32" s="1"/>
      <c r="H32" s="1"/>
      <c r="I32" s="1"/>
      <c r="J32" s="1"/>
      <c r="K32" s="1"/>
      <c r="L32" s="1"/>
    </row>
  </sheetData>
  <sheetProtection algorithmName="SHA-512" hashValue="+Fosj5y2CkxBs9WpGwb6O02MvEEiVBY5bhkedENGABwmityLVNahbxAM/LvQsE9rBhPXnav8+bfxjgCEgGvw8A==" saltValue="65mKIMktCARHMHnUsdc6xw==" spinCount="100000" sheet="1" selectLockedCells="1"/>
  <mergeCells count="4">
    <mergeCell ref="C3:F3"/>
    <mergeCell ref="I3:K3"/>
    <mergeCell ref="E21:F21"/>
    <mergeCell ref="D28:I31"/>
  </mergeCells>
  <dataValidations count="1">
    <dataValidation type="list" allowBlank="1" showInputMessage="1" showErrorMessage="1" sqref="H24" xr:uid="{7DB98F53-5FF4-43C1-9AD6-A4AEA8D3051E}">
      <formula1>"0%,4%"</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LOT 2 SAD</vt:lpstr>
    </vt:vector>
  </TitlesOfParts>
  <Company>Ajuntament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MARTIN, M CARMEN</dc:creator>
  <cp:lastModifiedBy>GARCIA MARTIN, M CARMEN</cp:lastModifiedBy>
  <dcterms:created xsi:type="dcterms:W3CDTF">2026-04-21T07:48:41Z</dcterms:created>
  <dcterms:modified xsi:type="dcterms:W3CDTF">2026-04-22T05:25:58Z</dcterms:modified>
</cp:coreProperties>
</file>