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D:\working\waccache\PA1PEPF00124FAB\EXCELCNV\f9ff00b6-66ea-4dcc-8303-1d0f07974466\"/>
    </mc:Choice>
  </mc:AlternateContent>
  <xr:revisionPtr revIDLastSave="0" documentId="8_{26446C17-6D55-4143-BE72-CD4889FCFE51}" xr6:coauthVersionLast="47" xr6:coauthVersionMax="47" xr10:uidLastSave="{00000000-0000-0000-0000-000000000000}"/>
  <bookViews>
    <workbookView xWindow="-60" yWindow="-60" windowWidth="15480" windowHeight="11640" xr2:uid="{8DCC6CC8-76A4-4D78-907C-AF8613B62222}"/>
  </bookViews>
  <sheets>
    <sheet name="Hoja1" sheetId="1" r:id="rId1"/>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6" i="1" l="1"/>
  <c r="M357" i="1"/>
  <c r="M356" i="1"/>
  <c r="M354" i="1"/>
  <c r="M352" i="1"/>
  <c r="M351" i="1"/>
  <c r="M349" i="1"/>
  <c r="M347" i="1"/>
  <c r="K322" i="1"/>
  <c r="L339" i="1"/>
  <c r="K342" i="1"/>
  <c r="K339" i="1" s="1"/>
  <c r="J341" i="1"/>
  <c r="L334" i="1"/>
  <c r="J336" i="1"/>
  <c r="K337" i="1" s="1"/>
  <c r="L329" i="1"/>
  <c r="J331" i="1"/>
  <c r="K332" i="1" s="1"/>
  <c r="L323" i="1"/>
  <c r="J326" i="1"/>
  <c r="J325" i="1"/>
  <c r="K327" i="1" s="1"/>
  <c r="K300" i="1"/>
  <c r="M318" i="1"/>
  <c r="L314" i="1"/>
  <c r="J315" i="1"/>
  <c r="K316" i="1" s="1"/>
  <c r="L310" i="1"/>
  <c r="J311" i="1"/>
  <c r="K312" i="1" s="1"/>
  <c r="L305" i="1"/>
  <c r="J307" i="1"/>
  <c r="K308" i="1" s="1"/>
  <c r="M303" i="1"/>
  <c r="M301" i="1"/>
  <c r="K233" i="1"/>
  <c r="M296" i="1"/>
  <c r="L290" i="1"/>
  <c r="K290" i="1"/>
  <c r="M294" i="1"/>
  <c r="M290" i="1" s="1"/>
  <c r="K294" i="1"/>
  <c r="J293" i="1"/>
  <c r="J292" i="1"/>
  <c r="L283" i="1"/>
  <c r="K288" i="1"/>
  <c r="K283" i="1" s="1"/>
  <c r="J287" i="1"/>
  <c r="J286" i="1"/>
  <c r="J285" i="1"/>
  <c r="M281" i="1"/>
  <c r="M279" i="1"/>
  <c r="M277" i="1"/>
  <c r="L271" i="1"/>
  <c r="J274" i="1"/>
  <c r="J273" i="1"/>
  <c r="K275" i="1" s="1"/>
  <c r="L265" i="1"/>
  <c r="K265" i="1"/>
  <c r="M269" i="1"/>
  <c r="M265" i="1" s="1"/>
  <c r="K269" i="1"/>
  <c r="J268" i="1"/>
  <c r="J267" i="1"/>
  <c r="L260" i="1"/>
  <c r="K260" i="1"/>
  <c r="M263" i="1"/>
  <c r="M260" i="1" s="1"/>
  <c r="K263" i="1"/>
  <c r="J262" i="1"/>
  <c r="M258" i="1"/>
  <c r="M256" i="1"/>
  <c r="L250" i="1"/>
  <c r="K250" i="1"/>
  <c r="M254" i="1"/>
  <c r="M250" i="1" s="1"/>
  <c r="K254" i="1"/>
  <c r="J253" i="1"/>
  <c r="J252" i="1"/>
  <c r="L240" i="1"/>
  <c r="K248" i="1"/>
  <c r="K240" i="1" s="1"/>
  <c r="J247" i="1"/>
  <c r="J246" i="1"/>
  <c r="J245" i="1"/>
  <c r="J244" i="1"/>
  <c r="J243" i="1"/>
  <c r="J242" i="1"/>
  <c r="M238" i="1"/>
  <c r="M236" i="1"/>
  <c r="M234" i="1"/>
  <c r="K212" i="1"/>
  <c r="M229" i="1"/>
  <c r="M227" i="1"/>
  <c r="M225" i="1"/>
  <c r="M223" i="1"/>
  <c r="M221" i="1"/>
  <c r="L217" i="1"/>
  <c r="K219" i="1"/>
  <c r="M219" i="1" s="1"/>
  <c r="M217" i="1" s="1"/>
  <c r="J218" i="1"/>
  <c r="M215" i="1"/>
  <c r="M213" i="1"/>
  <c r="K177" i="1"/>
  <c r="M208" i="1"/>
  <c r="M206" i="1"/>
  <c r="M204" i="1"/>
  <c r="L199" i="1"/>
  <c r="K202" i="1"/>
  <c r="M202" i="1" s="1"/>
  <c r="M199" i="1" s="1"/>
  <c r="J201" i="1"/>
  <c r="L193" i="1"/>
  <c r="J196" i="1"/>
  <c r="J195" i="1"/>
  <c r="K197" i="1" s="1"/>
  <c r="L188" i="1"/>
  <c r="J190" i="1"/>
  <c r="K191" i="1" s="1"/>
  <c r="L183" i="1"/>
  <c r="J185" i="1"/>
  <c r="K186" i="1" s="1"/>
  <c r="L178" i="1"/>
  <c r="K178" i="1"/>
  <c r="M181" i="1"/>
  <c r="M178" i="1" s="1"/>
  <c r="K181" i="1"/>
  <c r="J180" i="1"/>
  <c r="K159" i="1"/>
  <c r="L170" i="1"/>
  <c r="J172" i="1"/>
  <c r="K173" i="1" s="1"/>
  <c r="L165" i="1"/>
  <c r="K165" i="1"/>
  <c r="M168" i="1"/>
  <c r="M165" i="1" s="1"/>
  <c r="K168" i="1"/>
  <c r="J167" i="1"/>
  <c r="L160" i="1"/>
  <c r="K163" i="1"/>
  <c r="M163" i="1" s="1"/>
  <c r="M160" i="1" s="1"/>
  <c r="J162" i="1"/>
  <c r="K95" i="1"/>
  <c r="L150" i="1"/>
  <c r="J154" i="1"/>
  <c r="J153" i="1"/>
  <c r="J152" i="1"/>
  <c r="K155" i="1" s="1"/>
  <c r="L143" i="1"/>
  <c r="J147" i="1"/>
  <c r="J146" i="1"/>
  <c r="J145" i="1"/>
  <c r="K148" i="1" s="1"/>
  <c r="L138" i="1"/>
  <c r="J140" i="1"/>
  <c r="K141" i="1" s="1"/>
  <c r="L133" i="1"/>
  <c r="K133" i="1"/>
  <c r="M136" i="1"/>
  <c r="M133" i="1" s="1"/>
  <c r="K136" i="1"/>
  <c r="J135" i="1"/>
  <c r="L128" i="1"/>
  <c r="J130" i="1"/>
  <c r="K131" i="1" s="1"/>
  <c r="L123" i="1"/>
  <c r="J125" i="1"/>
  <c r="K126" i="1" s="1"/>
  <c r="L116" i="1"/>
  <c r="J120" i="1"/>
  <c r="J119" i="1"/>
  <c r="J118" i="1"/>
  <c r="K121" i="1" s="1"/>
  <c r="L110" i="1"/>
  <c r="J113" i="1"/>
  <c r="J112" i="1"/>
  <c r="K114" i="1" s="1"/>
  <c r="L104" i="1"/>
  <c r="J107" i="1"/>
  <c r="J106" i="1"/>
  <c r="K108" i="1" s="1"/>
  <c r="L96" i="1"/>
  <c r="K96" i="1"/>
  <c r="M102" i="1"/>
  <c r="M96" i="1" s="1"/>
  <c r="K102" i="1"/>
  <c r="J101" i="1"/>
  <c r="J100" i="1"/>
  <c r="J99" i="1"/>
  <c r="J98" i="1"/>
  <c r="K16" i="1"/>
  <c r="L88" i="1"/>
  <c r="K91" i="1"/>
  <c r="M91" i="1" s="1"/>
  <c r="M88" i="1" s="1"/>
  <c r="L83" i="1"/>
  <c r="K86" i="1"/>
  <c r="K83" i="1" s="1"/>
  <c r="L70" i="1"/>
  <c r="J80" i="1"/>
  <c r="J79" i="1"/>
  <c r="J78" i="1"/>
  <c r="J77" i="1"/>
  <c r="J76" i="1"/>
  <c r="J75" i="1"/>
  <c r="J74" i="1"/>
  <c r="K81" i="1" s="1"/>
  <c r="L63" i="1"/>
  <c r="J67" i="1"/>
  <c r="J66" i="1"/>
  <c r="J65" i="1"/>
  <c r="K68" i="1" s="1"/>
  <c r="L56" i="1"/>
  <c r="J60" i="1"/>
  <c r="J59" i="1"/>
  <c r="J58" i="1"/>
  <c r="K61" i="1" s="1"/>
  <c r="L50" i="1"/>
  <c r="J53" i="1"/>
  <c r="J52" i="1"/>
  <c r="K54" i="1" s="1"/>
  <c r="L44" i="1"/>
  <c r="J47" i="1"/>
  <c r="J46" i="1"/>
  <c r="K48" i="1" s="1"/>
  <c r="L38" i="1"/>
  <c r="J41" i="1"/>
  <c r="J40" i="1"/>
  <c r="K42" i="1" s="1"/>
  <c r="L32" i="1"/>
  <c r="J35" i="1"/>
  <c r="J34" i="1"/>
  <c r="K36" i="1" s="1"/>
  <c r="L27" i="1"/>
  <c r="K27" i="1"/>
  <c r="M30" i="1"/>
  <c r="M27" i="1" s="1"/>
  <c r="K30" i="1"/>
  <c r="J29" i="1"/>
  <c r="L22" i="1"/>
  <c r="J24" i="1"/>
  <c r="K25" i="1" s="1"/>
  <c r="L17" i="1"/>
  <c r="J19" i="1"/>
  <c r="K20" i="1" s="1"/>
  <c r="K4" i="1"/>
  <c r="L9" i="1"/>
  <c r="K12" i="1"/>
  <c r="K9" i="1" s="1"/>
  <c r="J11" i="1"/>
  <c r="L5" i="1"/>
  <c r="J6" i="1"/>
  <c r="K7" i="1" s="1"/>
  <c r="L359" i="1" l="1"/>
  <c r="L346" i="1" s="1"/>
  <c r="L231" i="1"/>
  <c r="L212" i="1" s="1"/>
  <c r="M327" i="1"/>
  <c r="M323" i="1" s="1"/>
  <c r="K323" i="1"/>
  <c r="K44" i="1"/>
  <c r="M48" i="1"/>
  <c r="M44" i="1" s="1"/>
  <c r="K17" i="1"/>
  <c r="M20" i="1"/>
  <c r="M17" i="1" s="1"/>
  <c r="M36" i="1"/>
  <c r="M32" i="1" s="1"/>
  <c r="K32" i="1"/>
  <c r="K63" i="1"/>
  <c r="M68" i="1"/>
  <c r="M63" i="1" s="1"/>
  <c r="K271" i="1"/>
  <c r="M275" i="1"/>
  <c r="M271" i="1" s="1"/>
  <c r="L298" i="1" s="1"/>
  <c r="K329" i="1"/>
  <c r="M332" i="1"/>
  <c r="M329" i="1" s="1"/>
  <c r="M7" i="1"/>
  <c r="M5" i="1" s="1"/>
  <c r="K5" i="1"/>
  <c r="K22" i="1"/>
  <c r="M25" i="1"/>
  <c r="M22" i="1" s="1"/>
  <c r="K50" i="1"/>
  <c r="M54" i="1"/>
  <c r="M50" i="1" s="1"/>
  <c r="M108" i="1"/>
  <c r="M104" i="1" s="1"/>
  <c r="K104" i="1"/>
  <c r="M316" i="1"/>
  <c r="M314" i="1" s="1"/>
  <c r="K314" i="1"/>
  <c r="K128" i="1"/>
  <c r="M131" i="1"/>
  <c r="M128" i="1" s="1"/>
  <c r="K310" i="1"/>
  <c r="M312" i="1"/>
  <c r="M310" i="1" s="1"/>
  <c r="M337" i="1"/>
  <c r="M334" i="1" s="1"/>
  <c r="K334" i="1"/>
  <c r="K305" i="1"/>
  <c r="M308" i="1"/>
  <c r="M305" i="1" s="1"/>
  <c r="K143" i="1"/>
  <c r="M148" i="1"/>
  <c r="M143" i="1" s="1"/>
  <c r="K116" i="1"/>
  <c r="M121" i="1"/>
  <c r="M116" i="1" s="1"/>
  <c r="K170" i="1"/>
  <c r="M173" i="1"/>
  <c r="M170" i="1" s="1"/>
  <c r="L175" i="1" s="1"/>
  <c r="K183" i="1"/>
  <c r="M186" i="1"/>
  <c r="M183" i="1" s="1"/>
  <c r="K150" i="1"/>
  <c r="M155" i="1"/>
  <c r="M150" i="1" s="1"/>
  <c r="K188" i="1"/>
  <c r="M191" i="1"/>
  <c r="M188" i="1" s="1"/>
  <c r="K38" i="1"/>
  <c r="M42" i="1"/>
  <c r="M38" i="1" s="1"/>
  <c r="K123" i="1"/>
  <c r="M126" i="1"/>
  <c r="M123" i="1" s="1"/>
  <c r="K56" i="1"/>
  <c r="M61" i="1"/>
  <c r="M56" i="1" s="1"/>
  <c r="K70" i="1"/>
  <c r="M81" i="1"/>
  <c r="M70" i="1" s="1"/>
  <c r="K110" i="1"/>
  <c r="M114" i="1"/>
  <c r="M110" i="1" s="1"/>
  <c r="K138" i="1"/>
  <c r="M141" i="1"/>
  <c r="M138" i="1" s="1"/>
  <c r="M197" i="1"/>
  <c r="M193" i="1" s="1"/>
  <c r="K193" i="1"/>
  <c r="M12" i="1"/>
  <c r="M9" i="1" s="1"/>
  <c r="M342" i="1"/>
  <c r="M339" i="1" s="1"/>
  <c r="K199" i="1"/>
  <c r="M248" i="1"/>
  <c r="M240" i="1" s="1"/>
  <c r="M288" i="1"/>
  <c r="M283" i="1" s="1"/>
  <c r="K217" i="1"/>
  <c r="K88" i="1"/>
  <c r="M86" i="1"/>
  <c r="M83" i="1" s="1"/>
  <c r="K160" i="1"/>
  <c r="M359" i="1" l="1"/>
  <c r="M346" i="1" s="1"/>
  <c r="L320" i="1"/>
  <c r="M320" i="1" s="1"/>
  <c r="M300" i="1" s="1"/>
  <c r="M231" i="1"/>
  <c r="M212" i="1" s="1"/>
  <c r="L210" i="1"/>
  <c r="L177" i="1" s="1"/>
  <c r="L157" i="1"/>
  <c r="L95" i="1" s="1"/>
  <c r="L93" i="1"/>
  <c r="L233" i="1"/>
  <c r="M298" i="1"/>
  <c r="M233" i="1" s="1"/>
  <c r="L344" i="1"/>
  <c r="L159" i="1"/>
  <c r="M175" i="1"/>
  <c r="M159" i="1" s="1"/>
  <c r="L14" i="1"/>
  <c r="L300" i="1" l="1"/>
  <c r="M210" i="1"/>
  <c r="M177" i="1" s="1"/>
  <c r="M157" i="1"/>
  <c r="M95" i="1" s="1"/>
  <c r="M344" i="1"/>
  <c r="M322" i="1" s="1"/>
  <c r="L322" i="1"/>
  <c r="M93" i="1"/>
  <c r="M16" i="1" s="1"/>
  <c r="L16" i="1"/>
  <c r="L4" i="1"/>
  <c r="M14" i="1"/>
  <c r="M4" i="1" s="1"/>
  <c r="L361" i="1" l="1"/>
  <c r="M3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Meritxell Montserrat Font</author>
  </authors>
  <commentList>
    <comment ref="A3" authorId="0" shapeId="0" xr:uid="{3EC10E8F-EDAD-48BA-84B8-34ECE96DDC79}">
      <text>
        <r>
          <rPr>
            <b/>
            <sz val="9"/>
            <color indexed="81"/>
            <rFont val="Tahoma"/>
            <family val="2"/>
          </rPr>
          <t>Código del concepto. Ver colores en "Entorno de trabajo: Apariencia"</t>
        </r>
      </text>
    </comment>
    <comment ref="B3" authorId="0" shapeId="0" xr:uid="{5E2C887F-F49B-4500-B2A5-38C14ADA34A9}">
      <text>
        <r>
          <rPr>
            <b/>
            <sz val="9"/>
            <color indexed="81"/>
            <rFont val="Tahoma"/>
            <family val="2"/>
          </rPr>
          <t>Naturaleza o tipo de concepto, ver valores de cada naturaleza en la ayuda del menú contextual</t>
        </r>
      </text>
    </comment>
    <comment ref="C3" authorId="0" shapeId="0" xr:uid="{B6C367B9-D124-4616-A43E-BAB01518BD69}">
      <text>
        <r>
          <rPr>
            <b/>
            <sz val="9"/>
            <color indexed="81"/>
            <rFont val="Tahoma"/>
            <family val="2"/>
          </rPr>
          <t>Unidad principal de medida del concepto</t>
        </r>
      </text>
    </comment>
    <comment ref="D3" authorId="0" shapeId="0" xr:uid="{61DEACDE-98E2-4C18-8946-E7B79BE10AC1}">
      <text>
        <r>
          <rPr>
            <b/>
            <sz val="9"/>
            <color indexed="81"/>
            <rFont val="Tahoma"/>
            <family val="2"/>
          </rPr>
          <t>Descripción corta</t>
        </r>
      </text>
    </comment>
    <comment ref="E3" authorId="0" shapeId="0" xr:uid="{E8081A0F-35A3-4481-98A4-F2603B623254}">
      <text>
        <r>
          <rPr>
            <b/>
            <sz val="9"/>
            <color indexed="81"/>
            <rFont val="Tahoma"/>
            <family val="2"/>
          </rPr>
          <t>Descripción corta de la línea de medición</t>
        </r>
      </text>
    </comment>
    <comment ref="F3" authorId="0" shapeId="0" xr:uid="{4422E0D3-177E-413B-8C5D-A48236E9633D}">
      <text>
        <r>
          <rPr>
            <b/>
            <sz val="9"/>
            <color indexed="81"/>
            <rFont val="Tahoma"/>
            <family val="2"/>
          </rPr>
          <t>Columna A: Número de unidades iguales de la línea de medición</t>
        </r>
      </text>
    </comment>
    <comment ref="G3" authorId="0" shapeId="0" xr:uid="{DFA9A47F-D5D9-4512-A2C1-1531D82204E8}">
      <text>
        <r>
          <rPr>
            <b/>
            <sz val="9"/>
            <color indexed="81"/>
            <rFont val="Tahoma"/>
            <family val="2"/>
          </rPr>
          <t>Columna B: Longitud de la línea de medición</t>
        </r>
      </text>
    </comment>
    <comment ref="H3" authorId="0" shapeId="0" xr:uid="{ADF4D0B7-F7D0-494F-BCD4-A66796F2926D}">
      <text>
        <r>
          <rPr>
            <b/>
            <sz val="9"/>
            <color indexed="81"/>
            <rFont val="Tahoma"/>
            <family val="2"/>
          </rPr>
          <t>Columna C: Anchura de la línea de medición</t>
        </r>
      </text>
    </comment>
    <comment ref="I3" authorId="0" shapeId="0" xr:uid="{829F5B4C-A84B-4D42-B32E-DCA755F7B8F7}">
      <text>
        <r>
          <rPr>
            <b/>
            <sz val="9"/>
            <color indexed="81"/>
            <rFont val="Tahoma"/>
            <family val="2"/>
          </rPr>
          <t>Columna D: Altura de la línea de medición</t>
        </r>
      </text>
    </comment>
    <comment ref="J3" authorId="0" shapeId="0" xr:uid="{6A4B1D4E-26C4-4B96-85DE-5380088922F1}">
      <text>
        <r>
          <rPr>
            <b/>
            <sz val="9"/>
            <color indexed="81"/>
            <rFont val="Tahoma"/>
            <family val="2"/>
          </rPr>
          <t>Cantidad Verde: Referencia a otra partida Naranja: Fórmula de medición Azul: Expresión</t>
        </r>
      </text>
    </comment>
    <comment ref="K3" authorId="0" shapeId="0" xr:uid="{543F5692-253E-4A84-9F2B-8AA319764CAC}">
      <text>
        <r>
          <rPr>
            <b/>
            <sz val="9"/>
            <color indexed="81"/>
            <rFont val="Tahoma"/>
            <family val="2"/>
          </rPr>
          <t>Rendimiento o cantidad presupuestada</t>
        </r>
      </text>
    </comment>
    <comment ref="L3" authorId="0" shapeId="0" xr:uid="{10BDB3F8-10D8-4014-AD34-A463A0FEE316}">
      <text>
        <r>
          <rPr>
            <b/>
            <sz val="9"/>
            <color indexed="81"/>
            <rFont val="Tahoma"/>
            <family val="2"/>
          </rPr>
          <t>Precio unitario en el presupuesto</t>
        </r>
      </text>
    </comment>
    <comment ref="M3" authorId="0" shapeId="0" xr:uid="{99ECDFB8-2D75-4646-AE02-280E87A85E66}">
      <text>
        <r>
          <rPr>
            <b/>
            <sz val="9"/>
            <color indexed="81"/>
            <rFont val="Tahoma"/>
            <family val="2"/>
          </rPr>
          <t>Importe del presupuesto</t>
        </r>
      </text>
    </comment>
  </commentList>
</comments>
</file>

<file path=xl/sharedStrings.xml><?xml version="1.0" encoding="utf-8"?>
<sst xmlns="http://schemas.openxmlformats.org/spreadsheetml/2006/main" count="574" uniqueCount="366">
  <si>
    <t>Àrea d'esbarjo de gossos Frederica Montseny</t>
  </si>
  <si>
    <t>Presupuesto</t>
  </si>
  <si>
    <t>Código</t>
  </si>
  <si>
    <t>Nat</t>
  </si>
  <si>
    <t>Ud</t>
  </si>
  <si>
    <t>Resumen</t>
  </si>
  <si>
    <t>Comentario</t>
  </si>
  <si>
    <t>N</t>
  </si>
  <si>
    <t>Longitud</t>
  </si>
  <si>
    <t>Anchura</t>
  </si>
  <si>
    <t>Altura</t>
  </si>
  <si>
    <t>Cantidad</t>
  </si>
  <si>
    <t>CanPres</t>
  </si>
  <si>
    <t>Pres</t>
  </si>
  <si>
    <t>ImpPres</t>
  </si>
  <si>
    <t>01</t>
  </si>
  <si>
    <t>Capítulo</t>
  </si>
  <si>
    <t/>
  </si>
  <si>
    <t>TREBALLS PREVIS</t>
  </si>
  <si>
    <t>0101</t>
  </si>
  <si>
    <t>Partida</t>
  </si>
  <si>
    <t>u</t>
  </si>
  <si>
    <t>Poda d'arbrat</t>
  </si>
  <si>
    <t>Arbrat a preservar</t>
  </si>
  <si>
    <t>Total 0101</t>
  </si>
  <si>
    <t>FQBAY035</t>
  </si>
  <si>
    <t>Protecció arbre diàm.&amp;amp;amp;gt=35cm,4taulers h&amp;amp;amp;lt=2m,+protec.poliestirè</t>
  </si>
  <si>
    <t>Protecció d'arbre &gt;=35 cm de diàmetre, format per taulers de fusta de pi tractada fins a 2 m d'alçària col·locats sobre el tronc amb proteccions de poliestirè de 10x10x5 mm, lligats amb filferro d'1,3 mm de gruix</t>
  </si>
  <si>
    <t>Total FQBAY035</t>
  </si>
  <si>
    <t>Total 01</t>
  </si>
  <si>
    <t>02</t>
  </si>
  <si>
    <t>ENDERROCS I MOVIMENTS DE TERRES</t>
  </si>
  <si>
    <t>0201</t>
  </si>
  <si>
    <t>ut</t>
  </si>
  <si>
    <t>Retirada banc fusta</t>
  </si>
  <si>
    <t>Retirada de banc de fusta convencional de fins a 2,5 m de llargària, enderroc de daus de formigó, i càrrega manual i mecànica de l'equipament i la runa sobre camió o contenidor</t>
  </si>
  <si>
    <t>bancs</t>
  </si>
  <si>
    <t>Total 0201</t>
  </si>
  <si>
    <t>0202</t>
  </si>
  <si>
    <t>Retirada paperera</t>
  </si>
  <si>
    <t>Retirada de paperera ancorada al terra, enderroc de daus de formigó i càrrega manual  mecànica de l'equipament i la runa sobre camió o contenidor.</t>
  </si>
  <si>
    <t>papereres</t>
  </si>
  <si>
    <t>Total 0202</t>
  </si>
  <si>
    <t>P21R0-92HU</t>
  </si>
  <si>
    <t>Elim.arbre directa arbre &lt; 6m port petit,arrencant la soca,aplec brossa,carr.s/camió grua+transp.brossa plta.compostatge &lt;20km</t>
  </si>
  <si>
    <t>Tallada controlada de forma directa, d'arbre de &lt; 6 m d'alçària de port petit, arrencant la soca, aplec de la brossa generada, càrrega sobre camió grua amb pinça i transport a planta de compostatge (no més lluny de 20 km)</t>
  </si>
  <si>
    <t>Arbres en mal estat</t>
  </si>
  <si>
    <t>Total P21R0-92HU</t>
  </si>
  <si>
    <t>F2194U12</t>
  </si>
  <si>
    <t>m2</t>
  </si>
  <si>
    <t>Demolició pavim.llamb.s/terra,a&amp;amp;lt=0,60m,martell picador</t>
  </si>
  <si>
    <t>Demolició de paviment de llambordes, llambordins i empedrats col·locats sobre terra o formigó, de 0,60 m d'amplària, com a màxim, amb martell picador</t>
  </si>
  <si>
    <t>base formigó font</t>
  </si>
  <si>
    <t>panot peu escala</t>
  </si>
  <si>
    <t>Total F2194U12</t>
  </si>
  <si>
    <t>F2192913</t>
  </si>
  <si>
    <t>Enderroc solera form.lleug.armat,&amp;amp;lt= 15cm,compres.,càrr.man.</t>
  </si>
  <si>
    <t>Enderroc de solera de formigó lleugerament armat, de fins a 15 cm de gruix, amb compressor i càrrega manual de runa sobre camió o contenidor</t>
  </si>
  <si>
    <t>Total F2192913</t>
  </si>
  <si>
    <t>F2195D24</t>
  </si>
  <si>
    <t>Arrencada recrescut pavim.mort.ciment,&amp;amp;lt=5cm,m.man.,càrr.man.</t>
  </si>
  <si>
    <t>Arrencada de recrescut del paviment de morter de ciment, de fins a 5 cm de gruix, amb mitjans manuals i càrrega manual de runa sobre camió o contenidor</t>
  </si>
  <si>
    <t>Total F2195D24</t>
  </si>
  <si>
    <t>F21B1011</t>
  </si>
  <si>
    <t>m</t>
  </si>
  <si>
    <t>Arrencada barana metàl.,90-110cm,m.man.,càrr.man.</t>
  </si>
  <si>
    <t>Arrencada de barana metàl·lica de 90 a 110 cm d'alçària, amb mitjans manuals i càrrega manual sobre camió o contenidor</t>
  </si>
  <si>
    <t>Porta accés manteniment Nord (1 fulla)</t>
  </si>
  <si>
    <t>tram tanca</t>
  </si>
  <si>
    <t>Total F21B1011</t>
  </si>
  <si>
    <t>F21DYH01</t>
  </si>
  <si>
    <t>Demolició pericó existent.(pou+marc+tapa) i desmuntat d'elements</t>
  </si>
  <si>
    <t>Demolició de pericó existent, incloent pou, marc i tapa, amb mitjans necessaris i adequats i càrrega de runes i equipament manual i/o mecànica, i transport a l'abocador autoritzat o magatzem municipal</t>
  </si>
  <si>
    <t>arquetes per by-pass  nord</t>
  </si>
  <si>
    <t>arquetes per by-pass sud</t>
  </si>
  <si>
    <t>arqueta registre buidat font</t>
  </si>
  <si>
    <t>Total F21DYH01</t>
  </si>
  <si>
    <t>P221D-I0L0</t>
  </si>
  <si>
    <t>m3</t>
  </si>
  <si>
    <t>Excav. rasa instal.,hfins a 1m,terreny compact.(SPT 20-50),manuals,+terres deix.vora,entorn urba dif.mob.voreres a=3-5m,s/afect.</t>
  </si>
  <si>
    <t>Excavació de rasa per a pas d'instal·lacions fins a 1 m de fondària, en terreny compacte (SPT 20-50), realitzada amb mitjans manuals i amb les terres deixades a la vora, en entorn urbà amb dificultat de mobilitat, en voreres &gt; 3 i &lt;= 5 m d'amplària o calçada/plataforma única &gt; 7 i &lt;= 12 m d'amplària, sense afectació per serveis o elements de mobiliari urbà, en actuacions de 0.2 a 2 m3</t>
  </si>
  <si>
    <t>Rasa drenatge</t>
  </si>
  <si>
    <t>Arqueta 40x40 vàlvula abeurador</t>
  </si>
  <si>
    <t>Arqueta 40x40 registre desguàs</t>
  </si>
  <si>
    <t>Total P221D-I0L0</t>
  </si>
  <si>
    <t>P2R4-IZ5K</t>
  </si>
  <si>
    <t>Càrrega manuals+transp.terres ,instal.gestió residus,contenidor 5m3</t>
  </si>
  <si>
    <t>Càrrega amb mitjans manuals i transport de terres a instal·lació autoritzada de gestió de residus, amb contenidor de 5 m3 de capacitat</t>
  </si>
  <si>
    <t>excavació enderrocs x 1,2 d'esponjament</t>
  </si>
  <si>
    <t>excavació del capítol de reg</t>
  </si>
  <si>
    <t>Demolició paviment</t>
  </si>
  <si>
    <t>Enderroc solera</t>
  </si>
  <si>
    <t>Recrescut paviment</t>
  </si>
  <si>
    <t>Pericó</t>
  </si>
  <si>
    <t>Baranes i reixes</t>
  </si>
  <si>
    <t>Total P2R4-IZ5K</t>
  </si>
  <si>
    <t>P2R5-DT1K</t>
  </si>
  <si>
    <t>Transp.residus inerts o no especials,instal.gestió residus,contenidor 5m3</t>
  </si>
  <si>
    <t>Transport de residus inerts o no especials a instal·lació autoritzada de gestió de residus, amb contenidor de 5 m3 de capacitat</t>
  </si>
  <si>
    <t>Càrrega manual</t>
  </si>
  <si>
    <t>Total P2R5-DT1K</t>
  </si>
  <si>
    <t>P2RA-EU2T</t>
  </si>
  <si>
    <t>Disposició controlada en dipòsit autoritzat inclòs el cànon</t>
  </si>
  <si>
    <t>Disposició controlada en dipòsit autoritzat inclòs el cànon sobre la deposició controlada dels residus de la construcció, segons la LLEI 8/2008, de residus de terra inerts amb una densitat 1,6 t/m3, procedents d'excavació, amb codi 17 05 04 segons la Llista Europea de Residus</t>
  </si>
  <si>
    <t>Total P2RA-EU2T</t>
  </si>
  <si>
    <t>Total 02</t>
  </si>
  <si>
    <t>03</t>
  </si>
  <si>
    <t>PAVIMENTS I OBRA CIVIL</t>
  </si>
  <si>
    <t>PR20-ELJ7</t>
  </si>
  <si>
    <t>Anivellament+repassada terr.,manuals,pend.inferior al 12%</t>
  </si>
  <si>
    <t>Anivellament i repassada del terreny per a obtenir el perfil d'acabat, amb mitjans manuals, per a un pendent inferior al 12 %</t>
  </si>
  <si>
    <t>Superfície central</t>
  </si>
  <si>
    <t>Accés sud</t>
  </si>
  <si>
    <t>Accés nord</t>
  </si>
  <si>
    <t>Zona drenatge</t>
  </si>
  <si>
    <t>Total PR20-ELJ7</t>
  </si>
  <si>
    <t>PR3D-HKKZ</t>
  </si>
  <si>
    <t>Sauló garbellat,sacs 0,8m3,m.man.</t>
  </si>
  <si>
    <t>Sauló garbellat, subministrat en sacs de 0,8 m3, escampat amb mitjans manuals</t>
  </si>
  <si>
    <t>Zona seguretat arbre 1</t>
  </si>
  <si>
    <t>Total PR3D-HKKZ</t>
  </si>
  <si>
    <t>P2259-548J</t>
  </si>
  <si>
    <t>Repàs+picon.esplanada,90%PM</t>
  </si>
  <si>
    <t>Repàs i piconatge d'esplanada, amb una compactació del 90% del PM</t>
  </si>
  <si>
    <t>Total P2259-548J</t>
  </si>
  <si>
    <t>PR3D- EST</t>
  </si>
  <si>
    <t>Sauló estabilitzat</t>
  </si>
  <si>
    <t>Paviment de sauló estabilitzat amb morter de calç, amb barreja prèvia, estesa manual i compactació.</t>
  </si>
  <si>
    <t>Total PR3D- EST</t>
  </si>
  <si>
    <t>P9G5-61SR</t>
  </si>
  <si>
    <t>Paviment de formigó armat</t>
  </si>
  <si>
    <t>Paviment de formigó armat, amb malla electrosoldada d'acer, amb mitjans manuals, de 15 cm de gruix.</t>
  </si>
  <si>
    <t>base font</t>
  </si>
  <si>
    <t>Total P9G5-61SR</t>
  </si>
  <si>
    <t>P9A1-HBE8</t>
  </si>
  <si>
    <t>Paviment per a zona esbarjo gossos sorra rentada riu</t>
  </si>
  <si>
    <t>Paviment per a zona esbarjo gossos de sorra rentada de riu (0 a 2mm), cantell rodó, neta, sense argiles, seguint especificacions de paviments per a zones de joc, estesa i anivellament del material amb mitjans manuals i mecànics.</t>
  </si>
  <si>
    <t>Total P9A1-HBE8</t>
  </si>
  <si>
    <t>PR31-8RWRup</t>
  </si>
  <si>
    <t>Ull de perdiu,sacs 0,8m3,escamp.m.man.</t>
  </si>
  <si>
    <t>Ull de perdiu , subministrada en sacs de 0,8 m3 i escampada amb mitjans manuals</t>
  </si>
  <si>
    <t>Total PR31-8RWRup</t>
  </si>
  <si>
    <t>PR31-8RWR</t>
  </si>
  <si>
    <t>Grava de drenatge 18/25,sacs 0,8m3,escamp.m.man.</t>
  </si>
  <si>
    <t>Grava de drenatge de 18/25 mm, subministrada en sacs de 0,8 m3 i escampada amb mitjans manuals</t>
  </si>
  <si>
    <t>Total PR31-8RWR</t>
  </si>
  <si>
    <t>P967-WNTO</t>
  </si>
  <si>
    <t>Peça form.vora. de 30 s'amplada i 20 o 30 d'alçada, amb xamfrà als dos laterals ,rejunt. mort.ram paleta</t>
  </si>
  <si>
    <t>Peça recta de formigó per a , doble capa, amb secció 30 ampla i 20 o 30 d'alçada, axamfranat pels dos laterals, col·locada sobre base de formigó reciclat no estructural HRNE-235/P/20 de 10 a 20 cm d'alçària, i rejuntat amb morter per a ram de paleta</t>
  </si>
  <si>
    <t>zona dren</t>
  </si>
  <si>
    <t>Separació paviments zona sud</t>
  </si>
  <si>
    <t>Separació paviments zona nord</t>
  </si>
  <si>
    <t>Total P967-WNTO</t>
  </si>
  <si>
    <t>P45G0-L2TD</t>
  </si>
  <si>
    <t>Formigonament de dau de recolzament,formigó per armar +addit. hidròfug HA - 25 / B / 10 / XC2 quant.ciment 275kg/m3, aigua/cimen</t>
  </si>
  <si>
    <t>Formigonament de dau de recolzament amb formigó per armar amb additiu hidròfug HA - 25 / B / 10 / XC2 amb una quantitat de ciment de 275 kg/m3 i relació aigua ciment =&lt; 0.6 i abocat manualment</t>
  </si>
  <si>
    <t>Base formigó de vorada perimetral</t>
  </si>
  <si>
    <t>Total P45G0-L2TD</t>
  </si>
  <si>
    <t>Total 03</t>
  </si>
  <si>
    <t>04</t>
  </si>
  <si>
    <t>DRENATGES</t>
  </si>
  <si>
    <t>PD5M-50UA</t>
  </si>
  <si>
    <t>Drenatge tub ranur.PVC D=160mm,reblert 50cm sob/dren.</t>
  </si>
  <si>
    <t>Drenatge amb tub ranurat de PVC de D=160 mm i reblert amb material filtrant fins a 50 cm per sobre del dren</t>
  </si>
  <si>
    <t>Zona dren</t>
  </si>
  <si>
    <t>Total PD5M-50UA</t>
  </si>
  <si>
    <t>P221B-EL6W</t>
  </si>
  <si>
    <t>Excav.rasa/pou,hfins a 2m,terreny compact.(SPT 20-50),m.manuals,+càrr.man.s/cont.</t>
  </si>
  <si>
    <t>Excavació de rasa i pou de fins a 2 m de fondària, en terreny compacte (SPT 20-50), realitzada amb mitjans manuals i càrrega manual sobre contenidor</t>
  </si>
  <si>
    <t>Rasa des de zona de dren a pou de clavegueram</t>
  </si>
  <si>
    <t>Total P221B-EL6W</t>
  </si>
  <si>
    <t>PD731-UCZ5</t>
  </si>
  <si>
    <t>Claveguera a/tub paret estructurada p/sanej.soterrat s/press.,PVC-U,DN 200,SN 8,superf.int.llisa/ext.perfil.,UNE-EN 13476-3,mani</t>
  </si>
  <si>
    <t>Claveguera amb tub de paret estructurada per a sanejament soterrat sense pressió, de PVC-U, diàmetre nominal DN 200,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10 cm de gruix i reblert de sorra fins a 30 cm per sobre del tub, amb picó vibrant de combustible</t>
  </si>
  <si>
    <t>Total PD731-UCZ5</t>
  </si>
  <si>
    <t>Total 04</t>
  </si>
  <si>
    <t>05</t>
  </si>
  <si>
    <t>ABEURADOR</t>
  </si>
  <si>
    <t>P221I-8GYA</t>
  </si>
  <si>
    <t>Excav.rasa instal.15x40cm minirasad.man.,rebl.+compact. terres selec.excav. mec.</t>
  </si>
  <si>
    <t>Excavació de rasa per a pas d'instal·lacions de 15 cm d'amplària i 40 cm de fondària, amb minirasadora manual i reblert i compactació amb terres seleccionades de la pròpia excavació, sense pedres amb mitjans mecànics</t>
  </si>
  <si>
    <t>connexió font a xarxa</t>
  </si>
  <si>
    <t>Total P221I-8GYA</t>
  </si>
  <si>
    <t>PDG2-6SFO</t>
  </si>
  <si>
    <t>Canalització un tub PE DN=90mm,rebl.rasa terr.selec.,fil guia+pp unions+sep+obt.,picó vibrant combustible</t>
  </si>
  <si>
    <t>Canalització amb un tub corbable corrugat de polietilè de 90 mm de diàmetre nominal, de doble capa, i reblert de rasa amb terres seleccionades, fil guia a cada tub, part proporcional d'accessoris d'unió, separadors i obturadors, amb picó vibrant de combustible</t>
  </si>
  <si>
    <t>Total PDG2-6SFO</t>
  </si>
  <si>
    <t>PFB4-DW43</t>
  </si>
  <si>
    <t>Tub PE 40,DN=25mm,PN=10bar,sèrie SDR 7,4,UNE-EN 12201-2,dific.mig,accessorisplàst.,,col.fons rasa</t>
  </si>
  <si>
    <t>Tub de polietilè de designació PE 40, de 25 mm de diàmetre nominal, de 10 bar de pressió nominal, sèrie SDR 7,4, UNE-EN 12201-2, connectat a pressió, amb grau de dificultat mig, utilitzant accessoris de plàstic, i col·locat al fons de la rasa</t>
  </si>
  <si>
    <t>Total PFB4-DW43</t>
  </si>
  <si>
    <t>PJSM5-VA41</t>
  </si>
  <si>
    <t>Pericó fàbr. 40x40x40 cm p/ capçals, bastiment+tapa p/pericó serv.,fosa grisa 420x420x40mm,25kg</t>
  </si>
  <si>
    <t>Pericó de fàbrica de maó per a instal·lacions de reg de mides interiors 40x40x40 cm,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i tapa per a pericó de serveis de fosa grisa de 420x420x40 mm i de 25 kg de pes</t>
  </si>
  <si>
    <t>Total PJSM5-VA41</t>
  </si>
  <si>
    <t>PJSM5-VA451</t>
  </si>
  <si>
    <t>Arqueta fábr. 60x60x60 cm marco cuadr.,+tapa,fund.dúctil p/arqueta servi.,abat.,paso 620x620mm,B125</t>
  </si>
  <si>
    <t>Pericó de fàbrica de maó  de mides interiors 60x60x60 cm per a un o dos capçals,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quadrat i tapa quadrat de fosa dúctil per a pericó de serveis, abatible, pas lliure de 620x620 mm i classe B125 segons norma UNE-EN 124</t>
  </si>
  <si>
    <t>Arqueta desguàs abeurador</t>
  </si>
  <si>
    <t>Total PJSM5-VA451</t>
  </si>
  <si>
    <t>PN13-ECC3</t>
  </si>
  <si>
    <t>Vàlvula comporta manual+rosca,DN=1",PN=16bar,EN-GJS-500-7/fosa+EPDM,seient elàstic,eix 1.4021 (AISI 420),volant de fosa,pericó c</t>
  </si>
  <si>
    <t>Vàlvula de comporta manual amb rosca de diàmetre nominal 1", de 16 bar de pressió nominal, cos fosa nodular EN-GJS-500-7 (GGG50) i tapa de fosa nodular EN-GJS-500-7 (GGG50) amb revestiment de resina epoxi (250 micres), comporta de fosa+EPDM i tancament de seient elàstic, eix d'acer inoxidable 1.4021 (AISI 420), amb volant de fosa, muntada en pericó de canalització soterrada</t>
  </si>
  <si>
    <t>0504</t>
  </si>
  <si>
    <t>Cassoleta font</t>
  </si>
  <si>
    <t>Subministrament i instal·lació de recanvi de cassoleta per a font, del mateix fabricant que la font.</t>
  </si>
  <si>
    <t>PREI</t>
  </si>
  <si>
    <t>Reixa d'acer abeurador</t>
  </si>
  <si>
    <t>Subministrament i instal·lació de reixa en xapa perforada en acer inoxidable Aisi-304 de 2mm de gruix (forats 3mm, cada 5mm), fixada amb 4 cargols sobre marc de 335x616 amb perfils en L d'acer inoxidable.</t>
  </si>
  <si>
    <t>Total 05</t>
  </si>
  <si>
    <t>06</t>
  </si>
  <si>
    <t>JARDINERIA</t>
  </si>
  <si>
    <t>PR456-8XBV</t>
  </si>
  <si>
    <t>Subministrament Sophora japonica Regent perím=25 a 30cm,pa terra D&gt;=82,5cm,h&gt;=57,75cm s/NTJ</t>
  </si>
  <si>
    <t>Subministrament de Sophora japonica Regent de perímetre de 25 a 30 cm, amb pa de terra de diàmetre mínim 82,5 cm i profunditat mínima 57,75 cm segons fórmules NTJ</t>
  </si>
  <si>
    <t>PR60-8Y7S</t>
  </si>
  <si>
    <t>Plant.planifoli,pa terra/conten.,perím=25 a 35cm,100x100x80cm,m.mec.,pend.inferior al 25%,subst.30% p/sorra-comp.</t>
  </si>
  <si>
    <t>Plantació d'arbre planifoli amb pa de terra o contenidor, de 25 a 35 cm de perímetre de tronc a 1 m d'alçària (a partir del coll de l'arrel), excavació de clot de plantació de 100x100x80 cm amb mitjans mecànics, en un pendent inferior al 25 %, reblert del clot amb substitució parcial del 30% de terra de l'excavació per sorra rentada i compost (70%-30%), primer reg i càrrega de les terres sobrants a camió</t>
  </si>
  <si>
    <t>PR36-8RV7</t>
  </si>
  <si>
    <t>Terra vegetal de jardineria de categoria alta, amb una conductivitat elèctrica menor de 0,8 dS/m, segons NTJ 07A, subministrada</t>
  </si>
  <si>
    <t>Arbrat</t>
  </si>
  <si>
    <t>Total PR36-8RV7</t>
  </si>
  <si>
    <t>PJS0-ZA4Z</t>
  </si>
  <si>
    <t>Anella degoteig 1 volta tub 17mm,degoters c/33cm,d=100cm,+tub corrugat d:50 mm,soterrada</t>
  </si>
  <si>
    <t>Anella per a reg per degoteig formada per 1 volta de tub de 17 mm de diàmetre, amb degoters autocompensats integrats cada 33 cm, amb un diàmetre de l'anella de 100 cm, amb el tub introduït dins d'un tub corrugat perforat de 50 mm de diàmetre, soterrada 10 cm, amb l'obertura i el tancament de la rasa inclosos</t>
  </si>
  <si>
    <t>SCTU2.5X8</t>
  </si>
  <si>
    <t>UT</t>
  </si>
  <si>
    <t>TUTOR 2,5 Ø8CM</t>
  </si>
  <si>
    <t>SUBMINISTRAMENT I COL·LOCACIÓ DE TUTOR DE FUSTA TRACTADA (RTI) DE 2,5 M DE LONGITUD I 8 CM DE DIÀMETRE, AMB FIXACIÓ ELÀSTICA REGULABLE A L'ARBRE, I PART PROPORCIONAL D'ACCESSORIS INCLOSA.</t>
  </si>
  <si>
    <t>PROTAR</t>
  </si>
  <si>
    <t>PROTECCIÓ ARBRAT</t>
  </si>
  <si>
    <t>Construcció de tancat de protecció per arbrat de 1m de costat i 0,85 d'alçada, format per quatre pals laminats de pi amb secció 90x90mm, amb lames laterals i porta d'accés amb frontises i balda.</t>
  </si>
  <si>
    <t>Total 06</t>
  </si>
  <si>
    <t>07</t>
  </si>
  <si>
    <t>REG</t>
  </si>
  <si>
    <t>PJMZ-IRSM</t>
  </si>
  <si>
    <t>Connexió xarxa gral. 4m3/h</t>
  </si>
  <si>
    <t>Connexió a la xarxa general amb escomesa per a subministrament d'aigua de 4 m3/h, inclòs els drets de la companyia, del subministrament, fiança, import del comptador i quota anual de conservació</t>
  </si>
  <si>
    <t>PDK1-I4VV</t>
  </si>
  <si>
    <t>Marco+tapa p/arqueta servi.,fund.gris 620x620x50mm,52kg,col.mort.,entorno urbano dif.mov.aceras a=3-5m,s/afect.serv./mob.urbano,</t>
  </si>
  <si>
    <t>Marco y tapa para arqueta de servicios de fundición gris de 620x620x50 mm y de 52 kg de peso, colocada con mortero para albañilería, en entorno urbano con dificultad de mobilidad, en aceras &gt; 3 y &lt;= 5 m de ancho o calzada/plataforma única &gt; 7 y &lt;= 12 m de ancho, sin afectación por servicios o elementos de mobiliario urbano, en actuaciones de 1 a 5 u</t>
  </si>
  <si>
    <t>OMEGA</t>
  </si>
  <si>
    <t>ml</t>
  </si>
  <si>
    <t>Perfil en omega per a protecció</t>
  </si>
  <si>
    <t>Subministrament i instal·lació de protecció per a tub en paret en forma de omega de xapa galvanitzada de 1,2mm d'e gruix, collat a la paret.</t>
  </si>
  <si>
    <t>Arqueta doble per by-pas i derivació per abeurador</t>
  </si>
  <si>
    <t>Arqueta doble per a by-pas sectorial reg existent nord</t>
  </si>
  <si>
    <t>Arqueta doble per a by-pas sectorial reg existent sud</t>
  </si>
  <si>
    <t>Rasa desplaçament arqueta nord</t>
  </si>
  <si>
    <t>Rasa desplaçament arqueta sud</t>
  </si>
  <si>
    <t>Arqueta per filtre i regulador</t>
  </si>
  <si>
    <t>PJSM5-VA45</t>
  </si>
  <si>
    <t>Arqueta fábr. 60x60x60 cm p/un o dos cabezales, marco cuadr.,+tapa,fund.dúctil p/arqueta servi.,abat.,paso 620x620mm,B125</t>
  </si>
  <si>
    <t>Pericó de fàbrica de maó per a instal·lacions de reg de mides interiors 60x60x60 cm per a un o dos capçals,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quadrat i tapa quadrat de fosa dúctil per a pericó de serveis, abatible, pas lliure de 620x620 mm i classe B125 segons norma UNE-EN 124</t>
  </si>
  <si>
    <t>By-pass nou per a reg àrea gossos</t>
  </si>
  <si>
    <t>Arqueta pe filtre + regulador</t>
  </si>
  <si>
    <t>Total PJSM5-VA45</t>
  </si>
  <si>
    <t>PN74-9EZ</t>
  </si>
  <si>
    <t>Vàlvula de regulació de pressió 2"</t>
  </si>
  <si>
    <t>Vàlvula de regulació de pressió per a instal·lacions de reg, de 2´´ de diàmetre de connexió, amb cos de bronze</t>
  </si>
  <si>
    <t>PNE3-9B6I</t>
  </si>
  <si>
    <t>Filtre 2"</t>
  </si>
  <si>
    <t>Filtre per a instal·lació de reg de 2´´ de diàmetre, de material plàstic, amb element filtrant d'anelles de 120 mesh, amb vàlvula de purga, i amb presa manomètrica, muntat roscat</t>
  </si>
  <si>
    <t>PJSA6-TLOV</t>
  </si>
  <si>
    <t>Capçal senzill reg p/aspersió,DN1 1/2",pressió 10bar,desmunt.+electrovàlvula 9V, format per:- 2 enllaç,llautó CW617N,DN50 F(rosc</t>
  </si>
  <si>
    <t>Capçal senzill de reg per a aspersió, d'1 1/2 " de diàmetre nominal i pressió de 10 bar, totalment desmuntable, amb electrovàlvula de 9V, format per:
- 2 enllaç segons UNE-EN 1254-3, de llautó CW617N segons UNE-EN 12165, amb una unió a compressió DN50 mitjançant femella (rosca interior) amb anell de tracció de llautó i una unió rosca mascle 1 1/2" tipus cilíndrica no estanca segons UNE-EN ISO 228-1
- 2 canvi de direcció (colze) de 90° segons UNE-EN 1254-4, de llautó CW617N segons UNE-EN 12165, amb dues unions roscades femella-mascle 1 1/2"-1 1/2", rosca tipus cilíndrica no estanca segons UNE-EN ISO 228-1
- 6 contra rosca no aplica segons UNE-EN 1254-4, de llautó CW617N segons UNE-EN 12165, amb dues unions roscades mascle-mascle 1 1/2"-1 1/2", rosca tipus cilíndrica no estanca segons UNE-EN ISO 228-1
- 2 derivació (T) a 90° segons UNE-EN 1254-4, de llautó CW617N segons UNE-EN 12165, amb tres unions roscades femella-femella-femella 1 1/2"-1 1/2"-1 1/2", rosca tipus cilíndrica no estanca segons UNE-EN ISO 228-1
- 1 electrovàlvula per a instal·lacio de reg, d'1"1/2 de diàmetre, de material plàstic, amb solenoide de 9V, per a una pressió màxima de 10 bar i amb regulador de cabal 
- 3 vàlvula de bola de material plàstic, segons norma UNE-EN ISO 16135, manual, per a roscar, de 2 vies, DN 40 (per a tub d'1 1/2 " ), de 10 bar de pressió nominal, cos i bola de PVC-U, portajunts a pressió, tancament de polietilè HDPE i junts d'estanqueïtat d'etilè propilè diè (EPDM), accionament per maneta</t>
  </si>
  <si>
    <t>Total PJSA6-TLOV</t>
  </si>
  <si>
    <t>PJSM5-VA46</t>
  </si>
  <si>
    <t>Arqueta fábr. 120x60x60 cm p/varios cabezales, marco cuadr.,+tapa,fund.dúctil p/arqueta servi.,abat.,paso 620x620mm,B125</t>
  </si>
  <si>
    <t>Arqueta de fábrica de ladrillo para instalaciones de riego de medidas interiores 120x60x60 cm para varios cabezales, formado con paredes de 15 cm de espesor de ladrillo perforado de 290x140x100 mm, revocada y enlucida interiormente con mortero con una proporción en volumen 1:0,5:4, sobre una base de hormigón de uso no estructural HNE-15/P/20 de resistencia a compresión 15 N/mm2, consistencia plástica y tamaño máximo del árido 20 mm y capa drenante de 20 cm de grava, marco cuadrado y tapa cuadrado de fundición dúctil para arqueta de servicios, abatible, paso libre de 620x620 mm y clase B125 según norma UNE-EN 124</t>
  </si>
  <si>
    <t>by-pass doble arqueta nord</t>
  </si>
  <si>
    <t>by-pass doble arqueta sud</t>
  </si>
  <si>
    <t>Total PJSM5-VA46</t>
  </si>
  <si>
    <t>PJSA6-TLOT</t>
  </si>
  <si>
    <t>Capçal doble reg p/aspersió,DN1 1/2",pressió 10bar,desmunt.+electrovàlvula 9V, format per:- 3 enllaç,llautó CW617N,DN50 F(rosca</t>
  </si>
  <si>
    <t>Capçal doble de reg per a aspersió, d'1 1/2 " de diàmetre nominal i pressió de 10 bar, totalment desmuntable, amb electrovàlvula de 9V, format per:
- 3 enllaç segons UNE-EN 1254-3, de llautó CW617N segons UNE-EN 12165, amb una unió a compressió DN50 mitjançant femella (rosca interior) amb anell de tracció de llautó i una unió rosca mascle 1 1/2" tipus cilíndrica no estanca segons UNE-EN ISO 228-1
- 4 canvi de direcció (colze) de 90° segons UNE-EN 1254-4, de llautó CW617N segons UNE-EN 12165, amb dues unions roscades femella-mascle 1 1/2"-1 1/2", rosca tipus cilíndrica no estanca segons UNE-EN ISO 228-1
- 8 contra rosca no aplica segons UNE-EN 1254-4, de llautó CW617N segons UNE-EN 12165, amb dues unions roscades mascle-mascle 1 1/2"-1 1/2", rosca tipus cilíndrica no estanca segons UNE-EN ISO 228-1
- 5 derivació (T) a 90° segons UNE-EN 1254-4, de llautó CW617N segons UNE-EN 12165, amb tres unions roscades femella-femella-femella 1 1/2"-1 1/2"-1 1/2", rosca tipus cilíndrica no estanca segons UNE-EN ISO 228-1
- 2 electrovàlvula per a instal·lacio de reg, d'1"1/2 de diàmetre, de material plàstic, amb solenoide de 9V, per a una pressió màxima de 10 bar i amb regulador de cabal 
- 6 vàlvula de bola de material plàstic, segons norma UNE-EN ISO 16135, manual, per a roscar, de 2 vies, DN 40 (per a tub d'1 1/2 " ), de 10 bar de pressió nominal, cos i bola de PVC-U, portajunts a pressió, tancament de polietilè HDPE i junts d'estanqueïtat d'etilè propilè diè (EPDM), accionament per maneta</t>
  </si>
  <si>
    <t>Total PJSA6-TLOT</t>
  </si>
  <si>
    <t>PDER</t>
  </si>
  <si>
    <t>Derivació per font</t>
  </si>
  <si>
    <t>Derivació prèvia al by-pass, formada per T de 40mm i clau de pas 1 1/2"</t>
  </si>
  <si>
    <t>PJSD-9ANA</t>
  </si>
  <si>
    <t>Difusor em.giratori,h=15cm,r=2 a 10m,+vàlvula antidrenatge,1/2" d.conn.,pres.treb:1,5-3 bars,+regulador de pressió,connec.amb bo</t>
  </si>
  <si>
    <t>Difusor emergent amb broquet giratori de 15 cm d'alçària emergent, amb un radi de reg de 2 a 10 m, amb vàlvula antidrenatge, 1/2" de diàmetre de connexió a la canonada, per una pressió de treball entre 1,5 i 3 bars, amb regulador de pressió connectat a la xarxa amb bobina</t>
  </si>
  <si>
    <t>PROT</t>
  </si>
  <si>
    <t>Protector PVC</t>
  </si>
  <si>
    <t>Subministrament i col·locació de protector de PVC per a emisors de reg, de 30 o 40 cm de llargada, de Ø10cm interiors, parets de 2mm de gruix, fixat a mur amb una argolla.</t>
  </si>
  <si>
    <t>PFB4-DW48</t>
  </si>
  <si>
    <t>Tub PE 40,DN=40mm,PN=10bar,sèrie SDR 7,4,UNE-EN 12201-2,dific.mig,accessorisplàst.,,col.fons rasa</t>
  </si>
  <si>
    <t>Tub de polietilè de designació PE 40, de 40 mm de diàmetre nominal, de 10 bar de pressió nominal, sèrie SDR 7,4, UNE-EN 12201-2, connectat a pressió, amb grau de dificultat mig, utilitzant accessoris de plàstic, i col·locat al fons de la rasa</t>
  </si>
  <si>
    <t>Sector difusors des de by-pass fins extrem</t>
  </si>
  <si>
    <t>Total PFB4-DW48</t>
  </si>
  <si>
    <t>PFB4-DW47</t>
  </si>
  <si>
    <t>Tubo PE 40,DN=63mm,PN=10bar,serie SDR 7,4,UNE-EN 12201-2,dific.media,accesoriosplást.,,col.fondo zanja</t>
  </si>
  <si>
    <t>Tubo de polietileno de designación PE 40, de 63 mm de diámetro nominal, de 10 bar de presión nominal, serie SDR 7,4, UNE-EN 12201-2, conectado a presión, con grado de dificultad medio, utilizando accesorios de plástico, y colocado en el fondo de la zanja</t>
  </si>
  <si>
    <t>Total PFB4-DW47</t>
  </si>
  <si>
    <t>CPTBOS1E</t>
  </si>
  <si>
    <t>U</t>
  </si>
  <si>
    <t>CAIXA CONNEXIÓ 1 EST.</t>
  </si>
  <si>
    <t>SUBMINISTRAMENT I COL·LOCACIÓ DE CAIXA DE CONNEXIÓ T-BOS (1 EST.), TOTALMENT INSTAL·LADA.</t>
  </si>
  <si>
    <t>Total 07</t>
  </si>
  <si>
    <t>08</t>
  </si>
  <si>
    <t>MOBILIARI I TANCAMENTS</t>
  </si>
  <si>
    <t>0801</t>
  </si>
  <si>
    <t>tanca perimetral</t>
  </si>
  <si>
    <t>Tancament perimetral de malla electrosoldada segons criteris del plec de condicions d'espais verds, sobre mur de formigó per un tram de 2,5ml</t>
  </si>
  <si>
    <t>P6A2-4IL6</t>
  </si>
  <si>
    <t>Porta manteniment 1,75 x 1,2</t>
  </si>
  <si>
    <t>Subministrament i substitució de fulla de porta de manteniment de 1,75m d'amplada i 1,2m d'alçada instal·lada amb alçada final 1,3m.</t>
  </si>
  <si>
    <t>0803</t>
  </si>
  <si>
    <t>Banc 1,4m</t>
  </si>
  <si>
    <t>Subministrament i col·locació a plom de Banc model Breinco Basic 50 140x46x50 cm gris. Inclou base de sauló per a protecció de les arrels superficials i assentament del banc.</t>
  </si>
  <si>
    <t>Total 0803</t>
  </si>
  <si>
    <t>0805</t>
  </si>
  <si>
    <t>Senyalització àrea gossos model 04F</t>
  </si>
  <si>
    <t>interior àrea</t>
  </si>
  <si>
    <t>Total 0805</t>
  </si>
  <si>
    <t>0806</t>
  </si>
  <si>
    <t>Senyalització àrea gossos model 06P</t>
  </si>
  <si>
    <t>exterior àrea</t>
  </si>
  <si>
    <t>Total 0806</t>
  </si>
  <si>
    <t>PQ23-MCB7</t>
  </si>
  <si>
    <t>Paperera trabuc. 70l D45cm circ. planxa perfor.ac.galv.,col. anc.dau</t>
  </si>
  <si>
    <t>Paperera trabucable d'eix de gir horitzontal de 70 l, 45 cm de diàmetre, circular de planxa perforada d'acer galvanitzat de gruix 2 mm amb acabat pintat al forn, i suports de tub de 60 mm, col·locada ancorada amb dau</t>
  </si>
  <si>
    <t>Total 08</t>
  </si>
  <si>
    <t>09</t>
  </si>
  <si>
    <t>ENLLUMENAT</t>
  </si>
  <si>
    <t>P322-D75K</t>
  </si>
  <si>
    <t>Muntatge+desm.1 cara encofrat,tauló fusta p/mur conten.rectil.,1c.,h&lt;= 3m</t>
  </si>
  <si>
    <t>Muntatge i desmuntatge d'una cara d'encofrat amb tauló de fusta, per a murs de contenció de base rectilínia encofrats a una cara, d'una alçària &lt;= 3 m</t>
  </si>
  <si>
    <t>Tram enllumenat base del prisma</t>
  </si>
  <si>
    <t>Tram enllumenat frontal del prisma</t>
  </si>
  <si>
    <t>Total P322-D75K</t>
  </si>
  <si>
    <t>P221J-52SY</t>
  </si>
  <si>
    <t>Excavació p/recalçat, de fins a 1m,terreny compact.(SPT 20-50),mitj.manuals,càrr.man.s/cont.</t>
  </si>
  <si>
    <t>Excavació per a recalçat de fins a 1 m de fondària, en terreny compacte (SPT 20-50), realitzada amb mitjans manuals i càrrega de manual sobre contenidor</t>
  </si>
  <si>
    <t>Peana fanals</t>
  </si>
  <si>
    <t>Total P221J-52SY</t>
  </si>
  <si>
    <t>P45G0-L2TDpr</t>
  </si>
  <si>
    <t>Formigonament de prisma ,formigó en masa HM-20 per a la canalització d'enllumenat</t>
  </si>
  <si>
    <t>Tram enllumenat</t>
  </si>
  <si>
    <t>Total P45G0-L2TDpr</t>
  </si>
  <si>
    <t>Total 09</t>
  </si>
  <si>
    <t>10</t>
  </si>
  <si>
    <t>VARIS</t>
  </si>
  <si>
    <t>SS</t>
  </si>
  <si>
    <t>pa</t>
  </si>
  <si>
    <t>Seguretat i Salut</t>
  </si>
  <si>
    <t>Partida alçada d'abonament integra, de les partides especificades en el Pla de Seguretat i salut, realitzat per l'empresa constructora, d'acord amb l'Estudi de Seguretat i Salut visat per a aquesta obra. En aquesta partida s'inclou la redacció del Pla de Seguretat i Salut, el subministra i/o execució dels materials i treballs, el seu manteniment en bon estat durant tota l'execució de l'obra i el compliment del Estudi i Pla de Seguretat i Salut.</t>
  </si>
  <si>
    <t>R3A-027P</t>
  </si>
  <si>
    <t>Determinació de la granulometria, PH,</t>
  </si>
  <si>
    <t>Determinació de la granulometria, PH, conductivitat, densitat, matèria orgànica, nitrògen total, relació C/N, carbonats totals, fòsfor, potassi assimilable, clorurs i magnesi, en presa de mostra del substrat vegetal, segons normes UNE</t>
  </si>
  <si>
    <t>TOPO</t>
  </si>
  <si>
    <t>Elaboració de topogràfic de l'obra acabada</t>
  </si>
  <si>
    <t>DOC</t>
  </si>
  <si>
    <t>Documentació final d'obra</t>
  </si>
  <si>
    <t>Documentació final d’obra per lliurar un cop aquesta finalitzi ajustada als sistemes de referència, formats i arxius que es demanen a la pàgina 229 del Plec (punt 13.8. DOCUMENTACIÓ NECESSÀRIA PER A LA RECEPCIÓ)</t>
  </si>
  <si>
    <t>RED</t>
  </si>
  <si>
    <t>Redacció d'informes</t>
  </si>
  <si>
    <t>Redacció d'informes mensuals de seguiment durant 1 any per al manteniment de l'AEG</t>
  </si>
  <si>
    <t>PLA</t>
  </si>
  <si>
    <t>Pla de gestió i manteniment de les noves plantacions vegetals, segons PPT</t>
  </si>
  <si>
    <t>CER</t>
  </si>
  <si>
    <t>Certificació nova àrea</t>
  </si>
  <si>
    <t>Certificació de la nova Àrea d'Esbarjo per a Gossos.</t>
  </si>
  <si>
    <t>Total 10</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</si>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</sst>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D846-B260-4F80-AFB6-F328F32A7638}">
  <dimension ref="A1:M362"/>
  <sheetViews>
    <sheetView tabSelected="1" workbookViewId="0">
      <pane xSplit="4" ySplit="3" topLeftCell="E4" activePane="bottomRight" state="frozen"/>
      <selection pane="bottomRight" activeCell="M366" sqref="M366"/>
      <selection pane="bottomLeft" activeCell="A4" sqref="A4"/>
      <selection pane="topRight" activeCell="E1" sqref="E1"/>
    </sheetView>
  </sheetViews>
  <sheetFormatPr defaultColWidth="11.42578125" defaultRowHeight="15"/>
  <cols>
    <col min="1" max="1" width="10.42578125" bestFit="1" customWidth="1"/>
    <col min="2" max="2" width="6.7109375" bestFit="1" customWidth="1"/>
    <col min="3" max="3" width="3.7109375" bestFit="1" customWidth="1"/>
    <col min="4" max="4" width="32.85546875" customWidth="1"/>
    <col min="5" max="5" width="34.28515625" bestFit="1" customWidth="1"/>
    <col min="6" max="6" width="10.85546875" bestFit="1" customWidth="1"/>
    <col min="7" max="7" width="8.28515625" bestFit="1" customWidth="1"/>
    <col min="8" max="8" width="7.85546875" bestFit="1" customWidth="1"/>
    <col min="9" max="9" width="6" bestFit="1" customWidth="1"/>
    <col min="10" max="10" width="14.140625" bestFit="1" customWidth="1"/>
    <col min="11" max="11" width="8" bestFit="1" customWidth="1"/>
    <col min="12" max="13" width="7.85546875" bestFit="1" customWidth="1"/>
  </cols>
  <sheetData>
    <row r="1" spans="1:13">
      <c r="A1" s="1" t="s">
        <v>0</v>
      </c>
      <c r="B1" s="2"/>
      <c r="C1" s="2"/>
      <c r="D1" s="2"/>
      <c r="E1" s="2"/>
      <c r="F1" s="2"/>
      <c r="G1" s="2"/>
      <c r="H1" s="2"/>
      <c r="I1" s="2"/>
      <c r="J1" s="2"/>
      <c r="K1" s="2"/>
      <c r="L1" s="2"/>
      <c r="M1" s="2"/>
    </row>
    <row r="2" spans="1:13" ht="18.75">
      <c r="A2" s="3" t="s">
        <v>1</v>
      </c>
      <c r="B2" s="2"/>
      <c r="C2" s="2"/>
      <c r="D2" s="2"/>
      <c r="E2" s="2"/>
      <c r="F2" s="2"/>
      <c r="G2" s="2"/>
      <c r="H2" s="2"/>
      <c r="I2" s="2"/>
      <c r="J2" s="2"/>
      <c r="K2" s="2"/>
      <c r="L2" s="2"/>
      <c r="M2" s="2"/>
    </row>
    <row r="3" spans="1:13">
      <c r="A3" s="4" t="s">
        <v>2</v>
      </c>
      <c r="B3" s="4" t="s">
        <v>3</v>
      </c>
      <c r="C3" s="4" t="s">
        <v>4</v>
      </c>
      <c r="D3" s="20" t="s">
        <v>5</v>
      </c>
      <c r="E3" s="4" t="s">
        <v>6</v>
      </c>
      <c r="F3" s="4" t="s">
        <v>7</v>
      </c>
      <c r="G3" s="4" t="s">
        <v>8</v>
      </c>
      <c r="H3" s="4" t="s">
        <v>9</v>
      </c>
      <c r="I3" s="4" t="s">
        <v>10</v>
      </c>
      <c r="J3" s="4" t="s">
        <v>11</v>
      </c>
      <c r="K3" s="4" t="s">
        <v>12</v>
      </c>
      <c r="L3" s="4" t="s">
        <v>13</v>
      </c>
      <c r="M3" s="4" t="s">
        <v>14</v>
      </c>
    </row>
    <row r="4" spans="1:13">
      <c r="A4" s="5" t="s">
        <v>15</v>
      </c>
      <c r="B4" s="5" t="s">
        <v>16</v>
      </c>
      <c r="C4" s="5" t="s">
        <v>17</v>
      </c>
      <c r="D4" s="21" t="s">
        <v>18</v>
      </c>
      <c r="E4" s="6"/>
      <c r="F4" s="6"/>
      <c r="G4" s="6"/>
      <c r="H4" s="6"/>
      <c r="I4" s="6"/>
      <c r="J4" s="6"/>
      <c r="K4" s="7">
        <f>K14</f>
        <v>1</v>
      </c>
      <c r="L4" s="8">
        <f>L14</f>
        <v>0</v>
      </c>
      <c r="M4" s="8">
        <f>M14</f>
        <v>0</v>
      </c>
    </row>
    <row r="5" spans="1:13">
      <c r="A5" s="9" t="s">
        <v>19</v>
      </c>
      <c r="B5" s="10" t="s">
        <v>20</v>
      </c>
      <c r="C5" s="10" t="s">
        <v>21</v>
      </c>
      <c r="D5" s="19" t="s">
        <v>22</v>
      </c>
      <c r="E5" s="11"/>
      <c r="F5" s="11"/>
      <c r="G5" s="11"/>
      <c r="H5" s="11"/>
      <c r="I5" s="11"/>
      <c r="J5" s="11"/>
      <c r="K5" s="12">
        <f>K7</f>
        <v>4</v>
      </c>
      <c r="L5" s="12">
        <f>L7</f>
        <v>0</v>
      </c>
      <c r="M5" s="12">
        <f>M7</f>
        <v>0</v>
      </c>
    </row>
    <row r="6" spans="1:13">
      <c r="A6" s="11"/>
      <c r="B6" s="11"/>
      <c r="C6" s="11"/>
      <c r="D6" s="22"/>
      <c r="E6" s="10" t="s">
        <v>23</v>
      </c>
      <c r="F6" s="13">
        <v>4</v>
      </c>
      <c r="G6" s="14">
        <v>0</v>
      </c>
      <c r="H6" s="14">
        <v>0</v>
      </c>
      <c r="I6" s="14">
        <v>0</v>
      </c>
      <c r="J6" s="12">
        <f>OR(F6&lt;&gt;0,G6&lt;&gt;0,H6&lt;&gt;0,I6&lt;&gt;0)*(F6 + (F6 = 0))*(G6 + (G6 = 0))*(H6 + (H6 = 0))*(I6 + (I6 = 0))</f>
        <v>4</v>
      </c>
      <c r="K6" s="11"/>
      <c r="L6" s="11"/>
      <c r="M6" s="11"/>
    </row>
    <row r="7" spans="1:13">
      <c r="A7" s="11"/>
      <c r="B7" s="11"/>
      <c r="C7" s="11"/>
      <c r="D7" s="22"/>
      <c r="E7" s="11"/>
      <c r="F7" s="11"/>
      <c r="G7" s="11"/>
      <c r="H7" s="11"/>
      <c r="I7" s="11"/>
      <c r="J7" s="15" t="s">
        <v>24</v>
      </c>
      <c r="K7" s="16">
        <f>J6</f>
        <v>4</v>
      </c>
      <c r="L7" s="14">
        <v>0</v>
      </c>
      <c r="M7" s="16">
        <f>ROUND(K7*L7,2)</f>
        <v>0</v>
      </c>
    </row>
    <row r="8" spans="1:13" ht="0.95" customHeight="1">
      <c r="A8" s="17"/>
      <c r="B8" s="17"/>
      <c r="C8" s="17"/>
      <c r="D8" s="23"/>
      <c r="E8" s="17"/>
      <c r="F8" s="17"/>
      <c r="G8" s="17"/>
      <c r="H8" s="17"/>
      <c r="I8" s="17"/>
      <c r="J8" s="17"/>
      <c r="K8" s="17"/>
      <c r="L8" s="17"/>
      <c r="M8" s="17"/>
    </row>
    <row r="9" spans="1:13" ht="33.75">
      <c r="A9" s="9" t="s">
        <v>25</v>
      </c>
      <c r="B9" s="10" t="s">
        <v>20</v>
      </c>
      <c r="C9" s="10" t="s">
        <v>21</v>
      </c>
      <c r="D9" s="19" t="s">
        <v>26</v>
      </c>
      <c r="E9" s="11"/>
      <c r="F9" s="11"/>
      <c r="G9" s="11"/>
      <c r="H9" s="11"/>
      <c r="I9" s="11"/>
      <c r="J9" s="11"/>
      <c r="K9" s="12">
        <f>K12</f>
        <v>4</v>
      </c>
      <c r="L9" s="12">
        <f>L12</f>
        <v>0</v>
      </c>
      <c r="M9" s="12">
        <f>M12</f>
        <v>0</v>
      </c>
    </row>
    <row r="10" spans="1:13" ht="56.25">
      <c r="A10" s="11"/>
      <c r="B10" s="11"/>
      <c r="C10" s="11"/>
      <c r="D10" s="19" t="s">
        <v>27</v>
      </c>
      <c r="E10" s="11"/>
      <c r="F10" s="11"/>
      <c r="G10" s="11"/>
      <c r="H10" s="11"/>
      <c r="I10" s="11"/>
      <c r="J10" s="11"/>
      <c r="K10" s="11"/>
      <c r="L10" s="11"/>
      <c r="M10" s="11"/>
    </row>
    <row r="11" spans="1:13">
      <c r="A11" s="11"/>
      <c r="B11" s="11"/>
      <c r="C11" s="11"/>
      <c r="D11" s="22"/>
      <c r="E11" s="10" t="s">
        <v>23</v>
      </c>
      <c r="F11" s="13">
        <v>4</v>
      </c>
      <c r="G11" s="14">
        <v>0</v>
      </c>
      <c r="H11" s="14">
        <v>0</v>
      </c>
      <c r="I11" s="14">
        <v>0</v>
      </c>
      <c r="J11" s="12">
        <f>OR(F11&lt;&gt;0,G11&lt;&gt;0,H11&lt;&gt;0,I11&lt;&gt;0)*(F11 + (F11 = 0))*(G11 + (G11 = 0))*(H11 + (H11 = 0))*(I11 + (I11 = 0))</f>
        <v>4</v>
      </c>
      <c r="K11" s="11"/>
      <c r="L11" s="11"/>
      <c r="M11" s="11"/>
    </row>
    <row r="12" spans="1:13">
      <c r="A12" s="11"/>
      <c r="B12" s="11"/>
      <c r="C12" s="11"/>
      <c r="D12" s="22"/>
      <c r="E12" s="11"/>
      <c r="F12" s="11"/>
      <c r="G12" s="11"/>
      <c r="H12" s="11"/>
      <c r="I12" s="11"/>
      <c r="J12" s="15" t="s">
        <v>28</v>
      </c>
      <c r="K12" s="16">
        <f>J11</f>
        <v>4</v>
      </c>
      <c r="L12" s="14"/>
      <c r="M12" s="16">
        <f>ROUND(K12*L12,2)</f>
        <v>0</v>
      </c>
    </row>
    <row r="13" spans="1:13" ht="0.95" customHeight="1">
      <c r="A13" s="17"/>
      <c r="B13" s="17"/>
      <c r="C13" s="17"/>
      <c r="D13" s="23"/>
      <c r="E13" s="17"/>
      <c r="F13" s="17"/>
      <c r="G13" s="17"/>
      <c r="H13" s="17"/>
      <c r="I13" s="17"/>
      <c r="J13" s="17"/>
      <c r="K13" s="17"/>
      <c r="L13" s="17"/>
      <c r="M13" s="17"/>
    </row>
    <row r="14" spans="1:13">
      <c r="A14" s="11"/>
      <c r="B14" s="11"/>
      <c r="C14" s="11"/>
      <c r="D14" s="22"/>
      <c r="E14" s="11"/>
      <c r="F14" s="11"/>
      <c r="G14" s="11"/>
      <c r="H14" s="11"/>
      <c r="I14" s="11"/>
      <c r="J14" s="15" t="s">
        <v>29</v>
      </c>
      <c r="K14" s="18">
        <v>1</v>
      </c>
      <c r="L14" s="16">
        <f>M5+M9</f>
        <v>0</v>
      </c>
      <c r="M14" s="16">
        <f>ROUND(K14*L14,2)</f>
        <v>0</v>
      </c>
    </row>
    <row r="15" spans="1:13" ht="0.95" customHeight="1">
      <c r="A15" s="17"/>
      <c r="B15" s="17"/>
      <c r="C15" s="17"/>
      <c r="D15" s="23"/>
      <c r="E15" s="17"/>
      <c r="F15" s="17"/>
      <c r="G15" s="17"/>
      <c r="H15" s="17"/>
      <c r="I15" s="17"/>
      <c r="J15" s="17"/>
      <c r="K15" s="17"/>
      <c r="L15" s="17"/>
      <c r="M15" s="17"/>
    </row>
    <row r="16" spans="1:13">
      <c r="A16" s="5" t="s">
        <v>30</v>
      </c>
      <c r="B16" s="5" t="s">
        <v>16</v>
      </c>
      <c r="C16" s="5" t="s">
        <v>17</v>
      </c>
      <c r="D16" s="21" t="s">
        <v>31</v>
      </c>
      <c r="E16" s="6"/>
      <c r="F16" s="6"/>
      <c r="G16" s="6"/>
      <c r="H16" s="6"/>
      <c r="I16" s="6"/>
      <c r="J16" s="6"/>
      <c r="K16" s="7">
        <f>K93</f>
        <v>1</v>
      </c>
      <c r="L16" s="8">
        <f>L93</f>
        <v>0</v>
      </c>
      <c r="M16" s="8">
        <f>M93</f>
        <v>0</v>
      </c>
    </row>
    <row r="17" spans="1:13">
      <c r="A17" s="9" t="s">
        <v>32</v>
      </c>
      <c r="B17" s="10" t="s">
        <v>20</v>
      </c>
      <c r="C17" s="10" t="s">
        <v>33</v>
      </c>
      <c r="D17" s="19" t="s">
        <v>34</v>
      </c>
      <c r="E17" s="11"/>
      <c r="F17" s="11"/>
      <c r="G17" s="11"/>
      <c r="H17" s="11"/>
      <c r="I17" s="11"/>
      <c r="J17" s="11"/>
      <c r="K17" s="12">
        <f>K20</f>
        <v>6</v>
      </c>
      <c r="L17" s="12">
        <f>L20</f>
        <v>0</v>
      </c>
      <c r="M17" s="12">
        <f>M20</f>
        <v>0</v>
      </c>
    </row>
    <row r="18" spans="1:13" ht="45">
      <c r="A18" s="11"/>
      <c r="B18" s="11"/>
      <c r="C18" s="11"/>
      <c r="D18" s="19" t="s">
        <v>35</v>
      </c>
      <c r="E18" s="11"/>
      <c r="F18" s="11"/>
      <c r="G18" s="11"/>
      <c r="H18" s="11"/>
      <c r="I18" s="11"/>
      <c r="J18" s="11"/>
      <c r="K18" s="11"/>
      <c r="L18" s="11"/>
      <c r="M18" s="11"/>
    </row>
    <row r="19" spans="1:13">
      <c r="A19" s="11"/>
      <c r="B19" s="11"/>
      <c r="C19" s="11"/>
      <c r="D19" s="22"/>
      <c r="E19" s="10" t="s">
        <v>36</v>
      </c>
      <c r="F19" s="13">
        <v>6</v>
      </c>
      <c r="G19" s="14">
        <v>0</v>
      </c>
      <c r="H19" s="14">
        <v>0</v>
      </c>
      <c r="I19" s="14">
        <v>0</v>
      </c>
      <c r="J19" s="12">
        <f>OR(F19&lt;&gt;0,G19&lt;&gt;0,H19&lt;&gt;0,I19&lt;&gt;0)*(F19 + (F19 = 0))*(G19 + (G19 = 0))*(H19 + (H19 = 0))*(I19 + (I19 = 0))</f>
        <v>6</v>
      </c>
      <c r="K19" s="11"/>
      <c r="L19" s="11"/>
      <c r="M19" s="11"/>
    </row>
    <row r="20" spans="1:13">
      <c r="A20" s="11"/>
      <c r="B20" s="11"/>
      <c r="C20" s="11"/>
      <c r="D20" s="22"/>
      <c r="E20" s="11"/>
      <c r="F20" s="11"/>
      <c r="G20" s="11"/>
      <c r="H20" s="11"/>
      <c r="I20" s="11"/>
      <c r="J20" s="15" t="s">
        <v>37</v>
      </c>
      <c r="K20" s="16">
        <f>J19</f>
        <v>6</v>
      </c>
      <c r="L20" s="14"/>
      <c r="M20" s="16">
        <f>ROUND(K20*L20,2)</f>
        <v>0</v>
      </c>
    </row>
    <row r="21" spans="1:13" ht="0.95" customHeight="1">
      <c r="A21" s="17"/>
      <c r="B21" s="17"/>
      <c r="C21" s="17"/>
      <c r="D21" s="23"/>
      <c r="E21" s="17"/>
      <c r="F21" s="17"/>
      <c r="G21" s="17"/>
      <c r="H21" s="17"/>
      <c r="I21" s="17"/>
      <c r="J21" s="17"/>
      <c r="K21" s="17"/>
      <c r="L21" s="17"/>
      <c r="M21" s="17"/>
    </row>
    <row r="22" spans="1:13">
      <c r="A22" s="9" t="s">
        <v>38</v>
      </c>
      <c r="B22" s="10" t="s">
        <v>20</v>
      </c>
      <c r="C22" s="10" t="s">
        <v>33</v>
      </c>
      <c r="D22" s="19" t="s">
        <v>39</v>
      </c>
      <c r="E22" s="11"/>
      <c r="F22" s="11"/>
      <c r="G22" s="11"/>
      <c r="H22" s="11"/>
      <c r="I22" s="11"/>
      <c r="J22" s="11"/>
      <c r="K22" s="12">
        <f>K25</f>
        <v>2</v>
      </c>
      <c r="L22" s="12">
        <f>L25</f>
        <v>0</v>
      </c>
      <c r="M22" s="12">
        <f>M25</f>
        <v>0</v>
      </c>
    </row>
    <row r="23" spans="1:13" ht="33.75">
      <c r="A23" s="11"/>
      <c r="B23" s="11"/>
      <c r="C23" s="11"/>
      <c r="D23" s="19" t="s">
        <v>40</v>
      </c>
      <c r="E23" s="11"/>
      <c r="F23" s="11"/>
      <c r="G23" s="11"/>
      <c r="H23" s="11"/>
      <c r="I23" s="11"/>
      <c r="J23" s="11"/>
      <c r="K23" s="11"/>
      <c r="L23" s="11"/>
      <c r="M23" s="11"/>
    </row>
    <row r="24" spans="1:13">
      <c r="A24" s="11"/>
      <c r="B24" s="11"/>
      <c r="C24" s="11"/>
      <c r="D24" s="22"/>
      <c r="E24" s="10" t="s">
        <v>41</v>
      </c>
      <c r="F24" s="13">
        <v>2</v>
      </c>
      <c r="G24" s="14">
        <v>0</v>
      </c>
      <c r="H24" s="14">
        <v>0</v>
      </c>
      <c r="I24" s="14">
        <v>0</v>
      </c>
      <c r="J24" s="12">
        <f>OR(F24&lt;&gt;0,G24&lt;&gt;0,H24&lt;&gt;0,I24&lt;&gt;0)*(F24 + (F24 = 0))*(G24 + (G24 = 0))*(H24 + (H24 = 0))*(I24 + (I24 = 0))</f>
        <v>2</v>
      </c>
      <c r="K24" s="11"/>
      <c r="L24" s="11"/>
      <c r="M24" s="11"/>
    </row>
    <row r="25" spans="1:13">
      <c r="A25" s="11"/>
      <c r="B25" s="11"/>
      <c r="C25" s="11"/>
      <c r="D25" s="22"/>
      <c r="E25" s="11"/>
      <c r="F25" s="11"/>
      <c r="G25" s="11"/>
      <c r="H25" s="11"/>
      <c r="I25" s="11"/>
      <c r="J25" s="15" t="s">
        <v>42</v>
      </c>
      <c r="K25" s="16">
        <f>J24</f>
        <v>2</v>
      </c>
      <c r="L25" s="14"/>
      <c r="M25" s="16">
        <f>ROUND(K25*L25,2)</f>
        <v>0</v>
      </c>
    </row>
    <row r="26" spans="1:13" ht="0.95" customHeight="1">
      <c r="A26" s="17"/>
      <c r="B26" s="17"/>
      <c r="C26" s="17"/>
      <c r="D26" s="23"/>
      <c r="E26" s="17"/>
      <c r="F26" s="17"/>
      <c r="G26" s="17"/>
      <c r="H26" s="17"/>
      <c r="I26" s="17"/>
      <c r="J26" s="17"/>
      <c r="K26" s="17"/>
      <c r="L26" s="17"/>
      <c r="M26" s="17"/>
    </row>
    <row r="27" spans="1:13" ht="33.75">
      <c r="A27" s="9" t="s">
        <v>43</v>
      </c>
      <c r="B27" s="10" t="s">
        <v>20</v>
      </c>
      <c r="C27" s="10" t="s">
        <v>21</v>
      </c>
      <c r="D27" s="19" t="s">
        <v>44</v>
      </c>
      <c r="E27" s="11"/>
      <c r="F27" s="11"/>
      <c r="G27" s="11"/>
      <c r="H27" s="11"/>
      <c r="I27" s="11"/>
      <c r="J27" s="11"/>
      <c r="K27" s="12">
        <f>K30</f>
        <v>2</v>
      </c>
      <c r="L27" s="12">
        <f>L30</f>
        <v>0</v>
      </c>
      <c r="M27" s="12">
        <f>M30</f>
        <v>0</v>
      </c>
    </row>
    <row r="28" spans="1:13" ht="56.25">
      <c r="A28" s="11"/>
      <c r="B28" s="11"/>
      <c r="C28" s="11"/>
      <c r="D28" s="19" t="s">
        <v>45</v>
      </c>
      <c r="E28" s="11"/>
      <c r="F28" s="11"/>
      <c r="G28" s="11"/>
      <c r="H28" s="11"/>
      <c r="I28" s="11"/>
      <c r="J28" s="11"/>
      <c r="K28" s="11"/>
      <c r="L28" s="11"/>
      <c r="M28" s="11"/>
    </row>
    <row r="29" spans="1:13">
      <c r="A29" s="11"/>
      <c r="B29" s="11"/>
      <c r="C29" s="11"/>
      <c r="D29" s="22"/>
      <c r="E29" s="10" t="s">
        <v>46</v>
      </c>
      <c r="F29" s="13">
        <v>2</v>
      </c>
      <c r="G29" s="14">
        <v>0</v>
      </c>
      <c r="H29" s="14">
        <v>0</v>
      </c>
      <c r="I29" s="14">
        <v>0</v>
      </c>
      <c r="J29" s="12">
        <f>OR(F29&lt;&gt;0,G29&lt;&gt;0,H29&lt;&gt;0,I29&lt;&gt;0)*(F29 + (F29 = 0))*(G29 + (G29 = 0))*(H29 + (H29 = 0))*(I29 + (I29 = 0))</f>
        <v>2</v>
      </c>
      <c r="K29" s="11"/>
      <c r="L29" s="11"/>
      <c r="M29" s="11"/>
    </row>
    <row r="30" spans="1:13">
      <c r="A30" s="11"/>
      <c r="B30" s="11"/>
      <c r="C30" s="11"/>
      <c r="D30" s="22"/>
      <c r="E30" s="11"/>
      <c r="F30" s="11"/>
      <c r="G30" s="11"/>
      <c r="H30" s="11"/>
      <c r="I30" s="11"/>
      <c r="J30" s="15" t="s">
        <v>47</v>
      </c>
      <c r="K30" s="16">
        <f>J29</f>
        <v>2</v>
      </c>
      <c r="L30" s="14"/>
      <c r="M30" s="16">
        <f>ROUND(K30*L30,2)</f>
        <v>0</v>
      </c>
    </row>
    <row r="31" spans="1:13" ht="0.95" customHeight="1">
      <c r="A31" s="17"/>
      <c r="B31" s="17"/>
      <c r="C31" s="17"/>
      <c r="D31" s="23"/>
      <c r="E31" s="17"/>
      <c r="F31" s="17"/>
      <c r="G31" s="17"/>
      <c r="H31" s="17"/>
      <c r="I31" s="17"/>
      <c r="J31" s="17"/>
      <c r="K31" s="17"/>
      <c r="L31" s="17"/>
      <c r="M31" s="17"/>
    </row>
    <row r="32" spans="1:13" ht="33.75">
      <c r="A32" s="9" t="s">
        <v>48</v>
      </c>
      <c r="B32" s="10" t="s">
        <v>20</v>
      </c>
      <c r="C32" s="10" t="s">
        <v>49</v>
      </c>
      <c r="D32" s="19" t="s">
        <v>50</v>
      </c>
      <c r="E32" s="11"/>
      <c r="F32" s="11"/>
      <c r="G32" s="11"/>
      <c r="H32" s="11"/>
      <c r="I32" s="11"/>
      <c r="J32" s="11"/>
      <c r="K32" s="12">
        <f>K36</f>
        <v>7.24</v>
      </c>
      <c r="L32" s="12">
        <f>L36</f>
        <v>0</v>
      </c>
      <c r="M32" s="12">
        <f>M36</f>
        <v>0</v>
      </c>
    </row>
    <row r="33" spans="1:13" ht="45">
      <c r="A33" s="11"/>
      <c r="B33" s="11"/>
      <c r="C33" s="11"/>
      <c r="D33" s="19" t="s">
        <v>51</v>
      </c>
      <c r="E33" s="11"/>
      <c r="F33" s="11"/>
      <c r="G33" s="11"/>
      <c r="H33" s="11"/>
      <c r="I33" s="11"/>
      <c r="J33" s="11"/>
      <c r="K33" s="11"/>
      <c r="L33" s="11"/>
      <c r="M33" s="11"/>
    </row>
    <row r="34" spans="1:13">
      <c r="A34" s="11"/>
      <c r="B34" s="11"/>
      <c r="C34" s="11"/>
      <c r="D34" s="22"/>
      <c r="E34" s="10" t="s">
        <v>52</v>
      </c>
      <c r="F34" s="13">
        <v>0</v>
      </c>
      <c r="G34" s="14">
        <v>2</v>
      </c>
      <c r="H34" s="14">
        <v>2</v>
      </c>
      <c r="I34" s="14">
        <v>0</v>
      </c>
      <c r="J34" s="12">
        <f>OR(F34&lt;&gt;0,G34&lt;&gt;0,H34&lt;&gt;0,I34&lt;&gt;0)*(F34 + (F34 = 0))*(G34 + (G34 = 0))*(H34 + (H34 = 0))*(I34 + (I34 = 0))</f>
        <v>4</v>
      </c>
      <c r="K34" s="11"/>
      <c r="L34" s="11"/>
      <c r="M34" s="11"/>
    </row>
    <row r="35" spans="1:13">
      <c r="A35" s="11"/>
      <c r="B35" s="11"/>
      <c r="C35" s="11"/>
      <c r="D35" s="22"/>
      <c r="E35" s="10" t="s">
        <v>53</v>
      </c>
      <c r="F35" s="13">
        <v>9</v>
      </c>
      <c r="G35" s="14">
        <v>0.6</v>
      </c>
      <c r="H35" s="14">
        <v>0.6</v>
      </c>
      <c r="I35" s="14">
        <v>0</v>
      </c>
      <c r="J35" s="12">
        <f>OR(F35&lt;&gt;0,G35&lt;&gt;0,H35&lt;&gt;0,I35&lt;&gt;0)*(F35 + (F35 = 0))*(G35 + (G35 = 0))*(H35 + (H35 = 0))*(I35 + (I35 = 0))</f>
        <v>3.24</v>
      </c>
      <c r="K35" s="11"/>
      <c r="L35" s="11"/>
      <c r="M35" s="11"/>
    </row>
    <row r="36" spans="1:13">
      <c r="A36" s="11"/>
      <c r="B36" s="11"/>
      <c r="C36" s="11"/>
      <c r="D36" s="22"/>
      <c r="E36" s="11"/>
      <c r="F36" s="11"/>
      <c r="G36" s="11"/>
      <c r="H36" s="11"/>
      <c r="I36" s="11"/>
      <c r="J36" s="15" t="s">
        <v>54</v>
      </c>
      <c r="K36" s="16">
        <f>SUM(J34:J35)</f>
        <v>7.24</v>
      </c>
      <c r="L36" s="14"/>
      <c r="M36" s="16">
        <f>ROUND(K36*L36,2)</f>
        <v>0</v>
      </c>
    </row>
    <row r="37" spans="1:13" ht="0.95" customHeight="1">
      <c r="A37" s="17"/>
      <c r="B37" s="17"/>
      <c r="C37" s="17"/>
      <c r="D37" s="23"/>
      <c r="E37" s="17"/>
      <c r="F37" s="17"/>
      <c r="G37" s="17"/>
      <c r="H37" s="17"/>
      <c r="I37" s="17"/>
      <c r="J37" s="17"/>
      <c r="K37" s="17"/>
      <c r="L37" s="17"/>
      <c r="M37" s="17"/>
    </row>
    <row r="38" spans="1:13" ht="22.5">
      <c r="A38" s="9" t="s">
        <v>55</v>
      </c>
      <c r="B38" s="10" t="s">
        <v>20</v>
      </c>
      <c r="C38" s="10" t="s">
        <v>49</v>
      </c>
      <c r="D38" s="19" t="s">
        <v>56</v>
      </c>
      <c r="E38" s="11"/>
      <c r="F38" s="11"/>
      <c r="G38" s="11"/>
      <c r="H38" s="11"/>
      <c r="I38" s="11"/>
      <c r="J38" s="11"/>
      <c r="K38" s="12">
        <f>K42</f>
        <v>7.24</v>
      </c>
      <c r="L38" s="12">
        <f>L42</f>
        <v>0</v>
      </c>
      <c r="M38" s="12">
        <f>M42</f>
        <v>0</v>
      </c>
    </row>
    <row r="39" spans="1:13" ht="33.75">
      <c r="A39" s="11"/>
      <c r="B39" s="11"/>
      <c r="C39" s="11"/>
      <c r="D39" s="19" t="s">
        <v>57</v>
      </c>
      <c r="E39" s="11"/>
      <c r="F39" s="11"/>
      <c r="G39" s="11"/>
      <c r="H39" s="11"/>
      <c r="I39" s="11"/>
      <c r="J39" s="11"/>
      <c r="K39" s="11"/>
      <c r="L39" s="11"/>
      <c r="M39" s="11"/>
    </row>
    <row r="40" spans="1:13">
      <c r="A40" s="11"/>
      <c r="B40" s="11"/>
      <c r="C40" s="11"/>
      <c r="D40" s="22"/>
      <c r="E40" s="10" t="s">
        <v>52</v>
      </c>
      <c r="F40" s="13">
        <v>0</v>
      </c>
      <c r="G40" s="14">
        <v>2</v>
      </c>
      <c r="H40" s="14">
        <v>2</v>
      </c>
      <c r="I40" s="14">
        <v>0</v>
      </c>
      <c r="J40" s="12">
        <f>OR(F40&lt;&gt;0,G40&lt;&gt;0,H40&lt;&gt;0,I40&lt;&gt;0)*(F40 + (F40 = 0))*(G40 + (G40 = 0))*(H40 + (H40 = 0))*(I40 + (I40 = 0))</f>
        <v>4</v>
      </c>
      <c r="K40" s="11"/>
      <c r="L40" s="11"/>
      <c r="M40" s="11"/>
    </row>
    <row r="41" spans="1:13">
      <c r="A41" s="11"/>
      <c r="B41" s="11"/>
      <c r="C41" s="11"/>
      <c r="D41" s="22"/>
      <c r="E41" s="10" t="s">
        <v>53</v>
      </c>
      <c r="F41" s="13">
        <v>9</v>
      </c>
      <c r="G41" s="14">
        <v>0.6</v>
      </c>
      <c r="H41" s="14">
        <v>0.6</v>
      </c>
      <c r="I41" s="14">
        <v>0</v>
      </c>
      <c r="J41" s="12">
        <f>OR(F41&lt;&gt;0,G41&lt;&gt;0,H41&lt;&gt;0,I41&lt;&gt;0)*(F41 + (F41 = 0))*(G41 + (G41 = 0))*(H41 + (H41 = 0))*(I41 + (I41 = 0))</f>
        <v>3.24</v>
      </c>
      <c r="K41" s="11"/>
      <c r="L41" s="11"/>
      <c r="M41" s="11"/>
    </row>
    <row r="42" spans="1:13">
      <c r="A42" s="11"/>
      <c r="B42" s="11"/>
      <c r="C42" s="11"/>
      <c r="D42" s="22"/>
      <c r="E42" s="11"/>
      <c r="F42" s="11"/>
      <c r="G42" s="11"/>
      <c r="H42" s="11"/>
      <c r="I42" s="11"/>
      <c r="J42" s="15" t="s">
        <v>58</v>
      </c>
      <c r="K42" s="16">
        <f>SUM(J40:J41)</f>
        <v>7.24</v>
      </c>
      <c r="L42" s="14"/>
      <c r="M42" s="16">
        <f>ROUND(K42*L42,2)</f>
        <v>0</v>
      </c>
    </row>
    <row r="43" spans="1:13" ht="0.95" customHeight="1">
      <c r="A43" s="17"/>
      <c r="B43" s="17"/>
      <c r="C43" s="17"/>
      <c r="D43" s="23"/>
      <c r="E43" s="17"/>
      <c r="F43" s="17"/>
      <c r="G43" s="17"/>
      <c r="H43" s="17"/>
      <c r="I43" s="17"/>
      <c r="J43" s="17"/>
      <c r="K43" s="17"/>
      <c r="L43" s="17"/>
      <c r="M43" s="17"/>
    </row>
    <row r="44" spans="1:13" ht="33.75">
      <c r="A44" s="9" t="s">
        <v>59</v>
      </c>
      <c r="B44" s="10" t="s">
        <v>20</v>
      </c>
      <c r="C44" s="10" t="s">
        <v>49</v>
      </c>
      <c r="D44" s="19" t="s">
        <v>60</v>
      </c>
      <c r="E44" s="11"/>
      <c r="F44" s="11"/>
      <c r="G44" s="11"/>
      <c r="H44" s="11"/>
      <c r="I44" s="11"/>
      <c r="J44" s="11"/>
      <c r="K44" s="12">
        <f>K48</f>
        <v>7.24</v>
      </c>
      <c r="L44" s="12">
        <f>L48</f>
        <v>0</v>
      </c>
      <c r="M44" s="12">
        <f>M48</f>
        <v>0</v>
      </c>
    </row>
    <row r="45" spans="1:13" ht="45">
      <c r="A45" s="11"/>
      <c r="B45" s="11"/>
      <c r="C45" s="11"/>
      <c r="D45" s="19" t="s">
        <v>61</v>
      </c>
      <c r="E45" s="11"/>
      <c r="F45" s="11"/>
      <c r="G45" s="11"/>
      <c r="H45" s="11"/>
      <c r="I45" s="11"/>
      <c r="J45" s="11"/>
      <c r="K45" s="11"/>
      <c r="L45" s="11"/>
      <c r="M45" s="11"/>
    </row>
    <row r="46" spans="1:13">
      <c r="A46" s="11"/>
      <c r="B46" s="11"/>
      <c r="C46" s="11"/>
      <c r="D46" s="22"/>
      <c r="E46" s="10" t="s">
        <v>52</v>
      </c>
      <c r="F46" s="13">
        <v>0</v>
      </c>
      <c r="G46" s="14">
        <v>2</v>
      </c>
      <c r="H46" s="14">
        <v>2</v>
      </c>
      <c r="I46" s="14">
        <v>0</v>
      </c>
      <c r="J46" s="12">
        <f>OR(F46&lt;&gt;0,G46&lt;&gt;0,H46&lt;&gt;0,I46&lt;&gt;0)*(F46 + (F46 = 0))*(G46 + (G46 = 0))*(H46 + (H46 = 0))*(I46 + (I46 = 0))</f>
        <v>4</v>
      </c>
      <c r="K46" s="11"/>
      <c r="L46" s="11"/>
      <c r="M46" s="11"/>
    </row>
    <row r="47" spans="1:13">
      <c r="A47" s="11"/>
      <c r="B47" s="11"/>
      <c r="C47" s="11"/>
      <c r="D47" s="22"/>
      <c r="E47" s="10" t="s">
        <v>53</v>
      </c>
      <c r="F47" s="13">
        <v>9</v>
      </c>
      <c r="G47" s="14">
        <v>0.6</v>
      </c>
      <c r="H47" s="14">
        <v>0.6</v>
      </c>
      <c r="I47" s="14">
        <v>0</v>
      </c>
      <c r="J47" s="12">
        <f>OR(F47&lt;&gt;0,G47&lt;&gt;0,H47&lt;&gt;0,I47&lt;&gt;0)*(F47 + (F47 = 0))*(G47 + (G47 = 0))*(H47 + (H47 = 0))*(I47 + (I47 = 0))</f>
        <v>3.24</v>
      </c>
      <c r="K47" s="11"/>
      <c r="L47" s="11"/>
      <c r="M47" s="11"/>
    </row>
    <row r="48" spans="1:13">
      <c r="A48" s="11"/>
      <c r="B48" s="11"/>
      <c r="C48" s="11"/>
      <c r="D48" s="22"/>
      <c r="E48" s="11"/>
      <c r="F48" s="11"/>
      <c r="G48" s="11"/>
      <c r="H48" s="11"/>
      <c r="I48" s="11"/>
      <c r="J48" s="15" t="s">
        <v>62</v>
      </c>
      <c r="K48" s="16">
        <f>SUM(J46:J47)</f>
        <v>7.24</v>
      </c>
      <c r="L48" s="14"/>
      <c r="M48" s="16">
        <f>ROUND(K48*L48,2)</f>
        <v>0</v>
      </c>
    </row>
    <row r="49" spans="1:13" ht="0.95" customHeight="1">
      <c r="A49" s="17"/>
      <c r="B49" s="17"/>
      <c r="C49" s="17"/>
      <c r="D49" s="23"/>
      <c r="E49" s="17"/>
      <c r="F49" s="17"/>
      <c r="G49" s="17"/>
      <c r="H49" s="17"/>
      <c r="I49" s="17"/>
      <c r="J49" s="17"/>
      <c r="K49" s="17"/>
      <c r="L49" s="17"/>
      <c r="M49" s="17"/>
    </row>
    <row r="50" spans="1:13" ht="22.5">
      <c r="A50" s="9" t="s">
        <v>63</v>
      </c>
      <c r="B50" s="10" t="s">
        <v>20</v>
      </c>
      <c r="C50" s="10" t="s">
        <v>64</v>
      </c>
      <c r="D50" s="19" t="s">
        <v>65</v>
      </c>
      <c r="E50" s="11"/>
      <c r="F50" s="11"/>
      <c r="G50" s="11"/>
      <c r="H50" s="11"/>
      <c r="I50" s="11"/>
      <c r="J50" s="11"/>
      <c r="K50" s="12">
        <f>K54</f>
        <v>4.25</v>
      </c>
      <c r="L50" s="12">
        <f>L54</f>
        <v>0</v>
      </c>
      <c r="M50" s="12">
        <f>M54</f>
        <v>0</v>
      </c>
    </row>
    <row r="51" spans="1:13" ht="33.75">
      <c r="A51" s="11"/>
      <c r="B51" s="11"/>
      <c r="C51" s="11"/>
      <c r="D51" s="19" t="s">
        <v>66</v>
      </c>
      <c r="E51" s="11"/>
      <c r="F51" s="11"/>
      <c r="G51" s="11"/>
      <c r="H51" s="11"/>
      <c r="I51" s="11"/>
      <c r="J51" s="11"/>
      <c r="K51" s="11"/>
      <c r="L51" s="11"/>
      <c r="M51" s="11"/>
    </row>
    <row r="52" spans="1:13">
      <c r="A52" s="11"/>
      <c r="B52" s="11"/>
      <c r="C52" s="11"/>
      <c r="D52" s="22"/>
      <c r="E52" s="10" t="s">
        <v>67</v>
      </c>
      <c r="F52" s="13">
        <v>1</v>
      </c>
      <c r="G52" s="14">
        <v>1.75</v>
      </c>
      <c r="H52" s="14">
        <v>0</v>
      </c>
      <c r="I52" s="14">
        <v>0</v>
      </c>
      <c r="J52" s="12">
        <f>OR(F52&lt;&gt;0,G52&lt;&gt;0,H52&lt;&gt;0,I52&lt;&gt;0)*(F52 + (F52 = 0))*(G52 + (G52 = 0))*(H52 + (H52 = 0))*(I52 + (I52 = 0))</f>
        <v>1.75</v>
      </c>
      <c r="K52" s="11"/>
      <c r="L52" s="11"/>
      <c r="M52" s="11"/>
    </row>
    <row r="53" spans="1:13">
      <c r="A53" s="11"/>
      <c r="B53" s="11"/>
      <c r="C53" s="11"/>
      <c r="D53" s="22"/>
      <c r="E53" s="10" t="s">
        <v>68</v>
      </c>
      <c r="F53" s="13">
        <v>1</v>
      </c>
      <c r="G53" s="14">
        <v>2.5</v>
      </c>
      <c r="H53" s="14">
        <v>0</v>
      </c>
      <c r="I53" s="14">
        <v>0</v>
      </c>
      <c r="J53" s="12">
        <f>OR(F53&lt;&gt;0,G53&lt;&gt;0,H53&lt;&gt;0,I53&lt;&gt;0)*(F53 + (F53 = 0))*(G53 + (G53 = 0))*(H53 + (H53 = 0))*(I53 + (I53 = 0))</f>
        <v>2.5</v>
      </c>
      <c r="K53" s="11"/>
      <c r="L53" s="11"/>
      <c r="M53" s="11"/>
    </row>
    <row r="54" spans="1:13">
      <c r="A54" s="11"/>
      <c r="B54" s="11"/>
      <c r="C54" s="11"/>
      <c r="D54" s="22"/>
      <c r="E54" s="11"/>
      <c r="F54" s="11"/>
      <c r="G54" s="11"/>
      <c r="H54" s="11"/>
      <c r="I54" s="11"/>
      <c r="J54" s="15" t="s">
        <v>69</v>
      </c>
      <c r="K54" s="16">
        <f>SUM(J52:J53)</f>
        <v>4.25</v>
      </c>
      <c r="L54" s="14"/>
      <c r="M54" s="16">
        <f>ROUND(K54*L54,2)</f>
        <v>0</v>
      </c>
    </row>
    <row r="55" spans="1:13" ht="0.95" customHeight="1">
      <c r="A55" s="17"/>
      <c r="B55" s="17"/>
      <c r="C55" s="17"/>
      <c r="D55" s="23"/>
      <c r="E55" s="17"/>
      <c r="F55" s="17"/>
      <c r="G55" s="17"/>
      <c r="H55" s="17"/>
      <c r="I55" s="17"/>
      <c r="J55" s="17"/>
      <c r="K55" s="17"/>
      <c r="L55" s="17"/>
      <c r="M55" s="17"/>
    </row>
    <row r="56" spans="1:13" ht="22.5">
      <c r="A56" s="9" t="s">
        <v>70</v>
      </c>
      <c r="B56" s="10" t="s">
        <v>20</v>
      </c>
      <c r="C56" s="10" t="s">
        <v>21</v>
      </c>
      <c r="D56" s="19" t="s">
        <v>71</v>
      </c>
      <c r="E56" s="11"/>
      <c r="F56" s="11"/>
      <c r="G56" s="11"/>
      <c r="H56" s="11"/>
      <c r="I56" s="11"/>
      <c r="J56" s="11"/>
      <c r="K56" s="12">
        <f>K61</f>
        <v>5</v>
      </c>
      <c r="L56" s="12">
        <f>L61</f>
        <v>0</v>
      </c>
      <c r="M56" s="12">
        <f>M61</f>
        <v>0</v>
      </c>
    </row>
    <row r="57" spans="1:13" ht="56.25">
      <c r="A57" s="11"/>
      <c r="B57" s="11"/>
      <c r="C57" s="11"/>
      <c r="D57" s="19" t="s">
        <v>72</v>
      </c>
      <c r="E57" s="11"/>
      <c r="F57" s="11"/>
      <c r="G57" s="11"/>
      <c r="H57" s="11"/>
      <c r="I57" s="11"/>
      <c r="J57" s="11"/>
      <c r="K57" s="11"/>
      <c r="L57" s="11"/>
      <c r="M57" s="11"/>
    </row>
    <row r="58" spans="1:13">
      <c r="A58" s="11"/>
      <c r="B58" s="11"/>
      <c r="C58" s="11"/>
      <c r="D58" s="22"/>
      <c r="E58" s="10" t="s">
        <v>73</v>
      </c>
      <c r="F58" s="13">
        <v>2</v>
      </c>
      <c r="G58" s="14">
        <v>0</v>
      </c>
      <c r="H58" s="14">
        <v>0</v>
      </c>
      <c r="I58" s="14">
        <v>0</v>
      </c>
      <c r="J58" s="12">
        <f>OR(F58&lt;&gt;0,G58&lt;&gt;0,H58&lt;&gt;0,I58&lt;&gt;0)*(F58 + (F58 = 0))*(G58 + (G58 = 0))*(H58 + (H58 = 0))*(I58 + (I58 = 0))</f>
        <v>2</v>
      </c>
      <c r="K58" s="11"/>
      <c r="L58" s="11"/>
      <c r="M58" s="11"/>
    </row>
    <row r="59" spans="1:13">
      <c r="A59" s="11"/>
      <c r="B59" s="11"/>
      <c r="C59" s="11"/>
      <c r="D59" s="22"/>
      <c r="E59" s="10" t="s">
        <v>74</v>
      </c>
      <c r="F59" s="13">
        <v>2</v>
      </c>
      <c r="G59" s="14">
        <v>0</v>
      </c>
      <c r="H59" s="14">
        <v>0</v>
      </c>
      <c r="I59" s="14">
        <v>0</v>
      </c>
      <c r="J59" s="12">
        <f>OR(F59&lt;&gt;0,G59&lt;&gt;0,H59&lt;&gt;0,I59&lt;&gt;0)*(F59 + (F59 = 0))*(G59 + (G59 = 0))*(H59 + (H59 = 0))*(I59 + (I59 = 0))</f>
        <v>2</v>
      </c>
      <c r="K59" s="11"/>
      <c r="L59" s="11"/>
      <c r="M59" s="11"/>
    </row>
    <row r="60" spans="1:13">
      <c r="A60" s="11"/>
      <c r="B60" s="11"/>
      <c r="C60" s="11"/>
      <c r="D60" s="22"/>
      <c r="E60" s="10" t="s">
        <v>75</v>
      </c>
      <c r="F60" s="13">
        <v>1</v>
      </c>
      <c r="G60" s="14">
        <v>0</v>
      </c>
      <c r="H60" s="14">
        <v>0</v>
      </c>
      <c r="I60" s="14">
        <v>0</v>
      </c>
      <c r="J60" s="12">
        <f>OR(F60&lt;&gt;0,G60&lt;&gt;0,H60&lt;&gt;0,I60&lt;&gt;0)*(F60 + (F60 = 0))*(G60 + (G60 = 0))*(H60 + (H60 = 0))*(I60 + (I60 = 0))</f>
        <v>1</v>
      </c>
      <c r="K60" s="11"/>
      <c r="L60" s="11"/>
      <c r="M60" s="11"/>
    </row>
    <row r="61" spans="1:13">
      <c r="A61" s="11"/>
      <c r="B61" s="11"/>
      <c r="C61" s="11"/>
      <c r="D61" s="22"/>
      <c r="E61" s="11"/>
      <c r="F61" s="11"/>
      <c r="G61" s="11"/>
      <c r="H61" s="11"/>
      <c r="I61" s="11"/>
      <c r="J61" s="15" t="s">
        <v>76</v>
      </c>
      <c r="K61" s="16">
        <f>SUM(J58:J60)</f>
        <v>5</v>
      </c>
      <c r="L61" s="14"/>
      <c r="M61" s="16">
        <f>ROUND(K61*L61,2)</f>
        <v>0</v>
      </c>
    </row>
    <row r="62" spans="1:13" ht="0.95" customHeight="1">
      <c r="A62" s="17"/>
      <c r="B62" s="17"/>
      <c r="C62" s="17"/>
      <c r="D62" s="23"/>
      <c r="E62" s="17"/>
      <c r="F62" s="17"/>
      <c r="G62" s="17"/>
      <c r="H62" s="17"/>
      <c r="I62" s="17"/>
      <c r="J62" s="17"/>
      <c r="K62" s="17"/>
      <c r="L62" s="17"/>
      <c r="M62" s="17"/>
    </row>
    <row r="63" spans="1:13" ht="45">
      <c r="A63" s="9" t="s">
        <v>77</v>
      </c>
      <c r="B63" s="10" t="s">
        <v>20</v>
      </c>
      <c r="C63" s="10" t="s">
        <v>78</v>
      </c>
      <c r="D63" s="19" t="s">
        <v>79</v>
      </c>
      <c r="E63" s="11"/>
      <c r="F63" s="11"/>
      <c r="G63" s="11"/>
      <c r="H63" s="11"/>
      <c r="I63" s="11"/>
      <c r="J63" s="11"/>
      <c r="K63" s="12">
        <f>K68</f>
        <v>42.12</v>
      </c>
      <c r="L63" s="12">
        <f>L68</f>
        <v>0</v>
      </c>
      <c r="M63" s="12">
        <f>M68</f>
        <v>0</v>
      </c>
    </row>
    <row r="64" spans="1:13" ht="101.25">
      <c r="A64" s="11"/>
      <c r="B64" s="11"/>
      <c r="C64" s="11"/>
      <c r="D64" s="19" t="s">
        <v>80</v>
      </c>
      <c r="E64" s="11"/>
      <c r="F64" s="11"/>
      <c r="G64" s="11"/>
      <c r="H64" s="11"/>
      <c r="I64" s="11"/>
      <c r="J64" s="11"/>
      <c r="K64" s="11"/>
      <c r="L64" s="11"/>
      <c r="M64" s="11"/>
    </row>
    <row r="65" spans="1:13">
      <c r="A65" s="11"/>
      <c r="B65" s="11"/>
      <c r="C65" s="11"/>
      <c r="D65" s="22"/>
      <c r="E65" s="10" t="s">
        <v>81</v>
      </c>
      <c r="F65" s="13">
        <v>0</v>
      </c>
      <c r="G65" s="14">
        <v>40</v>
      </c>
      <c r="H65" s="14">
        <v>1.5</v>
      </c>
      <c r="I65" s="14">
        <v>0.7</v>
      </c>
      <c r="J65" s="12">
        <f>OR(F65&lt;&gt;0,G65&lt;&gt;0,H65&lt;&gt;0,I65&lt;&gt;0)*(F65 + (F65 = 0))*(G65 + (G65 = 0))*(H65 + (H65 = 0))*(I65 + (I65 = 0))</f>
        <v>42</v>
      </c>
      <c r="K65" s="11"/>
      <c r="L65" s="11"/>
      <c r="M65" s="11"/>
    </row>
    <row r="66" spans="1:13">
      <c r="A66" s="11"/>
      <c r="B66" s="11"/>
      <c r="C66" s="11"/>
      <c r="D66" s="22"/>
      <c r="E66" s="10" t="s">
        <v>82</v>
      </c>
      <c r="F66" s="13">
        <v>1</v>
      </c>
      <c r="G66" s="14">
        <v>0.4</v>
      </c>
      <c r="H66" s="14">
        <v>0.4</v>
      </c>
      <c r="I66" s="14">
        <v>0.4</v>
      </c>
      <c r="J66" s="12">
        <f>OR(F66&lt;&gt;0,G66&lt;&gt;0,H66&lt;&gt;0,I66&lt;&gt;0)*(F66 + (F66 = 0))*(G66 + (G66 = 0))*(H66 + (H66 = 0))*(I66 + (I66 = 0))</f>
        <v>0.06</v>
      </c>
      <c r="K66" s="11"/>
      <c r="L66" s="11"/>
      <c r="M66" s="11"/>
    </row>
    <row r="67" spans="1:13">
      <c r="A67" s="11"/>
      <c r="B67" s="11"/>
      <c r="C67" s="11"/>
      <c r="D67" s="22"/>
      <c r="E67" s="10" t="s">
        <v>83</v>
      </c>
      <c r="F67" s="13">
        <v>1</v>
      </c>
      <c r="G67" s="14">
        <v>0.4</v>
      </c>
      <c r="H67" s="14">
        <v>0.4</v>
      </c>
      <c r="I67" s="14">
        <v>0.4</v>
      </c>
      <c r="J67" s="12">
        <f>OR(F67&lt;&gt;0,G67&lt;&gt;0,H67&lt;&gt;0,I67&lt;&gt;0)*(F67 + (F67 = 0))*(G67 + (G67 = 0))*(H67 + (H67 = 0))*(I67 + (I67 = 0))</f>
        <v>0.06</v>
      </c>
      <c r="K67" s="11"/>
      <c r="L67" s="11"/>
      <c r="M67" s="11"/>
    </row>
    <row r="68" spans="1:13">
      <c r="A68" s="11"/>
      <c r="B68" s="11"/>
      <c r="C68" s="11"/>
      <c r="D68" s="22"/>
      <c r="E68" s="11"/>
      <c r="F68" s="11"/>
      <c r="G68" s="11"/>
      <c r="H68" s="11"/>
      <c r="I68" s="11"/>
      <c r="J68" s="15" t="s">
        <v>84</v>
      </c>
      <c r="K68" s="16">
        <f>SUM(J65:J67)</f>
        <v>42.12</v>
      </c>
      <c r="L68" s="14"/>
      <c r="M68" s="16">
        <f>ROUND(K68*L68,2)</f>
        <v>0</v>
      </c>
    </row>
    <row r="69" spans="1:13" ht="0.95" customHeight="1">
      <c r="A69" s="17"/>
      <c r="B69" s="17"/>
      <c r="C69" s="17"/>
      <c r="D69" s="23"/>
      <c r="E69" s="17"/>
      <c r="F69" s="17"/>
      <c r="G69" s="17"/>
      <c r="H69" s="17"/>
      <c r="I69" s="17"/>
      <c r="J69" s="17"/>
      <c r="K69" s="17"/>
      <c r="L69" s="17"/>
      <c r="M69" s="17"/>
    </row>
    <row r="70" spans="1:13" ht="22.5">
      <c r="A70" s="9" t="s">
        <v>85</v>
      </c>
      <c r="B70" s="10" t="s">
        <v>20</v>
      </c>
      <c r="C70" s="10" t="s">
        <v>78</v>
      </c>
      <c r="D70" s="19" t="s">
        <v>86</v>
      </c>
      <c r="E70" s="11"/>
      <c r="F70" s="11"/>
      <c r="G70" s="11"/>
      <c r="H70" s="11"/>
      <c r="I70" s="11"/>
      <c r="J70" s="11"/>
      <c r="K70" s="12">
        <f>K81</f>
        <v>65.81</v>
      </c>
      <c r="L70" s="12">
        <f>L81</f>
        <v>0</v>
      </c>
      <c r="M70" s="12">
        <f>M81</f>
        <v>0</v>
      </c>
    </row>
    <row r="71" spans="1:13" ht="33.75">
      <c r="A71" s="11"/>
      <c r="B71" s="11"/>
      <c r="C71" s="11"/>
      <c r="D71" s="19" t="s">
        <v>87</v>
      </c>
      <c r="E71" s="11"/>
      <c r="F71" s="11"/>
      <c r="G71" s="11"/>
      <c r="H71" s="11"/>
      <c r="I71" s="11"/>
      <c r="J71" s="11"/>
      <c r="K71" s="11"/>
      <c r="L71" s="11"/>
      <c r="M71" s="11"/>
    </row>
    <row r="72" spans="1:13">
      <c r="A72" s="11"/>
      <c r="B72" s="11"/>
      <c r="C72" s="11"/>
      <c r="D72" s="22"/>
      <c r="E72" s="10" t="s">
        <v>88</v>
      </c>
      <c r="F72" s="13"/>
      <c r="G72" s="14"/>
      <c r="H72" s="14"/>
      <c r="I72" s="14"/>
      <c r="J72" s="14">
        <v>50.54</v>
      </c>
      <c r="K72" s="11"/>
      <c r="L72" s="11"/>
      <c r="M72" s="11"/>
    </row>
    <row r="73" spans="1:13">
      <c r="A73" s="11"/>
      <c r="B73" s="11"/>
      <c r="C73" s="11"/>
      <c r="D73" s="22"/>
      <c r="E73" s="10" t="s">
        <v>89</v>
      </c>
      <c r="F73" s="13"/>
      <c r="G73" s="14"/>
      <c r="H73" s="14"/>
      <c r="I73" s="14"/>
      <c r="J73" s="14">
        <v>6.36</v>
      </c>
      <c r="K73" s="11"/>
      <c r="L73" s="11"/>
      <c r="M73" s="11"/>
    </row>
    <row r="74" spans="1:13">
      <c r="A74" s="11"/>
      <c r="B74" s="11"/>
      <c r="C74" s="11"/>
      <c r="D74" s="22"/>
      <c r="E74" s="10" t="s">
        <v>90</v>
      </c>
      <c r="F74" s="13">
        <v>7.24</v>
      </c>
      <c r="G74" s="14">
        <v>0</v>
      </c>
      <c r="H74" s="14">
        <v>0</v>
      </c>
      <c r="I74" s="14">
        <v>0.05</v>
      </c>
      <c r="J74" s="12">
        <f t="shared" ref="J74:J80" si="0">OR(F74&lt;&gt;0,G74&lt;&gt;0,H74&lt;&gt;0,I74&lt;&gt;0)*(F74 + (F74 = 0))*(G74 + (G74 = 0))*(H74 + (H74 = 0))*(I74 + (I74 = 0))</f>
        <v>0.36</v>
      </c>
      <c r="K74" s="11"/>
      <c r="L74" s="11"/>
      <c r="M74" s="11"/>
    </row>
    <row r="75" spans="1:13">
      <c r="A75" s="11"/>
      <c r="B75" s="11"/>
      <c r="C75" s="11"/>
      <c r="D75" s="22"/>
      <c r="E75" s="10" t="s">
        <v>91</v>
      </c>
      <c r="F75" s="13">
        <v>7.24</v>
      </c>
      <c r="G75" s="14">
        <v>0</v>
      </c>
      <c r="H75" s="14">
        <v>0</v>
      </c>
      <c r="I75" s="14">
        <v>0.15</v>
      </c>
      <c r="J75" s="12">
        <f t="shared" si="0"/>
        <v>1.0900000000000001</v>
      </c>
      <c r="K75" s="11"/>
      <c r="L75" s="11"/>
      <c r="M75" s="11"/>
    </row>
    <row r="76" spans="1:13">
      <c r="A76" s="11"/>
      <c r="B76" s="11"/>
      <c r="C76" s="11"/>
      <c r="D76" s="22"/>
      <c r="E76" s="10" t="s">
        <v>92</v>
      </c>
      <c r="F76" s="13">
        <v>7.24</v>
      </c>
      <c r="G76" s="14">
        <v>0</v>
      </c>
      <c r="H76" s="14">
        <v>0</v>
      </c>
      <c r="I76" s="14">
        <v>0.05</v>
      </c>
      <c r="J76" s="12">
        <f t="shared" si="0"/>
        <v>0.36</v>
      </c>
      <c r="K76" s="11"/>
      <c r="L76" s="11"/>
      <c r="M76" s="11"/>
    </row>
    <row r="77" spans="1:13">
      <c r="A77" s="11"/>
      <c r="B77" s="11"/>
      <c r="C77" s="11"/>
      <c r="D77" s="22"/>
      <c r="E77" s="10" t="s">
        <v>93</v>
      </c>
      <c r="F77" s="13">
        <v>5</v>
      </c>
      <c r="G77" s="14">
        <v>0</v>
      </c>
      <c r="H77" s="14">
        <v>0.5</v>
      </c>
      <c r="I77" s="14">
        <v>0.5</v>
      </c>
      <c r="J77" s="12">
        <f t="shared" si="0"/>
        <v>1.25</v>
      </c>
      <c r="K77" s="11"/>
      <c r="L77" s="11"/>
      <c r="M77" s="11"/>
    </row>
    <row r="78" spans="1:13">
      <c r="A78" s="11"/>
      <c r="B78" s="11"/>
      <c r="C78" s="11"/>
      <c r="D78" s="22"/>
      <c r="E78" s="10" t="s">
        <v>94</v>
      </c>
      <c r="F78" s="13">
        <v>0</v>
      </c>
      <c r="G78" s="14">
        <v>4.25</v>
      </c>
      <c r="H78" s="14">
        <v>0.1</v>
      </c>
      <c r="I78" s="14">
        <v>1.3</v>
      </c>
      <c r="J78" s="12">
        <f t="shared" si="0"/>
        <v>0.55000000000000004</v>
      </c>
      <c r="K78" s="11"/>
      <c r="L78" s="11"/>
      <c r="M78" s="11"/>
    </row>
    <row r="79" spans="1:13">
      <c r="A79" s="11"/>
      <c r="B79" s="11"/>
      <c r="C79" s="11"/>
      <c r="D79" s="22"/>
      <c r="E79" s="10" t="s">
        <v>36</v>
      </c>
      <c r="F79" s="13">
        <v>6</v>
      </c>
      <c r="G79" s="14">
        <v>2</v>
      </c>
      <c r="H79" s="14">
        <v>0.5</v>
      </c>
      <c r="I79" s="14">
        <v>0.8</v>
      </c>
      <c r="J79" s="12">
        <f t="shared" si="0"/>
        <v>4.8</v>
      </c>
      <c r="K79" s="11"/>
      <c r="L79" s="11"/>
      <c r="M79" s="11"/>
    </row>
    <row r="80" spans="1:13">
      <c r="A80" s="11"/>
      <c r="B80" s="11"/>
      <c r="C80" s="11"/>
      <c r="D80" s="22"/>
      <c r="E80" s="10" t="s">
        <v>41</v>
      </c>
      <c r="F80" s="13">
        <v>2</v>
      </c>
      <c r="G80" s="14">
        <v>0.5</v>
      </c>
      <c r="H80" s="14">
        <v>0.5</v>
      </c>
      <c r="I80" s="14">
        <v>1</v>
      </c>
      <c r="J80" s="12">
        <f t="shared" si="0"/>
        <v>0.5</v>
      </c>
      <c r="K80" s="11"/>
      <c r="L80" s="11"/>
      <c r="M80" s="11"/>
    </row>
    <row r="81" spans="1:13">
      <c r="A81" s="11"/>
      <c r="B81" s="11"/>
      <c r="C81" s="11"/>
      <c r="D81" s="22"/>
      <c r="E81" s="11"/>
      <c r="F81" s="11"/>
      <c r="G81" s="11"/>
      <c r="H81" s="11"/>
      <c r="I81" s="11"/>
      <c r="J81" s="15" t="s">
        <v>95</v>
      </c>
      <c r="K81" s="16">
        <f>SUM(J72:J80)</f>
        <v>65.81</v>
      </c>
      <c r="L81" s="14"/>
      <c r="M81" s="16">
        <f>ROUND(K81*L81,2)</f>
        <v>0</v>
      </c>
    </row>
    <row r="82" spans="1:13" ht="0.95" customHeight="1">
      <c r="A82" s="17"/>
      <c r="B82" s="17"/>
      <c r="C82" s="17"/>
      <c r="D82" s="23"/>
      <c r="E82" s="17"/>
      <c r="F82" s="17"/>
      <c r="G82" s="17"/>
      <c r="H82" s="17"/>
      <c r="I82" s="17"/>
      <c r="J82" s="17"/>
      <c r="K82" s="17"/>
      <c r="L82" s="17"/>
      <c r="M82" s="17"/>
    </row>
    <row r="83" spans="1:13" ht="22.5">
      <c r="A83" s="9" t="s">
        <v>96</v>
      </c>
      <c r="B83" s="10" t="s">
        <v>20</v>
      </c>
      <c r="C83" s="10" t="s">
        <v>78</v>
      </c>
      <c r="D83" s="19" t="s">
        <v>97</v>
      </c>
      <c r="E83" s="11"/>
      <c r="F83" s="11"/>
      <c r="G83" s="11"/>
      <c r="H83" s="11"/>
      <c r="I83" s="11"/>
      <c r="J83" s="11"/>
      <c r="K83" s="12">
        <f>K86</f>
        <v>65.81</v>
      </c>
      <c r="L83" s="12">
        <f>L86</f>
        <v>0</v>
      </c>
      <c r="M83" s="12">
        <f>M86</f>
        <v>0</v>
      </c>
    </row>
    <row r="84" spans="1:13" ht="33.75">
      <c r="A84" s="11"/>
      <c r="B84" s="11"/>
      <c r="C84" s="11"/>
      <c r="D84" s="19" t="s">
        <v>98</v>
      </c>
      <c r="E84" s="11"/>
      <c r="F84" s="11"/>
      <c r="G84" s="11"/>
      <c r="H84" s="11"/>
      <c r="I84" s="11"/>
      <c r="J84" s="11"/>
      <c r="K84" s="11"/>
      <c r="L84" s="11"/>
      <c r="M84" s="11"/>
    </row>
    <row r="85" spans="1:13">
      <c r="A85" s="11"/>
      <c r="B85" s="11"/>
      <c r="C85" s="11"/>
      <c r="D85" s="22"/>
      <c r="E85" s="10" t="s">
        <v>99</v>
      </c>
      <c r="F85" s="13"/>
      <c r="G85" s="14"/>
      <c r="H85" s="14"/>
      <c r="I85" s="14"/>
      <c r="J85" s="14">
        <v>65.81</v>
      </c>
      <c r="K85" s="11"/>
      <c r="L85" s="11"/>
      <c r="M85" s="11"/>
    </row>
    <row r="86" spans="1:13">
      <c r="A86" s="11"/>
      <c r="B86" s="11"/>
      <c r="C86" s="11"/>
      <c r="D86" s="22"/>
      <c r="E86" s="11"/>
      <c r="F86" s="11"/>
      <c r="G86" s="11"/>
      <c r="H86" s="11"/>
      <c r="I86" s="11"/>
      <c r="J86" s="15" t="s">
        <v>100</v>
      </c>
      <c r="K86" s="16">
        <f>J85</f>
        <v>65.81</v>
      </c>
      <c r="L86" s="14"/>
      <c r="M86" s="16">
        <f>ROUND(K86*L86,2)</f>
        <v>0</v>
      </c>
    </row>
    <row r="87" spans="1:13" ht="0.95" customHeight="1">
      <c r="A87" s="17"/>
      <c r="B87" s="17"/>
      <c r="C87" s="17"/>
      <c r="D87" s="23"/>
      <c r="E87" s="17"/>
      <c r="F87" s="17"/>
      <c r="G87" s="17"/>
      <c r="H87" s="17"/>
      <c r="I87" s="17"/>
      <c r="J87" s="17"/>
      <c r="K87" s="17"/>
      <c r="L87" s="17"/>
      <c r="M87" s="17"/>
    </row>
    <row r="88" spans="1:13" ht="22.5">
      <c r="A88" s="9" t="s">
        <v>101</v>
      </c>
      <c r="B88" s="10" t="s">
        <v>20</v>
      </c>
      <c r="C88" s="10" t="s">
        <v>78</v>
      </c>
      <c r="D88" s="19" t="s">
        <v>102</v>
      </c>
      <c r="E88" s="11"/>
      <c r="F88" s="11"/>
      <c r="G88" s="11"/>
      <c r="H88" s="11"/>
      <c r="I88" s="11"/>
      <c r="J88" s="11"/>
      <c r="K88" s="12">
        <f>K91</f>
        <v>65.81</v>
      </c>
      <c r="L88" s="12">
        <f>L91</f>
        <v>0</v>
      </c>
      <c r="M88" s="12">
        <f>M91</f>
        <v>0</v>
      </c>
    </row>
    <row r="89" spans="1:13" ht="67.5">
      <c r="A89" s="11"/>
      <c r="B89" s="11"/>
      <c r="C89" s="11"/>
      <c r="D89" s="19" t="s">
        <v>103</v>
      </c>
      <c r="E89" s="11"/>
      <c r="F89" s="11"/>
      <c r="G89" s="11"/>
      <c r="H89" s="11"/>
      <c r="I89" s="11"/>
      <c r="J89" s="11"/>
      <c r="K89" s="11"/>
      <c r="L89" s="11"/>
      <c r="M89" s="11"/>
    </row>
    <row r="90" spans="1:13">
      <c r="A90" s="11"/>
      <c r="B90" s="11"/>
      <c r="C90" s="11"/>
      <c r="D90" s="22"/>
      <c r="E90" s="10" t="s">
        <v>99</v>
      </c>
      <c r="F90" s="13"/>
      <c r="G90" s="14"/>
      <c r="H90" s="14"/>
      <c r="I90" s="14"/>
      <c r="J90" s="14">
        <v>65.81</v>
      </c>
      <c r="K90" s="11"/>
      <c r="L90" s="11"/>
      <c r="M90" s="11"/>
    </row>
    <row r="91" spans="1:13">
      <c r="A91" s="11"/>
      <c r="B91" s="11"/>
      <c r="C91" s="11"/>
      <c r="D91" s="22"/>
      <c r="E91" s="11"/>
      <c r="F91" s="11"/>
      <c r="G91" s="11"/>
      <c r="H91" s="11"/>
      <c r="I91" s="11"/>
      <c r="J91" s="15" t="s">
        <v>104</v>
      </c>
      <c r="K91" s="16">
        <f>J90</f>
        <v>65.81</v>
      </c>
      <c r="L91" s="14"/>
      <c r="M91" s="16">
        <f>ROUND(K91*L91,2)</f>
        <v>0</v>
      </c>
    </row>
    <row r="92" spans="1:13" ht="0.95" customHeight="1">
      <c r="A92" s="17"/>
      <c r="B92" s="17"/>
      <c r="C92" s="17"/>
      <c r="D92" s="23"/>
      <c r="E92" s="17"/>
      <c r="F92" s="17"/>
      <c r="G92" s="17"/>
      <c r="H92" s="17"/>
      <c r="I92" s="17"/>
      <c r="J92" s="17"/>
      <c r="K92" s="17"/>
      <c r="L92" s="17"/>
      <c r="M92" s="17"/>
    </row>
    <row r="93" spans="1:13">
      <c r="A93" s="11"/>
      <c r="B93" s="11"/>
      <c r="C93" s="11"/>
      <c r="D93" s="22"/>
      <c r="E93" s="11"/>
      <c r="F93" s="11"/>
      <c r="G93" s="11"/>
      <c r="H93" s="11"/>
      <c r="I93" s="11"/>
      <c r="J93" s="15" t="s">
        <v>105</v>
      </c>
      <c r="K93" s="18">
        <v>1</v>
      </c>
      <c r="L93" s="16">
        <f>M17+M22+M27+M32+M38+M44+M50+M56+M63+M70+M83+M88</f>
        <v>0</v>
      </c>
      <c r="M93" s="16">
        <f>ROUND(K93*L93,2)</f>
        <v>0</v>
      </c>
    </row>
    <row r="94" spans="1:13" ht="0.95" customHeight="1">
      <c r="A94" s="17"/>
      <c r="B94" s="17"/>
      <c r="C94" s="17"/>
      <c r="D94" s="23"/>
      <c r="E94" s="17"/>
      <c r="F94" s="17"/>
      <c r="G94" s="17"/>
      <c r="H94" s="17"/>
      <c r="I94" s="17"/>
      <c r="J94" s="17"/>
      <c r="K94" s="17"/>
      <c r="L94" s="17"/>
      <c r="M94" s="17"/>
    </row>
    <row r="95" spans="1:13">
      <c r="A95" s="5" t="s">
        <v>106</v>
      </c>
      <c r="B95" s="5" t="s">
        <v>16</v>
      </c>
      <c r="C95" s="5" t="s">
        <v>17</v>
      </c>
      <c r="D95" s="21" t="s">
        <v>107</v>
      </c>
      <c r="E95" s="6"/>
      <c r="F95" s="6"/>
      <c r="G95" s="6"/>
      <c r="H95" s="6"/>
      <c r="I95" s="6"/>
      <c r="J95" s="6"/>
      <c r="K95" s="7">
        <f>K157</f>
        <v>1</v>
      </c>
      <c r="L95" s="8">
        <f>L157</f>
        <v>0</v>
      </c>
      <c r="M95" s="8">
        <f>M157</f>
        <v>0</v>
      </c>
    </row>
    <row r="96" spans="1:13" ht="22.5">
      <c r="A96" s="9" t="s">
        <v>108</v>
      </c>
      <c r="B96" s="10" t="s">
        <v>20</v>
      </c>
      <c r="C96" s="10" t="s">
        <v>49</v>
      </c>
      <c r="D96" s="19" t="s">
        <v>109</v>
      </c>
      <c r="E96" s="11"/>
      <c r="F96" s="11"/>
      <c r="G96" s="11"/>
      <c r="H96" s="11"/>
      <c r="I96" s="11"/>
      <c r="J96" s="11"/>
      <c r="K96" s="12">
        <f>K102</f>
        <v>267.5</v>
      </c>
      <c r="L96" s="12">
        <f>L102</f>
        <v>0</v>
      </c>
      <c r="M96" s="12">
        <f>M102</f>
        <v>0</v>
      </c>
    </row>
    <row r="97" spans="1:13" ht="33.75">
      <c r="A97" s="11"/>
      <c r="B97" s="11"/>
      <c r="C97" s="11"/>
      <c r="D97" s="19" t="s">
        <v>110</v>
      </c>
      <c r="E97" s="11"/>
      <c r="F97" s="11"/>
      <c r="G97" s="11"/>
      <c r="H97" s="11"/>
      <c r="I97" s="11"/>
      <c r="J97" s="11"/>
      <c r="K97" s="11"/>
      <c r="L97" s="11"/>
      <c r="M97" s="11"/>
    </row>
    <row r="98" spans="1:13">
      <c r="A98" s="11"/>
      <c r="B98" s="11"/>
      <c r="C98" s="11"/>
      <c r="D98" s="22"/>
      <c r="E98" s="10" t="s">
        <v>111</v>
      </c>
      <c r="F98" s="13">
        <v>0</v>
      </c>
      <c r="G98" s="14">
        <v>133.5</v>
      </c>
      <c r="H98" s="14">
        <v>0</v>
      </c>
      <c r="I98" s="14">
        <v>0</v>
      </c>
      <c r="J98" s="12">
        <f>OR(F98&lt;&gt;0,G98&lt;&gt;0,H98&lt;&gt;0,I98&lt;&gt;0)*(F98 + (F98 = 0))*(G98 + (G98 = 0))*(H98 + (H98 = 0))*(I98 + (I98 = 0))</f>
        <v>133.5</v>
      </c>
      <c r="K98" s="11"/>
      <c r="L98" s="11"/>
      <c r="M98" s="11"/>
    </row>
    <row r="99" spans="1:13">
      <c r="A99" s="11"/>
      <c r="B99" s="11"/>
      <c r="C99" s="11"/>
      <c r="D99" s="22"/>
      <c r="E99" s="10" t="s">
        <v>112</v>
      </c>
      <c r="F99" s="13">
        <v>0</v>
      </c>
      <c r="G99" s="14">
        <v>54</v>
      </c>
      <c r="H99" s="14">
        <v>0</v>
      </c>
      <c r="I99" s="14">
        <v>0</v>
      </c>
      <c r="J99" s="12">
        <f>OR(F99&lt;&gt;0,G99&lt;&gt;0,H99&lt;&gt;0,I99&lt;&gt;0)*(F99 + (F99 = 0))*(G99 + (G99 = 0))*(H99 + (H99 = 0))*(I99 + (I99 = 0))</f>
        <v>54</v>
      </c>
      <c r="K99" s="11"/>
      <c r="L99" s="11"/>
      <c r="M99" s="11"/>
    </row>
    <row r="100" spans="1:13">
      <c r="A100" s="11"/>
      <c r="B100" s="11"/>
      <c r="C100" s="11"/>
      <c r="D100" s="22"/>
      <c r="E100" s="10" t="s">
        <v>113</v>
      </c>
      <c r="F100" s="13">
        <v>0</v>
      </c>
      <c r="G100" s="14">
        <v>20</v>
      </c>
      <c r="H100" s="14">
        <v>0</v>
      </c>
      <c r="I100" s="14">
        <v>0</v>
      </c>
      <c r="J100" s="12">
        <f>OR(F100&lt;&gt;0,G100&lt;&gt;0,H100&lt;&gt;0,I100&lt;&gt;0)*(F100 + (F100 = 0))*(G100 + (G100 = 0))*(H100 + (H100 = 0))*(I100 + (I100 = 0))</f>
        <v>20</v>
      </c>
      <c r="K100" s="11"/>
      <c r="L100" s="11"/>
      <c r="M100" s="11"/>
    </row>
    <row r="101" spans="1:13">
      <c r="A101" s="11"/>
      <c r="B101" s="11"/>
      <c r="C101" s="11"/>
      <c r="D101" s="22"/>
      <c r="E101" s="10" t="s">
        <v>114</v>
      </c>
      <c r="F101" s="13">
        <v>0</v>
      </c>
      <c r="G101" s="14">
        <v>40</v>
      </c>
      <c r="H101" s="14">
        <v>1.5</v>
      </c>
      <c r="I101" s="14">
        <v>0</v>
      </c>
      <c r="J101" s="12">
        <f>OR(F101&lt;&gt;0,G101&lt;&gt;0,H101&lt;&gt;0,I101&lt;&gt;0)*(F101 + (F101 = 0))*(G101 + (G101 = 0))*(H101 + (H101 = 0))*(I101 + (I101 = 0))</f>
        <v>60</v>
      </c>
      <c r="K101" s="11"/>
      <c r="L101" s="11"/>
      <c r="M101" s="11"/>
    </row>
    <row r="102" spans="1:13">
      <c r="A102" s="11"/>
      <c r="B102" s="11"/>
      <c r="C102" s="11"/>
      <c r="D102" s="22"/>
      <c r="E102" s="11"/>
      <c r="F102" s="11"/>
      <c r="G102" s="11"/>
      <c r="H102" s="11"/>
      <c r="I102" s="11"/>
      <c r="J102" s="15" t="s">
        <v>115</v>
      </c>
      <c r="K102" s="16">
        <f>SUM(J98:J101)</f>
        <v>267.5</v>
      </c>
      <c r="L102" s="14"/>
      <c r="M102" s="16">
        <f>ROUND(K102*L102,2)</f>
        <v>0</v>
      </c>
    </row>
    <row r="103" spans="1:13" ht="0.95" customHeight="1">
      <c r="A103" s="17"/>
      <c r="B103" s="17"/>
      <c r="C103" s="17"/>
      <c r="D103" s="23"/>
      <c r="E103" s="17"/>
      <c r="F103" s="17"/>
      <c r="G103" s="17"/>
      <c r="H103" s="17"/>
      <c r="I103" s="17"/>
      <c r="J103" s="17"/>
      <c r="K103" s="17"/>
      <c r="L103" s="17"/>
      <c r="M103" s="17"/>
    </row>
    <row r="104" spans="1:13">
      <c r="A104" s="9" t="s">
        <v>116</v>
      </c>
      <c r="B104" s="10" t="s">
        <v>20</v>
      </c>
      <c r="C104" s="10" t="s">
        <v>78</v>
      </c>
      <c r="D104" s="19" t="s">
        <v>117</v>
      </c>
      <c r="E104" s="11"/>
      <c r="F104" s="11"/>
      <c r="G104" s="11"/>
      <c r="H104" s="11"/>
      <c r="I104" s="11"/>
      <c r="J104" s="11"/>
      <c r="K104" s="12">
        <f>K108</f>
        <v>15.59</v>
      </c>
      <c r="L104" s="12">
        <f>L108</f>
        <v>0</v>
      </c>
      <c r="M104" s="12">
        <f>M108</f>
        <v>0</v>
      </c>
    </row>
    <row r="105" spans="1:13" ht="22.5">
      <c r="A105" s="11"/>
      <c r="B105" s="11"/>
      <c r="C105" s="11"/>
      <c r="D105" s="19" t="s">
        <v>118</v>
      </c>
      <c r="E105" s="11"/>
      <c r="F105" s="11"/>
      <c r="G105" s="11"/>
      <c r="H105" s="11"/>
      <c r="I105" s="11"/>
      <c r="J105" s="11"/>
      <c r="K105" s="11"/>
      <c r="L105" s="11"/>
      <c r="M105" s="11"/>
    </row>
    <row r="106" spans="1:13">
      <c r="A106" s="11"/>
      <c r="B106" s="11"/>
      <c r="C106" s="11"/>
      <c r="D106" s="22"/>
      <c r="E106" s="10" t="s">
        <v>111</v>
      </c>
      <c r="F106" s="13">
        <v>0</v>
      </c>
      <c r="G106" s="14">
        <v>133.5</v>
      </c>
      <c r="H106" s="14">
        <v>0</v>
      </c>
      <c r="I106" s="14">
        <v>0.1</v>
      </c>
      <c r="J106" s="12">
        <f>OR(F106&lt;&gt;0,G106&lt;&gt;0,H106&lt;&gt;0,I106&lt;&gt;0)*(F106 + (F106 = 0))*(G106 + (G106 = 0))*(H106 + (H106 = 0))*(I106 + (I106 = 0))</f>
        <v>13.35</v>
      </c>
      <c r="K106" s="11"/>
      <c r="L106" s="11"/>
      <c r="M106" s="11"/>
    </row>
    <row r="107" spans="1:13">
      <c r="A107" s="11"/>
      <c r="B107" s="11"/>
      <c r="C107" s="11"/>
      <c r="D107" s="22"/>
      <c r="E107" s="10" t="s">
        <v>119</v>
      </c>
      <c r="F107" s="13">
        <v>0</v>
      </c>
      <c r="G107" s="14">
        <v>22.37</v>
      </c>
      <c r="H107" s="14">
        <v>0</v>
      </c>
      <c r="I107" s="14">
        <v>0.1</v>
      </c>
      <c r="J107" s="12">
        <f>OR(F107&lt;&gt;0,G107&lt;&gt;0,H107&lt;&gt;0,I107&lt;&gt;0)*(F107 + (F107 = 0))*(G107 + (G107 = 0))*(H107 + (H107 = 0))*(I107 + (I107 = 0))</f>
        <v>2.2400000000000002</v>
      </c>
      <c r="K107" s="11"/>
      <c r="L107" s="11"/>
      <c r="M107" s="11"/>
    </row>
    <row r="108" spans="1:13">
      <c r="A108" s="11"/>
      <c r="B108" s="11"/>
      <c r="C108" s="11"/>
      <c r="D108" s="22"/>
      <c r="E108" s="11"/>
      <c r="F108" s="11"/>
      <c r="G108" s="11"/>
      <c r="H108" s="11"/>
      <c r="I108" s="11"/>
      <c r="J108" s="15" t="s">
        <v>120</v>
      </c>
      <c r="K108" s="16">
        <f>SUM(J106:J107)</f>
        <v>15.59</v>
      </c>
      <c r="L108" s="14"/>
      <c r="M108" s="16">
        <f>ROUND(K108*L108,2)</f>
        <v>0</v>
      </c>
    </row>
    <row r="109" spans="1:13" ht="0.95" customHeight="1">
      <c r="A109" s="17"/>
      <c r="B109" s="17"/>
      <c r="C109" s="17"/>
      <c r="D109" s="23"/>
      <c r="E109" s="17"/>
      <c r="F109" s="17"/>
      <c r="G109" s="17"/>
      <c r="H109" s="17"/>
      <c r="I109" s="17"/>
      <c r="J109" s="17"/>
      <c r="K109" s="17"/>
      <c r="L109" s="17"/>
      <c r="M109" s="17"/>
    </row>
    <row r="110" spans="1:13">
      <c r="A110" s="9" t="s">
        <v>121</v>
      </c>
      <c r="B110" s="10" t="s">
        <v>20</v>
      </c>
      <c r="C110" s="10" t="s">
        <v>49</v>
      </c>
      <c r="D110" s="19" t="s">
        <v>122</v>
      </c>
      <c r="E110" s="11"/>
      <c r="F110" s="11"/>
      <c r="G110" s="11"/>
      <c r="H110" s="11"/>
      <c r="I110" s="11"/>
      <c r="J110" s="11"/>
      <c r="K110" s="12">
        <f>K114</f>
        <v>155.87</v>
      </c>
      <c r="L110" s="12">
        <f>L114</f>
        <v>0</v>
      </c>
      <c r="M110" s="12">
        <f>M114</f>
        <v>0</v>
      </c>
    </row>
    <row r="111" spans="1:13" ht="22.5">
      <c r="A111" s="11"/>
      <c r="B111" s="11"/>
      <c r="C111" s="11"/>
      <c r="D111" s="19" t="s">
        <v>123</v>
      </c>
      <c r="E111" s="11"/>
      <c r="F111" s="11"/>
      <c r="G111" s="11"/>
      <c r="H111" s="11"/>
      <c r="I111" s="11"/>
      <c r="J111" s="11"/>
      <c r="K111" s="11"/>
      <c r="L111" s="11"/>
      <c r="M111" s="11"/>
    </row>
    <row r="112" spans="1:13">
      <c r="A112" s="11"/>
      <c r="B112" s="11"/>
      <c r="C112" s="11"/>
      <c r="D112" s="22"/>
      <c r="E112" s="10" t="s">
        <v>111</v>
      </c>
      <c r="F112" s="13">
        <v>0</v>
      </c>
      <c r="G112" s="14">
        <v>133.5</v>
      </c>
      <c r="H112" s="14">
        <v>0</v>
      </c>
      <c r="I112" s="14">
        <v>0</v>
      </c>
      <c r="J112" s="12">
        <f>OR(F112&lt;&gt;0,G112&lt;&gt;0,H112&lt;&gt;0,I112&lt;&gt;0)*(F112 + (F112 = 0))*(G112 + (G112 = 0))*(H112 + (H112 = 0))*(I112 + (I112 = 0))</f>
        <v>133.5</v>
      </c>
      <c r="K112" s="11"/>
      <c r="L112" s="11"/>
      <c r="M112" s="11"/>
    </row>
    <row r="113" spans="1:13">
      <c r="A113" s="11"/>
      <c r="B113" s="11"/>
      <c r="C113" s="11"/>
      <c r="D113" s="22"/>
      <c r="E113" s="10" t="s">
        <v>119</v>
      </c>
      <c r="F113" s="13">
        <v>0</v>
      </c>
      <c r="G113" s="14">
        <v>22.37</v>
      </c>
      <c r="H113" s="14">
        <v>0</v>
      </c>
      <c r="I113" s="14">
        <v>0</v>
      </c>
      <c r="J113" s="12">
        <f>OR(F113&lt;&gt;0,G113&lt;&gt;0,H113&lt;&gt;0,I113&lt;&gt;0)*(F113 + (F113 = 0))*(G113 + (G113 = 0))*(H113 + (H113 = 0))*(I113 + (I113 = 0))</f>
        <v>22.37</v>
      </c>
      <c r="K113" s="11"/>
      <c r="L113" s="11"/>
      <c r="M113" s="11"/>
    </row>
    <row r="114" spans="1:13">
      <c r="A114" s="11"/>
      <c r="B114" s="11"/>
      <c r="C114" s="11"/>
      <c r="D114" s="22"/>
      <c r="E114" s="11"/>
      <c r="F114" s="11"/>
      <c r="G114" s="11"/>
      <c r="H114" s="11"/>
      <c r="I114" s="11"/>
      <c r="J114" s="15" t="s">
        <v>124</v>
      </c>
      <c r="K114" s="16">
        <f>SUM(J112:J113)</f>
        <v>155.87</v>
      </c>
      <c r="L114" s="14"/>
      <c r="M114" s="16">
        <f>ROUND(K114*L114,2)</f>
        <v>0</v>
      </c>
    </row>
    <row r="115" spans="1:13" ht="0.95" customHeight="1">
      <c r="A115" s="17"/>
      <c r="B115" s="17"/>
      <c r="C115" s="17"/>
      <c r="D115" s="23"/>
      <c r="E115" s="17"/>
      <c r="F115" s="17"/>
      <c r="G115" s="17"/>
      <c r="H115" s="17"/>
      <c r="I115" s="17"/>
      <c r="J115" s="17"/>
      <c r="K115" s="17"/>
      <c r="L115" s="17"/>
      <c r="M115" s="17"/>
    </row>
    <row r="116" spans="1:13">
      <c r="A116" s="9" t="s">
        <v>125</v>
      </c>
      <c r="B116" s="10" t="s">
        <v>20</v>
      </c>
      <c r="C116" s="10" t="s">
        <v>49</v>
      </c>
      <c r="D116" s="19" t="s">
        <v>126</v>
      </c>
      <c r="E116" s="11"/>
      <c r="F116" s="11"/>
      <c r="G116" s="11"/>
      <c r="H116" s="11"/>
      <c r="I116" s="11"/>
      <c r="J116" s="11"/>
      <c r="K116" s="12">
        <f>K121</f>
        <v>51.63</v>
      </c>
      <c r="L116" s="12">
        <f>L121</f>
        <v>0</v>
      </c>
      <c r="M116" s="12">
        <f>M121</f>
        <v>0</v>
      </c>
    </row>
    <row r="117" spans="1:13" ht="22.5">
      <c r="A117" s="11"/>
      <c r="B117" s="11"/>
      <c r="C117" s="11"/>
      <c r="D117" s="19" t="s">
        <v>127</v>
      </c>
      <c r="E117" s="11"/>
      <c r="F117" s="11"/>
      <c r="G117" s="11"/>
      <c r="H117" s="11"/>
      <c r="I117" s="11"/>
      <c r="J117" s="11"/>
      <c r="K117" s="11"/>
      <c r="L117" s="11"/>
      <c r="M117" s="11"/>
    </row>
    <row r="118" spans="1:13">
      <c r="A118" s="11"/>
      <c r="B118" s="11"/>
      <c r="C118" s="11"/>
      <c r="D118" s="22"/>
      <c r="E118" s="10" t="s">
        <v>112</v>
      </c>
      <c r="F118" s="13">
        <v>0</v>
      </c>
      <c r="G118" s="14">
        <v>54</v>
      </c>
      <c r="H118" s="14">
        <v>0</v>
      </c>
      <c r="I118" s="14">
        <v>0</v>
      </c>
      <c r="J118" s="12">
        <f>OR(F118&lt;&gt;0,G118&lt;&gt;0,H118&lt;&gt;0,I118&lt;&gt;0)*(F118 + (F118 = 0))*(G118 + (G118 = 0))*(H118 + (H118 = 0))*(I118 + (I118 = 0))</f>
        <v>54</v>
      </c>
      <c r="K118" s="11"/>
      <c r="L118" s="11"/>
      <c r="M118" s="11"/>
    </row>
    <row r="119" spans="1:13">
      <c r="A119" s="11"/>
      <c r="B119" s="11"/>
      <c r="C119" s="11"/>
      <c r="D119" s="22"/>
      <c r="E119" s="10" t="s">
        <v>113</v>
      </c>
      <c r="F119" s="13">
        <v>0</v>
      </c>
      <c r="G119" s="14">
        <v>20</v>
      </c>
      <c r="H119" s="14">
        <v>0</v>
      </c>
      <c r="I119" s="14">
        <v>0</v>
      </c>
      <c r="J119" s="12">
        <f>OR(F119&lt;&gt;0,G119&lt;&gt;0,H119&lt;&gt;0,I119&lt;&gt;0)*(F119 + (F119 = 0))*(G119 + (G119 = 0))*(H119 + (H119 = 0))*(I119 + (I119 = 0))</f>
        <v>20</v>
      </c>
      <c r="K119" s="11"/>
      <c r="L119" s="11"/>
      <c r="M119" s="11"/>
    </row>
    <row r="120" spans="1:13">
      <c r="A120" s="11"/>
      <c r="B120" s="11"/>
      <c r="C120" s="11"/>
      <c r="D120" s="22"/>
      <c r="E120" s="10" t="s">
        <v>119</v>
      </c>
      <c r="F120" s="13">
        <v>0</v>
      </c>
      <c r="G120" s="14">
        <v>-22.37</v>
      </c>
      <c r="H120" s="14">
        <v>0</v>
      </c>
      <c r="I120" s="14">
        <v>0</v>
      </c>
      <c r="J120" s="12">
        <f>OR(F120&lt;&gt;0,G120&lt;&gt;0,H120&lt;&gt;0,I120&lt;&gt;0)*(F120 + (F120 = 0))*(G120 + (G120 = 0))*(H120 + (H120 = 0))*(I120 + (I120 = 0))</f>
        <v>-22.37</v>
      </c>
      <c r="K120" s="11"/>
      <c r="L120" s="11"/>
      <c r="M120" s="11"/>
    </row>
    <row r="121" spans="1:13">
      <c r="A121" s="11"/>
      <c r="B121" s="11"/>
      <c r="C121" s="11"/>
      <c r="D121" s="22"/>
      <c r="E121" s="11"/>
      <c r="F121" s="11"/>
      <c r="G121" s="11"/>
      <c r="H121" s="11"/>
      <c r="I121" s="11"/>
      <c r="J121" s="15" t="s">
        <v>128</v>
      </c>
      <c r="K121" s="16">
        <f>SUM(J118:J120)</f>
        <v>51.63</v>
      </c>
      <c r="L121" s="14"/>
      <c r="M121" s="16">
        <f>ROUND(K121*L121,2)</f>
        <v>0</v>
      </c>
    </row>
    <row r="122" spans="1:13" ht="0.95" customHeight="1">
      <c r="A122" s="17"/>
      <c r="B122" s="17"/>
      <c r="C122" s="17"/>
      <c r="D122" s="23"/>
      <c r="E122" s="17"/>
      <c r="F122" s="17"/>
      <c r="G122" s="17"/>
      <c r="H122" s="17"/>
      <c r="I122" s="17"/>
      <c r="J122" s="17"/>
      <c r="K122" s="17"/>
      <c r="L122" s="17"/>
      <c r="M122" s="17"/>
    </row>
    <row r="123" spans="1:13">
      <c r="A123" s="9" t="s">
        <v>129</v>
      </c>
      <c r="B123" s="10" t="s">
        <v>20</v>
      </c>
      <c r="C123" s="10" t="s">
        <v>49</v>
      </c>
      <c r="D123" s="19" t="s">
        <v>130</v>
      </c>
      <c r="E123" s="11"/>
      <c r="F123" s="11"/>
      <c r="G123" s="11"/>
      <c r="H123" s="11"/>
      <c r="I123" s="11"/>
      <c r="J123" s="11"/>
      <c r="K123" s="12">
        <f>K126</f>
        <v>4</v>
      </c>
      <c r="L123" s="12">
        <f>L126</f>
        <v>0</v>
      </c>
      <c r="M123" s="12">
        <f>M126</f>
        <v>0</v>
      </c>
    </row>
    <row r="124" spans="1:13" ht="33.75">
      <c r="A124" s="11"/>
      <c r="B124" s="11"/>
      <c r="C124" s="11"/>
      <c r="D124" s="19" t="s">
        <v>131</v>
      </c>
      <c r="E124" s="11"/>
      <c r="F124" s="11"/>
      <c r="G124" s="11"/>
      <c r="H124" s="11"/>
      <c r="I124" s="11"/>
      <c r="J124" s="11"/>
      <c r="K124" s="11"/>
      <c r="L124" s="11"/>
      <c r="M124" s="11"/>
    </row>
    <row r="125" spans="1:13">
      <c r="A125" s="11"/>
      <c r="B125" s="11"/>
      <c r="C125" s="11"/>
      <c r="D125" s="22"/>
      <c r="E125" s="10" t="s">
        <v>132</v>
      </c>
      <c r="F125" s="13">
        <v>0</v>
      </c>
      <c r="G125" s="14">
        <v>2</v>
      </c>
      <c r="H125" s="14">
        <v>2</v>
      </c>
      <c r="I125" s="14">
        <v>0</v>
      </c>
      <c r="J125" s="12">
        <f>OR(F125&lt;&gt;0,G125&lt;&gt;0,H125&lt;&gt;0,I125&lt;&gt;0)*(F125 + (F125 = 0))*(G125 + (G125 = 0))*(H125 + (H125 = 0))*(I125 + (I125 = 0))</f>
        <v>4</v>
      </c>
      <c r="K125" s="11"/>
      <c r="L125" s="11"/>
      <c r="M125" s="11"/>
    </row>
    <row r="126" spans="1:13">
      <c r="A126" s="11"/>
      <c r="B126" s="11"/>
      <c r="C126" s="11"/>
      <c r="D126" s="22"/>
      <c r="E126" s="11"/>
      <c r="F126" s="11"/>
      <c r="G126" s="11"/>
      <c r="H126" s="11"/>
      <c r="I126" s="11"/>
      <c r="J126" s="15" t="s">
        <v>133</v>
      </c>
      <c r="K126" s="16">
        <f>J125</f>
        <v>4</v>
      </c>
      <c r="L126" s="14"/>
      <c r="M126" s="16">
        <f>ROUND(K126*L126,2)</f>
        <v>0</v>
      </c>
    </row>
    <row r="127" spans="1:13" ht="0.95" customHeight="1">
      <c r="A127" s="17"/>
      <c r="B127" s="17"/>
      <c r="C127" s="17"/>
      <c r="D127" s="23"/>
      <c r="E127" s="17"/>
      <c r="F127" s="17"/>
      <c r="G127" s="17"/>
      <c r="H127" s="17"/>
      <c r="I127" s="17"/>
      <c r="J127" s="17"/>
      <c r="K127" s="17"/>
      <c r="L127" s="17"/>
      <c r="M127" s="17"/>
    </row>
    <row r="128" spans="1:13" ht="22.5">
      <c r="A128" s="9" t="s">
        <v>134</v>
      </c>
      <c r="B128" s="10" t="s">
        <v>20</v>
      </c>
      <c r="C128" s="10" t="s">
        <v>78</v>
      </c>
      <c r="D128" s="19" t="s">
        <v>135</v>
      </c>
      <c r="E128" s="11"/>
      <c r="F128" s="11"/>
      <c r="G128" s="11"/>
      <c r="H128" s="11"/>
      <c r="I128" s="11"/>
      <c r="J128" s="11"/>
      <c r="K128" s="12">
        <f>K131</f>
        <v>30</v>
      </c>
      <c r="L128" s="12">
        <f>L131</f>
        <v>0</v>
      </c>
      <c r="M128" s="12">
        <f>M131</f>
        <v>0</v>
      </c>
    </row>
    <row r="129" spans="1:13" ht="67.5">
      <c r="A129" s="11"/>
      <c r="B129" s="11"/>
      <c r="C129" s="11"/>
      <c r="D129" s="19" t="s">
        <v>136</v>
      </c>
      <c r="E129" s="11"/>
      <c r="F129" s="11"/>
      <c r="G129" s="11"/>
      <c r="H129" s="11"/>
      <c r="I129" s="11"/>
      <c r="J129" s="11"/>
      <c r="K129" s="11"/>
      <c r="L129" s="11"/>
      <c r="M129" s="11"/>
    </row>
    <row r="130" spans="1:13">
      <c r="A130" s="11"/>
      <c r="B130" s="11"/>
      <c r="C130" s="11"/>
      <c r="D130" s="22"/>
      <c r="E130" s="10" t="s">
        <v>114</v>
      </c>
      <c r="F130" s="13">
        <v>0</v>
      </c>
      <c r="G130" s="14">
        <v>40</v>
      </c>
      <c r="H130" s="14">
        <v>1.5</v>
      </c>
      <c r="I130" s="14">
        <v>0.5</v>
      </c>
      <c r="J130" s="12">
        <f>OR(F130&lt;&gt;0,G130&lt;&gt;0,H130&lt;&gt;0,I130&lt;&gt;0)*(F130 + (F130 = 0))*(G130 + (G130 = 0))*(H130 + (H130 = 0))*(I130 + (I130 = 0))</f>
        <v>30</v>
      </c>
      <c r="K130" s="11"/>
      <c r="L130" s="11"/>
      <c r="M130" s="11"/>
    </row>
    <row r="131" spans="1:13">
      <c r="A131" s="11"/>
      <c r="B131" s="11"/>
      <c r="C131" s="11"/>
      <c r="D131" s="22"/>
      <c r="E131" s="11"/>
      <c r="F131" s="11"/>
      <c r="G131" s="11"/>
      <c r="H131" s="11"/>
      <c r="I131" s="11"/>
      <c r="J131" s="15" t="s">
        <v>137</v>
      </c>
      <c r="K131" s="16">
        <f>J130</f>
        <v>30</v>
      </c>
      <c r="L131" s="14"/>
      <c r="M131" s="16">
        <f>ROUND(K131*L131,2)</f>
        <v>0</v>
      </c>
    </row>
    <row r="132" spans="1:13" ht="0.95" customHeight="1">
      <c r="A132" s="17"/>
      <c r="B132" s="17"/>
      <c r="C132" s="17"/>
      <c r="D132" s="23"/>
      <c r="E132" s="17"/>
      <c r="F132" s="17"/>
      <c r="G132" s="17"/>
      <c r="H132" s="17"/>
      <c r="I132" s="17"/>
      <c r="J132" s="17"/>
      <c r="K132" s="17"/>
      <c r="L132" s="17"/>
      <c r="M132" s="17"/>
    </row>
    <row r="133" spans="1:13">
      <c r="A133" s="9" t="s">
        <v>138</v>
      </c>
      <c r="B133" s="10" t="s">
        <v>20</v>
      </c>
      <c r="C133" s="10" t="s">
        <v>78</v>
      </c>
      <c r="D133" s="19" t="s">
        <v>139</v>
      </c>
      <c r="E133" s="11"/>
      <c r="F133" s="11"/>
      <c r="G133" s="11"/>
      <c r="H133" s="11"/>
      <c r="I133" s="11"/>
      <c r="J133" s="11"/>
      <c r="K133" s="12">
        <f>K136</f>
        <v>9</v>
      </c>
      <c r="L133" s="12">
        <f>L136</f>
        <v>0</v>
      </c>
      <c r="M133" s="12">
        <f>M136</f>
        <v>0</v>
      </c>
    </row>
    <row r="134" spans="1:13" ht="22.5">
      <c r="A134" s="11"/>
      <c r="B134" s="11"/>
      <c r="C134" s="11"/>
      <c r="D134" s="19" t="s">
        <v>140</v>
      </c>
      <c r="E134" s="11"/>
      <c r="F134" s="11"/>
      <c r="G134" s="11"/>
      <c r="H134" s="11"/>
      <c r="I134" s="11"/>
      <c r="J134" s="11"/>
      <c r="K134" s="11"/>
      <c r="L134" s="11"/>
      <c r="M134" s="11"/>
    </row>
    <row r="135" spans="1:13">
      <c r="A135" s="11"/>
      <c r="B135" s="11"/>
      <c r="C135" s="11"/>
      <c r="D135" s="22"/>
      <c r="E135" s="10" t="s">
        <v>114</v>
      </c>
      <c r="F135" s="13">
        <v>0</v>
      </c>
      <c r="G135" s="14">
        <v>40</v>
      </c>
      <c r="H135" s="14">
        <v>1.5</v>
      </c>
      <c r="I135" s="14">
        <v>0.15</v>
      </c>
      <c r="J135" s="12">
        <f>OR(F135&lt;&gt;0,G135&lt;&gt;0,H135&lt;&gt;0,I135&lt;&gt;0)*(F135 + (F135 = 0))*(G135 + (G135 = 0))*(H135 + (H135 = 0))*(I135 + (I135 = 0))</f>
        <v>9</v>
      </c>
      <c r="K135" s="11"/>
      <c r="L135" s="11"/>
      <c r="M135" s="11"/>
    </row>
    <row r="136" spans="1:13">
      <c r="A136" s="11"/>
      <c r="B136" s="11"/>
      <c r="C136" s="11"/>
      <c r="D136" s="22"/>
      <c r="E136" s="11"/>
      <c r="F136" s="11"/>
      <c r="G136" s="11"/>
      <c r="H136" s="11"/>
      <c r="I136" s="11"/>
      <c r="J136" s="15" t="s">
        <v>141</v>
      </c>
      <c r="K136" s="16">
        <f>J135</f>
        <v>9</v>
      </c>
      <c r="L136" s="14"/>
      <c r="M136" s="16">
        <f>ROUND(K136*L136,2)</f>
        <v>0</v>
      </c>
    </row>
    <row r="137" spans="1:13" ht="0.95" customHeight="1">
      <c r="A137" s="17"/>
      <c r="B137" s="17"/>
      <c r="C137" s="17"/>
      <c r="D137" s="23"/>
      <c r="E137" s="17"/>
      <c r="F137" s="17"/>
      <c r="G137" s="17"/>
      <c r="H137" s="17"/>
      <c r="I137" s="17"/>
      <c r="J137" s="17"/>
      <c r="K137" s="17"/>
      <c r="L137" s="17"/>
      <c r="M137" s="17"/>
    </row>
    <row r="138" spans="1:13" ht="22.5">
      <c r="A138" s="9" t="s">
        <v>142</v>
      </c>
      <c r="B138" s="10" t="s">
        <v>20</v>
      </c>
      <c r="C138" s="10" t="s">
        <v>78</v>
      </c>
      <c r="D138" s="19" t="s">
        <v>143</v>
      </c>
      <c r="E138" s="11"/>
      <c r="F138" s="11"/>
      <c r="G138" s="11"/>
      <c r="H138" s="11"/>
      <c r="I138" s="11"/>
      <c r="J138" s="11"/>
      <c r="K138" s="12">
        <f>K141</f>
        <v>12</v>
      </c>
      <c r="L138" s="12">
        <f>L141</f>
        <v>0</v>
      </c>
      <c r="M138" s="12">
        <f>M141</f>
        <v>0</v>
      </c>
    </row>
    <row r="139" spans="1:13" ht="33.75">
      <c r="A139" s="11"/>
      <c r="B139" s="11"/>
      <c r="C139" s="11"/>
      <c r="D139" s="19" t="s">
        <v>144</v>
      </c>
      <c r="E139" s="11"/>
      <c r="F139" s="11"/>
      <c r="G139" s="11"/>
      <c r="H139" s="11"/>
      <c r="I139" s="11"/>
      <c r="J139" s="11"/>
      <c r="K139" s="11"/>
      <c r="L139" s="11"/>
      <c r="M139" s="11"/>
    </row>
    <row r="140" spans="1:13">
      <c r="A140" s="11"/>
      <c r="B140" s="11"/>
      <c r="C140" s="11"/>
      <c r="D140" s="22"/>
      <c r="E140" s="10" t="s">
        <v>114</v>
      </c>
      <c r="F140" s="13">
        <v>0</v>
      </c>
      <c r="G140" s="14">
        <v>40</v>
      </c>
      <c r="H140" s="14">
        <v>1.5</v>
      </c>
      <c r="I140" s="14">
        <v>0.2</v>
      </c>
      <c r="J140" s="12">
        <f>OR(F140&lt;&gt;0,G140&lt;&gt;0,H140&lt;&gt;0,I140&lt;&gt;0)*(F140 + (F140 = 0))*(G140 + (G140 = 0))*(H140 + (H140 = 0))*(I140 + (I140 = 0))</f>
        <v>12</v>
      </c>
      <c r="K140" s="11"/>
      <c r="L140" s="11"/>
      <c r="M140" s="11"/>
    </row>
    <row r="141" spans="1:13">
      <c r="A141" s="11"/>
      <c r="B141" s="11"/>
      <c r="C141" s="11"/>
      <c r="D141" s="22"/>
      <c r="E141" s="11"/>
      <c r="F141" s="11"/>
      <c r="G141" s="11"/>
      <c r="H141" s="11"/>
      <c r="I141" s="11"/>
      <c r="J141" s="15" t="s">
        <v>145</v>
      </c>
      <c r="K141" s="16">
        <f>J140</f>
        <v>12</v>
      </c>
      <c r="L141" s="14"/>
      <c r="M141" s="16">
        <f>ROUND(K141*L141,2)</f>
        <v>0</v>
      </c>
    </row>
    <row r="142" spans="1:13" ht="0.95" customHeight="1">
      <c r="A142" s="17"/>
      <c r="B142" s="17"/>
      <c r="C142" s="17"/>
      <c r="D142" s="23"/>
      <c r="E142" s="17"/>
      <c r="F142" s="17"/>
      <c r="G142" s="17"/>
      <c r="H142" s="17"/>
      <c r="I142" s="17"/>
      <c r="J142" s="17"/>
      <c r="K142" s="17"/>
      <c r="L142" s="17"/>
      <c r="M142" s="17"/>
    </row>
    <row r="143" spans="1:13" ht="33.75">
      <c r="A143" s="9" t="s">
        <v>146</v>
      </c>
      <c r="B143" s="10" t="s">
        <v>20</v>
      </c>
      <c r="C143" s="10" t="s">
        <v>64</v>
      </c>
      <c r="D143" s="19" t="s">
        <v>147</v>
      </c>
      <c r="E143" s="11"/>
      <c r="F143" s="11"/>
      <c r="G143" s="11"/>
      <c r="H143" s="11"/>
      <c r="I143" s="11"/>
      <c r="J143" s="11"/>
      <c r="K143" s="12">
        <f>K148</f>
        <v>55.1</v>
      </c>
      <c r="L143" s="12">
        <f>L148</f>
        <v>0</v>
      </c>
      <c r="M143" s="12">
        <f>M148</f>
        <v>0</v>
      </c>
    </row>
    <row r="144" spans="1:13" ht="67.5">
      <c r="A144" s="11"/>
      <c r="B144" s="11"/>
      <c r="C144" s="11"/>
      <c r="D144" s="19" t="s">
        <v>148</v>
      </c>
      <c r="E144" s="11"/>
      <c r="F144" s="11"/>
      <c r="G144" s="11"/>
      <c r="H144" s="11"/>
      <c r="I144" s="11"/>
      <c r="J144" s="11"/>
      <c r="K144" s="11"/>
      <c r="L144" s="11"/>
      <c r="M144" s="11"/>
    </row>
    <row r="145" spans="1:13">
      <c r="A145" s="11"/>
      <c r="B145" s="11"/>
      <c r="C145" s="11"/>
      <c r="D145" s="22"/>
      <c r="E145" s="10" t="s">
        <v>149</v>
      </c>
      <c r="F145" s="13">
        <v>0</v>
      </c>
      <c r="G145" s="14">
        <v>43</v>
      </c>
      <c r="H145" s="14">
        <v>0</v>
      </c>
      <c r="I145" s="14">
        <v>0</v>
      </c>
      <c r="J145" s="12">
        <f>OR(F145&lt;&gt;0,G145&lt;&gt;0,H145&lt;&gt;0,I145&lt;&gt;0)*(F145 + (F145 = 0))*(G145 + (G145 = 0))*(H145 + (H145 = 0))*(I145 + (I145 = 0))</f>
        <v>43</v>
      </c>
      <c r="K145" s="11"/>
      <c r="L145" s="11"/>
      <c r="M145" s="11"/>
    </row>
    <row r="146" spans="1:13">
      <c r="A146" s="11"/>
      <c r="B146" s="11"/>
      <c r="C146" s="11"/>
      <c r="D146" s="22"/>
      <c r="E146" s="10" t="s">
        <v>150</v>
      </c>
      <c r="F146" s="13">
        <v>0</v>
      </c>
      <c r="G146" s="14">
        <v>4.5</v>
      </c>
      <c r="H146" s="14">
        <v>0</v>
      </c>
      <c r="I146" s="14">
        <v>0</v>
      </c>
      <c r="J146" s="12">
        <f>OR(F146&lt;&gt;0,G146&lt;&gt;0,H146&lt;&gt;0,I146&lt;&gt;0)*(F146 + (F146 = 0))*(G146 + (G146 = 0))*(H146 + (H146 = 0))*(I146 + (I146 = 0))</f>
        <v>4.5</v>
      </c>
      <c r="K146" s="11"/>
      <c r="L146" s="11"/>
      <c r="M146" s="11"/>
    </row>
    <row r="147" spans="1:13">
      <c r="A147" s="11"/>
      <c r="B147" s="11"/>
      <c r="C147" s="11"/>
      <c r="D147" s="22"/>
      <c r="E147" s="10" t="s">
        <v>151</v>
      </c>
      <c r="F147" s="13">
        <v>0</v>
      </c>
      <c r="G147" s="14">
        <v>7.6</v>
      </c>
      <c r="H147" s="14">
        <v>0</v>
      </c>
      <c r="I147" s="14">
        <v>0</v>
      </c>
      <c r="J147" s="12">
        <f>OR(F147&lt;&gt;0,G147&lt;&gt;0,H147&lt;&gt;0,I147&lt;&gt;0)*(F147 + (F147 = 0))*(G147 + (G147 = 0))*(H147 + (H147 = 0))*(I147 + (I147 = 0))</f>
        <v>7.6</v>
      </c>
      <c r="K147" s="11"/>
      <c r="L147" s="11"/>
      <c r="M147" s="11"/>
    </row>
    <row r="148" spans="1:13">
      <c r="A148" s="11"/>
      <c r="B148" s="11"/>
      <c r="C148" s="11"/>
      <c r="D148" s="22"/>
      <c r="E148" s="11"/>
      <c r="F148" s="11"/>
      <c r="G148" s="11"/>
      <c r="H148" s="11"/>
      <c r="I148" s="11"/>
      <c r="J148" s="15" t="s">
        <v>152</v>
      </c>
      <c r="K148" s="16">
        <f>SUM(J145:J147)</f>
        <v>55.1</v>
      </c>
      <c r="L148" s="14"/>
      <c r="M148" s="16">
        <f>ROUND(K148*L148,2)</f>
        <v>0</v>
      </c>
    </row>
    <row r="149" spans="1:13" ht="0.95" customHeight="1">
      <c r="A149" s="17"/>
      <c r="B149" s="17"/>
      <c r="C149" s="17"/>
      <c r="D149" s="23"/>
      <c r="E149" s="17"/>
      <c r="F149" s="17"/>
      <c r="G149" s="17"/>
      <c r="H149" s="17"/>
      <c r="I149" s="17"/>
      <c r="J149" s="17"/>
      <c r="K149" s="17"/>
      <c r="L149" s="17"/>
      <c r="M149" s="17"/>
    </row>
    <row r="150" spans="1:13" ht="33.75">
      <c r="A150" s="9" t="s">
        <v>153</v>
      </c>
      <c r="B150" s="10" t="s">
        <v>20</v>
      </c>
      <c r="C150" s="10" t="s">
        <v>78</v>
      </c>
      <c r="D150" s="19" t="s">
        <v>154</v>
      </c>
      <c r="E150" s="11"/>
      <c r="F150" s="11"/>
      <c r="G150" s="11"/>
      <c r="H150" s="11"/>
      <c r="I150" s="11"/>
      <c r="J150" s="11"/>
      <c r="K150" s="12">
        <f>K155</f>
        <v>6.05</v>
      </c>
      <c r="L150" s="12">
        <f>L155</f>
        <v>0</v>
      </c>
      <c r="M150" s="12">
        <f>M155</f>
        <v>0</v>
      </c>
    </row>
    <row r="151" spans="1:13" ht="56.25">
      <c r="A151" s="11"/>
      <c r="B151" s="11"/>
      <c r="C151" s="11"/>
      <c r="D151" s="19" t="s">
        <v>155</v>
      </c>
      <c r="E151" s="11"/>
      <c r="F151" s="11"/>
      <c r="G151" s="11"/>
      <c r="H151" s="11"/>
      <c r="I151" s="11"/>
      <c r="J151" s="11"/>
      <c r="K151" s="11"/>
      <c r="L151" s="11"/>
      <c r="M151" s="11"/>
    </row>
    <row r="152" spans="1:13">
      <c r="A152" s="11"/>
      <c r="B152" s="11"/>
      <c r="C152" s="11"/>
      <c r="D152" s="22"/>
      <c r="E152" s="10" t="s">
        <v>156</v>
      </c>
      <c r="F152" s="13">
        <v>0</v>
      </c>
      <c r="G152" s="14">
        <v>43</v>
      </c>
      <c r="H152" s="14">
        <v>0.3</v>
      </c>
      <c r="I152" s="14">
        <v>0.3</v>
      </c>
      <c r="J152" s="12">
        <f>OR(F152&lt;&gt;0,G152&lt;&gt;0,H152&lt;&gt;0,I152&lt;&gt;0)*(F152 + (F152 = 0))*(G152 + (G152 = 0))*(H152 + (H152 = 0))*(I152 + (I152 = 0))</f>
        <v>3.87</v>
      </c>
      <c r="K152" s="11"/>
      <c r="L152" s="11"/>
      <c r="M152" s="11"/>
    </row>
    <row r="153" spans="1:13">
      <c r="A153" s="11"/>
      <c r="B153" s="11"/>
      <c r="C153" s="11"/>
      <c r="D153" s="22"/>
      <c r="E153" s="10" t="s">
        <v>150</v>
      </c>
      <c r="F153" s="13">
        <v>2</v>
      </c>
      <c r="G153" s="14">
        <v>4.5</v>
      </c>
      <c r="H153" s="14">
        <v>0.3</v>
      </c>
      <c r="I153" s="14">
        <v>0.3</v>
      </c>
      <c r="J153" s="12">
        <f>OR(F153&lt;&gt;0,G153&lt;&gt;0,H153&lt;&gt;0,I153&lt;&gt;0)*(F153 + (F153 = 0))*(G153 + (G153 = 0))*(H153 + (H153 = 0))*(I153 + (I153 = 0))</f>
        <v>0.81</v>
      </c>
      <c r="K153" s="11"/>
      <c r="L153" s="11"/>
      <c r="M153" s="11"/>
    </row>
    <row r="154" spans="1:13">
      <c r="A154" s="11"/>
      <c r="B154" s="11"/>
      <c r="C154" s="11"/>
      <c r="D154" s="22"/>
      <c r="E154" s="10" t="s">
        <v>151</v>
      </c>
      <c r="F154" s="13">
        <v>2</v>
      </c>
      <c r="G154" s="14">
        <v>7.6</v>
      </c>
      <c r="H154" s="14">
        <v>0.3</v>
      </c>
      <c r="I154" s="14">
        <v>0.3</v>
      </c>
      <c r="J154" s="12">
        <f>OR(F154&lt;&gt;0,G154&lt;&gt;0,H154&lt;&gt;0,I154&lt;&gt;0)*(F154 + (F154 = 0))*(G154 + (G154 = 0))*(H154 + (H154 = 0))*(I154 + (I154 = 0))</f>
        <v>1.37</v>
      </c>
      <c r="K154" s="11"/>
      <c r="L154" s="11"/>
      <c r="M154" s="11"/>
    </row>
    <row r="155" spans="1:13">
      <c r="A155" s="11"/>
      <c r="B155" s="11"/>
      <c r="C155" s="11"/>
      <c r="D155" s="22"/>
      <c r="E155" s="11"/>
      <c r="F155" s="11"/>
      <c r="G155" s="11"/>
      <c r="H155" s="11"/>
      <c r="I155" s="11"/>
      <c r="J155" s="15" t="s">
        <v>157</v>
      </c>
      <c r="K155" s="16">
        <f>SUM(J152:J154)</f>
        <v>6.05</v>
      </c>
      <c r="L155" s="14"/>
      <c r="M155" s="16">
        <f>ROUND(K155*L155,2)</f>
        <v>0</v>
      </c>
    </row>
    <row r="156" spans="1:13" ht="0.95" customHeight="1">
      <c r="A156" s="17"/>
      <c r="B156" s="17"/>
      <c r="C156" s="17"/>
      <c r="D156" s="23"/>
      <c r="E156" s="17"/>
      <c r="F156" s="17"/>
      <c r="G156" s="17"/>
      <c r="H156" s="17"/>
      <c r="I156" s="17"/>
      <c r="J156" s="17"/>
      <c r="K156" s="17"/>
      <c r="L156" s="17"/>
      <c r="M156" s="17"/>
    </row>
    <row r="157" spans="1:13">
      <c r="A157" s="11"/>
      <c r="B157" s="11"/>
      <c r="C157" s="11"/>
      <c r="D157" s="22"/>
      <c r="E157" s="11"/>
      <c r="F157" s="11"/>
      <c r="G157" s="11"/>
      <c r="H157" s="11"/>
      <c r="I157" s="11"/>
      <c r="J157" s="15" t="s">
        <v>158</v>
      </c>
      <c r="K157" s="18">
        <v>1</v>
      </c>
      <c r="L157" s="16">
        <f>M96+M104+M110+M116+M123+M128+M133+M138+M143+M150</f>
        <v>0</v>
      </c>
      <c r="M157" s="16">
        <f>ROUND(K157*L157,2)</f>
        <v>0</v>
      </c>
    </row>
    <row r="158" spans="1:13" ht="0.95" customHeight="1">
      <c r="A158" s="17"/>
      <c r="B158" s="17"/>
      <c r="C158" s="17"/>
      <c r="D158" s="23"/>
      <c r="E158" s="17"/>
      <c r="F158" s="17"/>
      <c r="G158" s="17"/>
      <c r="H158" s="17"/>
      <c r="I158" s="17"/>
      <c r="J158" s="17"/>
      <c r="K158" s="17"/>
      <c r="L158" s="17"/>
      <c r="M158" s="17"/>
    </row>
    <row r="159" spans="1:13">
      <c r="A159" s="5" t="s">
        <v>159</v>
      </c>
      <c r="B159" s="5" t="s">
        <v>16</v>
      </c>
      <c r="C159" s="5" t="s">
        <v>17</v>
      </c>
      <c r="D159" s="21" t="s">
        <v>160</v>
      </c>
      <c r="E159" s="6"/>
      <c r="F159" s="6"/>
      <c r="G159" s="6"/>
      <c r="H159" s="6"/>
      <c r="I159" s="6"/>
      <c r="J159" s="6"/>
      <c r="K159" s="7">
        <f>K175</f>
        <v>1</v>
      </c>
      <c r="L159" s="8">
        <f>L175</f>
        <v>0</v>
      </c>
      <c r="M159" s="8">
        <f>M175</f>
        <v>0</v>
      </c>
    </row>
    <row r="160" spans="1:13" ht="22.5">
      <c r="A160" s="9" t="s">
        <v>161</v>
      </c>
      <c r="B160" s="10" t="s">
        <v>20</v>
      </c>
      <c r="C160" s="10" t="s">
        <v>64</v>
      </c>
      <c r="D160" s="19" t="s">
        <v>162</v>
      </c>
      <c r="E160" s="11"/>
      <c r="F160" s="11"/>
      <c r="G160" s="11"/>
      <c r="H160" s="11"/>
      <c r="I160" s="11"/>
      <c r="J160" s="11"/>
      <c r="K160" s="12">
        <f>K163</f>
        <v>50</v>
      </c>
      <c r="L160" s="12">
        <f>L163</f>
        <v>0</v>
      </c>
      <c r="M160" s="12">
        <f>M163</f>
        <v>0</v>
      </c>
    </row>
    <row r="161" spans="1:13" ht="33.75">
      <c r="A161" s="11"/>
      <c r="B161" s="11"/>
      <c r="C161" s="11"/>
      <c r="D161" s="19" t="s">
        <v>163</v>
      </c>
      <c r="E161" s="11"/>
      <c r="F161" s="11"/>
      <c r="G161" s="11"/>
      <c r="H161" s="11"/>
      <c r="I161" s="11"/>
      <c r="J161" s="11"/>
      <c r="K161" s="11"/>
      <c r="L161" s="11"/>
      <c r="M161" s="11"/>
    </row>
    <row r="162" spans="1:13">
      <c r="A162" s="11"/>
      <c r="B162" s="11"/>
      <c r="C162" s="11"/>
      <c r="D162" s="22"/>
      <c r="E162" s="10" t="s">
        <v>164</v>
      </c>
      <c r="F162" s="13">
        <v>0</v>
      </c>
      <c r="G162" s="14">
        <v>50</v>
      </c>
      <c r="H162" s="14">
        <v>0</v>
      </c>
      <c r="I162" s="14">
        <v>0</v>
      </c>
      <c r="J162" s="12">
        <f>OR(F162&lt;&gt;0,G162&lt;&gt;0,H162&lt;&gt;0,I162&lt;&gt;0)*(F162 + (F162 = 0))*(G162 + (G162 = 0))*(H162 + (H162 = 0))*(I162 + (I162 = 0))</f>
        <v>50</v>
      </c>
      <c r="K162" s="11"/>
      <c r="L162" s="11"/>
      <c r="M162" s="11"/>
    </row>
    <row r="163" spans="1:13">
      <c r="A163" s="11"/>
      <c r="B163" s="11"/>
      <c r="C163" s="11"/>
      <c r="D163" s="22"/>
      <c r="E163" s="11"/>
      <c r="F163" s="11"/>
      <c r="G163" s="11"/>
      <c r="H163" s="11"/>
      <c r="I163" s="11"/>
      <c r="J163" s="15" t="s">
        <v>165</v>
      </c>
      <c r="K163" s="16">
        <f>J162</f>
        <v>50</v>
      </c>
      <c r="L163" s="14"/>
      <c r="M163" s="16">
        <f>ROUND(K163*L163,2)</f>
        <v>0</v>
      </c>
    </row>
    <row r="164" spans="1:13" ht="0.95" customHeight="1">
      <c r="A164" s="17"/>
      <c r="B164" s="17"/>
      <c r="C164" s="17"/>
      <c r="D164" s="23"/>
      <c r="E164" s="17"/>
      <c r="F164" s="17"/>
      <c r="G164" s="17"/>
      <c r="H164" s="17"/>
      <c r="I164" s="17"/>
      <c r="J164" s="17"/>
      <c r="K164" s="17"/>
      <c r="L164" s="17"/>
      <c r="M164" s="17"/>
    </row>
    <row r="165" spans="1:13" ht="22.5">
      <c r="A165" s="9" t="s">
        <v>166</v>
      </c>
      <c r="B165" s="10" t="s">
        <v>20</v>
      </c>
      <c r="C165" s="10" t="s">
        <v>78</v>
      </c>
      <c r="D165" s="19" t="s">
        <v>167</v>
      </c>
      <c r="E165" s="11"/>
      <c r="F165" s="11"/>
      <c r="G165" s="11"/>
      <c r="H165" s="11"/>
      <c r="I165" s="11"/>
      <c r="J165" s="11"/>
      <c r="K165" s="12">
        <f>K168</f>
        <v>5.6</v>
      </c>
      <c r="L165" s="12">
        <f>L168</f>
        <v>0</v>
      </c>
      <c r="M165" s="12">
        <f>M168</f>
        <v>0</v>
      </c>
    </row>
    <row r="166" spans="1:13" ht="45">
      <c r="A166" s="11"/>
      <c r="B166" s="11"/>
      <c r="C166" s="11"/>
      <c r="D166" s="19" t="s">
        <v>168</v>
      </c>
      <c r="E166" s="11"/>
      <c r="F166" s="11"/>
      <c r="G166" s="11"/>
      <c r="H166" s="11"/>
      <c r="I166" s="11"/>
      <c r="J166" s="11"/>
      <c r="K166" s="11"/>
      <c r="L166" s="11"/>
      <c r="M166" s="11"/>
    </row>
    <row r="167" spans="1:13">
      <c r="A167" s="11"/>
      <c r="B167" s="11"/>
      <c r="C167" s="11"/>
      <c r="D167" s="22"/>
      <c r="E167" s="10" t="s">
        <v>169</v>
      </c>
      <c r="F167" s="13">
        <v>0</v>
      </c>
      <c r="G167" s="14">
        <v>20</v>
      </c>
      <c r="H167" s="14">
        <v>0.4</v>
      </c>
      <c r="I167" s="14">
        <v>0.7</v>
      </c>
      <c r="J167" s="12">
        <f>OR(F167&lt;&gt;0,G167&lt;&gt;0,H167&lt;&gt;0,I167&lt;&gt;0)*(F167 + (F167 = 0))*(G167 + (G167 = 0))*(H167 + (H167 = 0))*(I167 + (I167 = 0))</f>
        <v>5.6</v>
      </c>
      <c r="K167" s="11"/>
      <c r="L167" s="11"/>
      <c r="M167" s="11"/>
    </row>
    <row r="168" spans="1:13">
      <c r="A168" s="11"/>
      <c r="B168" s="11"/>
      <c r="C168" s="11"/>
      <c r="D168" s="22"/>
      <c r="E168" s="11"/>
      <c r="F168" s="11"/>
      <c r="G168" s="11"/>
      <c r="H168" s="11"/>
      <c r="I168" s="11"/>
      <c r="J168" s="15" t="s">
        <v>170</v>
      </c>
      <c r="K168" s="16">
        <f>J167</f>
        <v>5.6</v>
      </c>
      <c r="L168" s="14"/>
      <c r="M168" s="16">
        <f>ROUND(K168*L168,2)</f>
        <v>0</v>
      </c>
    </row>
    <row r="169" spans="1:13" ht="0.95" customHeight="1">
      <c r="A169" s="17"/>
      <c r="B169" s="17"/>
      <c r="C169" s="17"/>
      <c r="D169" s="23"/>
      <c r="E169" s="17"/>
      <c r="F169" s="17"/>
      <c r="G169" s="17"/>
      <c r="H169" s="17"/>
      <c r="I169" s="17"/>
      <c r="J169" s="17"/>
      <c r="K169" s="17"/>
      <c r="L169" s="17"/>
      <c r="M169" s="17"/>
    </row>
    <row r="170" spans="1:13" ht="45">
      <c r="A170" s="9" t="s">
        <v>171</v>
      </c>
      <c r="B170" s="10" t="s">
        <v>20</v>
      </c>
      <c r="C170" s="10" t="s">
        <v>64</v>
      </c>
      <c r="D170" s="19" t="s">
        <v>172</v>
      </c>
      <c r="E170" s="11"/>
      <c r="F170" s="11"/>
      <c r="G170" s="11"/>
      <c r="H170" s="11"/>
      <c r="I170" s="11"/>
      <c r="J170" s="11"/>
      <c r="K170" s="12">
        <f>K173</f>
        <v>20</v>
      </c>
      <c r="L170" s="12">
        <f>L173</f>
        <v>0</v>
      </c>
      <c r="M170" s="12">
        <f>M173</f>
        <v>0</v>
      </c>
    </row>
    <row r="171" spans="1:13" ht="123.75">
      <c r="A171" s="11"/>
      <c r="B171" s="11"/>
      <c r="C171" s="11"/>
      <c r="D171" s="19" t="s">
        <v>173</v>
      </c>
      <c r="E171" s="11"/>
      <c r="F171" s="11"/>
      <c r="G171" s="11"/>
      <c r="H171" s="11"/>
      <c r="I171" s="11"/>
      <c r="J171" s="11"/>
      <c r="K171" s="11"/>
      <c r="L171" s="11"/>
      <c r="M171" s="11"/>
    </row>
    <row r="172" spans="1:13">
      <c r="A172" s="11"/>
      <c r="B172" s="11"/>
      <c r="C172" s="11"/>
      <c r="D172" s="22"/>
      <c r="E172" s="10" t="s">
        <v>169</v>
      </c>
      <c r="F172" s="13">
        <v>0</v>
      </c>
      <c r="G172" s="14">
        <v>20</v>
      </c>
      <c r="H172" s="14">
        <v>0</v>
      </c>
      <c r="I172" s="14">
        <v>0</v>
      </c>
      <c r="J172" s="12">
        <f>OR(F172&lt;&gt;0,G172&lt;&gt;0,H172&lt;&gt;0,I172&lt;&gt;0)*(F172 + (F172 = 0))*(G172 + (G172 = 0))*(H172 + (H172 = 0))*(I172 + (I172 = 0))</f>
        <v>20</v>
      </c>
      <c r="K172" s="11"/>
      <c r="L172" s="11"/>
      <c r="M172" s="11"/>
    </row>
    <row r="173" spans="1:13">
      <c r="A173" s="11"/>
      <c r="B173" s="11"/>
      <c r="C173" s="11"/>
      <c r="D173" s="22"/>
      <c r="E173" s="11"/>
      <c r="F173" s="11"/>
      <c r="G173" s="11"/>
      <c r="H173" s="11"/>
      <c r="I173" s="11"/>
      <c r="J173" s="15" t="s">
        <v>174</v>
      </c>
      <c r="K173" s="16">
        <f>J172</f>
        <v>20</v>
      </c>
      <c r="L173" s="14"/>
      <c r="M173" s="16">
        <f>ROUND(K173*L173,2)</f>
        <v>0</v>
      </c>
    </row>
    <row r="174" spans="1:13" ht="0.95" customHeight="1">
      <c r="A174" s="17"/>
      <c r="B174" s="17"/>
      <c r="C174" s="17"/>
      <c r="D174" s="23"/>
      <c r="E174" s="17"/>
      <c r="F174" s="17"/>
      <c r="G174" s="17"/>
      <c r="H174" s="17"/>
      <c r="I174" s="17"/>
      <c r="J174" s="17"/>
      <c r="K174" s="17"/>
      <c r="L174" s="17"/>
      <c r="M174" s="17"/>
    </row>
    <row r="175" spans="1:13">
      <c r="A175" s="11"/>
      <c r="B175" s="11"/>
      <c r="C175" s="11"/>
      <c r="D175" s="22"/>
      <c r="E175" s="11"/>
      <c r="F175" s="11"/>
      <c r="G175" s="11"/>
      <c r="H175" s="11"/>
      <c r="I175" s="11"/>
      <c r="J175" s="15" t="s">
        <v>175</v>
      </c>
      <c r="K175" s="18">
        <v>1</v>
      </c>
      <c r="L175" s="16">
        <f>M160+M165+M170</f>
        <v>0</v>
      </c>
      <c r="M175" s="16">
        <f>ROUND(K175*L175,2)</f>
        <v>0</v>
      </c>
    </row>
    <row r="176" spans="1:13" ht="0.95" customHeight="1">
      <c r="A176" s="17"/>
      <c r="B176" s="17"/>
      <c r="C176" s="17"/>
      <c r="D176" s="23"/>
      <c r="E176" s="17"/>
      <c r="F176" s="17"/>
      <c r="G176" s="17"/>
      <c r="H176" s="17"/>
      <c r="I176" s="17"/>
      <c r="J176" s="17"/>
      <c r="K176" s="17"/>
      <c r="L176" s="17"/>
      <c r="M176" s="17"/>
    </row>
    <row r="177" spans="1:13">
      <c r="A177" s="5" t="s">
        <v>176</v>
      </c>
      <c r="B177" s="5" t="s">
        <v>16</v>
      </c>
      <c r="C177" s="5" t="s">
        <v>17</v>
      </c>
      <c r="D177" s="21" t="s">
        <v>177</v>
      </c>
      <c r="E177" s="6"/>
      <c r="F177" s="6"/>
      <c r="G177" s="6"/>
      <c r="H177" s="6"/>
      <c r="I177" s="6"/>
      <c r="J177" s="6"/>
      <c r="K177" s="7">
        <f>K210</f>
        <v>1</v>
      </c>
      <c r="L177" s="8">
        <f>L210</f>
        <v>0</v>
      </c>
      <c r="M177" s="8">
        <f>M210</f>
        <v>0</v>
      </c>
    </row>
    <row r="178" spans="1:13" ht="33.75">
      <c r="A178" s="9" t="s">
        <v>178</v>
      </c>
      <c r="B178" s="10" t="s">
        <v>20</v>
      </c>
      <c r="C178" s="10" t="s">
        <v>64</v>
      </c>
      <c r="D178" s="19" t="s">
        <v>179</v>
      </c>
      <c r="E178" s="11"/>
      <c r="F178" s="11"/>
      <c r="G178" s="11"/>
      <c r="H178" s="11"/>
      <c r="I178" s="11"/>
      <c r="J178" s="11"/>
      <c r="K178" s="12">
        <f>K181</f>
        <v>20</v>
      </c>
      <c r="L178" s="12">
        <f>L181</f>
        <v>0</v>
      </c>
      <c r="M178" s="12">
        <f>M181</f>
        <v>0</v>
      </c>
    </row>
    <row r="179" spans="1:13" ht="56.25">
      <c r="A179" s="11"/>
      <c r="B179" s="11"/>
      <c r="C179" s="11"/>
      <c r="D179" s="19" t="s">
        <v>180</v>
      </c>
      <c r="E179" s="11"/>
      <c r="F179" s="11"/>
      <c r="G179" s="11"/>
      <c r="H179" s="11"/>
      <c r="I179" s="11"/>
      <c r="J179" s="11"/>
      <c r="K179" s="11"/>
      <c r="L179" s="11"/>
      <c r="M179" s="11"/>
    </row>
    <row r="180" spans="1:13">
      <c r="A180" s="11"/>
      <c r="B180" s="11"/>
      <c r="C180" s="11"/>
      <c r="D180" s="22"/>
      <c r="E180" s="10" t="s">
        <v>181</v>
      </c>
      <c r="F180" s="13">
        <v>0</v>
      </c>
      <c r="G180" s="14">
        <v>20</v>
      </c>
      <c r="H180" s="14">
        <v>0</v>
      </c>
      <c r="I180" s="14">
        <v>0</v>
      </c>
      <c r="J180" s="12">
        <f>OR(F180&lt;&gt;0,G180&lt;&gt;0,H180&lt;&gt;0,I180&lt;&gt;0)*(F180 + (F180 = 0))*(G180 + (G180 = 0))*(H180 + (H180 = 0))*(I180 + (I180 = 0))</f>
        <v>20</v>
      </c>
      <c r="K180" s="11"/>
      <c r="L180" s="11"/>
      <c r="M180" s="11"/>
    </row>
    <row r="181" spans="1:13">
      <c r="A181" s="11"/>
      <c r="B181" s="11"/>
      <c r="C181" s="11"/>
      <c r="D181" s="22"/>
      <c r="E181" s="11"/>
      <c r="F181" s="11"/>
      <c r="G181" s="11"/>
      <c r="H181" s="11"/>
      <c r="I181" s="11"/>
      <c r="J181" s="15" t="s">
        <v>182</v>
      </c>
      <c r="K181" s="16">
        <f>J180</f>
        <v>20</v>
      </c>
      <c r="L181" s="14"/>
      <c r="M181" s="16">
        <f>ROUND(K181*L181,2)</f>
        <v>0</v>
      </c>
    </row>
    <row r="182" spans="1:13" ht="0.95" customHeight="1">
      <c r="A182" s="17"/>
      <c r="B182" s="17"/>
      <c r="C182" s="17"/>
      <c r="D182" s="23"/>
      <c r="E182" s="17"/>
      <c r="F182" s="17"/>
      <c r="G182" s="17"/>
      <c r="H182" s="17"/>
      <c r="I182" s="17"/>
      <c r="J182" s="17"/>
      <c r="K182" s="17"/>
      <c r="L182" s="17"/>
      <c r="M182" s="17"/>
    </row>
    <row r="183" spans="1:13" ht="33.75">
      <c r="A183" s="9" t="s">
        <v>183</v>
      </c>
      <c r="B183" s="10" t="s">
        <v>20</v>
      </c>
      <c r="C183" s="10" t="s">
        <v>64</v>
      </c>
      <c r="D183" s="19" t="s">
        <v>184</v>
      </c>
      <c r="E183" s="11"/>
      <c r="F183" s="11"/>
      <c r="G183" s="11"/>
      <c r="H183" s="11"/>
      <c r="I183" s="11"/>
      <c r="J183" s="11"/>
      <c r="K183" s="12">
        <f>K186</f>
        <v>20</v>
      </c>
      <c r="L183" s="12">
        <f>L186</f>
        <v>0</v>
      </c>
      <c r="M183" s="12">
        <f>M186</f>
        <v>0</v>
      </c>
    </row>
    <row r="184" spans="1:13" ht="67.5">
      <c r="A184" s="11"/>
      <c r="B184" s="11"/>
      <c r="C184" s="11"/>
      <c r="D184" s="19" t="s">
        <v>185</v>
      </c>
      <c r="E184" s="11"/>
      <c r="F184" s="11"/>
      <c r="G184" s="11"/>
      <c r="H184" s="11"/>
      <c r="I184" s="11"/>
      <c r="J184" s="11"/>
      <c r="K184" s="11"/>
      <c r="L184" s="11"/>
      <c r="M184" s="11"/>
    </row>
    <row r="185" spans="1:13">
      <c r="A185" s="11"/>
      <c r="B185" s="11"/>
      <c r="C185" s="11"/>
      <c r="D185" s="22"/>
      <c r="E185" s="10" t="s">
        <v>181</v>
      </c>
      <c r="F185" s="13">
        <v>0</v>
      </c>
      <c r="G185" s="14">
        <v>20</v>
      </c>
      <c r="H185" s="14">
        <v>0</v>
      </c>
      <c r="I185" s="14">
        <v>0</v>
      </c>
      <c r="J185" s="12">
        <f>OR(F185&lt;&gt;0,G185&lt;&gt;0,H185&lt;&gt;0,I185&lt;&gt;0)*(F185 + (F185 = 0))*(G185 + (G185 = 0))*(H185 + (H185 = 0))*(I185 + (I185 = 0))</f>
        <v>20</v>
      </c>
      <c r="K185" s="11"/>
      <c r="L185" s="11"/>
      <c r="M185" s="11"/>
    </row>
    <row r="186" spans="1:13">
      <c r="A186" s="11"/>
      <c r="B186" s="11"/>
      <c r="C186" s="11"/>
      <c r="D186" s="22"/>
      <c r="E186" s="11"/>
      <c r="F186" s="11"/>
      <c r="G186" s="11"/>
      <c r="H186" s="11"/>
      <c r="I186" s="11"/>
      <c r="J186" s="15" t="s">
        <v>186</v>
      </c>
      <c r="K186" s="16">
        <f>J185</f>
        <v>20</v>
      </c>
      <c r="L186" s="14"/>
      <c r="M186" s="16">
        <f>ROUND(K186*L186,2)</f>
        <v>0</v>
      </c>
    </row>
    <row r="187" spans="1:13" ht="0.95" customHeight="1">
      <c r="A187" s="17"/>
      <c r="B187" s="17"/>
      <c r="C187" s="17"/>
      <c r="D187" s="23"/>
      <c r="E187" s="17"/>
      <c r="F187" s="17"/>
      <c r="G187" s="17"/>
      <c r="H187" s="17"/>
      <c r="I187" s="17"/>
      <c r="J187" s="17"/>
      <c r="K187" s="17"/>
      <c r="L187" s="17"/>
      <c r="M187" s="17"/>
    </row>
    <row r="188" spans="1:13" ht="33.75">
      <c r="A188" s="9" t="s">
        <v>187</v>
      </c>
      <c r="B188" s="10" t="s">
        <v>20</v>
      </c>
      <c r="C188" s="10" t="s">
        <v>64</v>
      </c>
      <c r="D188" s="19" t="s">
        <v>188</v>
      </c>
      <c r="E188" s="11"/>
      <c r="F188" s="11"/>
      <c r="G188" s="11"/>
      <c r="H188" s="11"/>
      <c r="I188" s="11"/>
      <c r="J188" s="11"/>
      <c r="K188" s="12">
        <f>K191</f>
        <v>20</v>
      </c>
      <c r="L188" s="12">
        <f>L191</f>
        <v>0</v>
      </c>
      <c r="M188" s="12">
        <f>M191</f>
        <v>0</v>
      </c>
    </row>
    <row r="189" spans="1:13" ht="67.5">
      <c r="A189" s="11"/>
      <c r="B189" s="11"/>
      <c r="C189" s="11"/>
      <c r="D189" s="19" t="s">
        <v>189</v>
      </c>
      <c r="E189" s="11"/>
      <c r="F189" s="11"/>
      <c r="G189" s="11"/>
      <c r="H189" s="11"/>
      <c r="I189" s="11"/>
      <c r="J189" s="11"/>
      <c r="K189" s="11"/>
      <c r="L189" s="11"/>
      <c r="M189" s="11"/>
    </row>
    <row r="190" spans="1:13">
      <c r="A190" s="11"/>
      <c r="B190" s="11"/>
      <c r="C190" s="11"/>
      <c r="D190" s="22"/>
      <c r="E190" s="10" t="s">
        <v>181</v>
      </c>
      <c r="F190" s="13">
        <v>0</v>
      </c>
      <c r="G190" s="14">
        <v>20</v>
      </c>
      <c r="H190" s="14">
        <v>0</v>
      </c>
      <c r="I190" s="14">
        <v>0</v>
      </c>
      <c r="J190" s="12">
        <f>OR(F190&lt;&gt;0,G190&lt;&gt;0,H190&lt;&gt;0,I190&lt;&gt;0)*(F190 + (F190 = 0))*(G190 + (G190 = 0))*(H190 + (H190 = 0))*(I190 + (I190 = 0))</f>
        <v>20</v>
      </c>
      <c r="K190" s="11"/>
      <c r="L190" s="11"/>
      <c r="M190" s="11"/>
    </row>
    <row r="191" spans="1:13">
      <c r="A191" s="11"/>
      <c r="B191" s="11"/>
      <c r="C191" s="11"/>
      <c r="D191" s="22"/>
      <c r="E191" s="11"/>
      <c r="F191" s="11"/>
      <c r="G191" s="11"/>
      <c r="H191" s="11"/>
      <c r="I191" s="11"/>
      <c r="J191" s="15" t="s">
        <v>190</v>
      </c>
      <c r="K191" s="16">
        <f>J190</f>
        <v>20</v>
      </c>
      <c r="L191" s="14"/>
      <c r="M191" s="16">
        <f>ROUND(K191*L191,2)</f>
        <v>0</v>
      </c>
    </row>
    <row r="192" spans="1:13" ht="0.95" customHeight="1">
      <c r="A192" s="17"/>
      <c r="B192" s="17"/>
      <c r="C192" s="17"/>
      <c r="D192" s="23"/>
      <c r="E192" s="17"/>
      <c r="F192" s="17"/>
      <c r="G192" s="17"/>
      <c r="H192" s="17"/>
      <c r="I192" s="17"/>
      <c r="J192" s="17"/>
      <c r="K192" s="17"/>
      <c r="L192" s="17"/>
      <c r="M192" s="17"/>
    </row>
    <row r="193" spans="1:13" ht="33.75">
      <c r="A193" s="9" t="s">
        <v>191</v>
      </c>
      <c r="B193" s="10" t="s">
        <v>20</v>
      </c>
      <c r="C193" s="10" t="s">
        <v>21</v>
      </c>
      <c r="D193" s="19" t="s">
        <v>192</v>
      </c>
      <c r="E193" s="11"/>
      <c r="F193" s="11"/>
      <c r="G193" s="11"/>
      <c r="H193" s="11"/>
      <c r="I193" s="11"/>
      <c r="J193" s="11"/>
      <c r="K193" s="12">
        <f>K197</f>
        <v>1</v>
      </c>
      <c r="L193" s="12">
        <f>L197</f>
        <v>0</v>
      </c>
      <c r="M193" s="12">
        <f>M197</f>
        <v>0</v>
      </c>
    </row>
    <row r="194" spans="1:13" ht="135">
      <c r="A194" s="11"/>
      <c r="B194" s="11"/>
      <c r="C194" s="11"/>
      <c r="D194" s="19" t="s">
        <v>193</v>
      </c>
      <c r="E194" s="11"/>
      <c r="F194" s="11"/>
      <c r="G194" s="11"/>
      <c r="H194" s="11"/>
      <c r="I194" s="11"/>
      <c r="J194" s="11"/>
      <c r="K194" s="11"/>
      <c r="L194" s="11"/>
      <c r="M194" s="11"/>
    </row>
    <row r="195" spans="1:13">
      <c r="A195" s="11"/>
      <c r="B195" s="11"/>
      <c r="C195" s="11"/>
      <c r="D195" s="22"/>
      <c r="E195" s="10" t="s">
        <v>82</v>
      </c>
      <c r="F195" s="13">
        <v>1</v>
      </c>
      <c r="G195" s="14">
        <v>0</v>
      </c>
      <c r="H195" s="14">
        <v>0</v>
      </c>
      <c r="I195" s="14">
        <v>0</v>
      </c>
      <c r="J195" s="12">
        <f>OR(F195&lt;&gt;0,G195&lt;&gt;0,H195&lt;&gt;0,I195&lt;&gt;0)*(F195 + (F195 = 0))*(G195 + (G195 = 0))*(H195 + (H195 = 0))*(I195 + (I195 = 0))</f>
        <v>1</v>
      </c>
      <c r="K195" s="11"/>
      <c r="L195" s="11"/>
      <c r="M195" s="11"/>
    </row>
    <row r="196" spans="1:13">
      <c r="A196" s="11"/>
      <c r="B196" s="11"/>
      <c r="C196" s="11"/>
      <c r="D196" s="22"/>
      <c r="E196" s="10" t="s">
        <v>83</v>
      </c>
      <c r="F196" s="13"/>
      <c r="G196" s="14"/>
      <c r="H196" s="14"/>
      <c r="I196" s="14"/>
      <c r="J196" s="12">
        <f>OR(F196&lt;&gt;0,G196&lt;&gt;0,H196&lt;&gt;0,I196&lt;&gt;0)*(F196 + (F196 = 0))*(G196 + (G196 = 0))*(H196 + (H196 = 0))*(I196 + (I196 = 0))</f>
        <v>0</v>
      </c>
      <c r="K196" s="11"/>
      <c r="L196" s="11"/>
      <c r="M196" s="11"/>
    </row>
    <row r="197" spans="1:13">
      <c r="A197" s="11"/>
      <c r="B197" s="11"/>
      <c r="C197" s="11"/>
      <c r="D197" s="22"/>
      <c r="E197" s="11"/>
      <c r="F197" s="11"/>
      <c r="G197" s="11"/>
      <c r="H197" s="11"/>
      <c r="I197" s="11"/>
      <c r="J197" s="15" t="s">
        <v>194</v>
      </c>
      <c r="K197" s="16">
        <f>SUM(J195:J196)</f>
        <v>1</v>
      </c>
      <c r="L197" s="14"/>
      <c r="M197" s="16">
        <f>ROUND(K197*L197,2)</f>
        <v>0</v>
      </c>
    </row>
    <row r="198" spans="1:13" ht="0.95" customHeight="1">
      <c r="A198" s="17"/>
      <c r="B198" s="17"/>
      <c r="C198" s="17"/>
      <c r="D198" s="23"/>
      <c r="E198" s="17"/>
      <c r="F198" s="17"/>
      <c r="G198" s="17"/>
      <c r="H198" s="17"/>
      <c r="I198" s="17"/>
      <c r="J198" s="17"/>
      <c r="K198" s="17"/>
      <c r="L198" s="17"/>
      <c r="M198" s="17"/>
    </row>
    <row r="199" spans="1:13" ht="33.75">
      <c r="A199" s="9" t="s">
        <v>195</v>
      </c>
      <c r="B199" s="10" t="s">
        <v>20</v>
      </c>
      <c r="C199" s="10" t="s">
        <v>21</v>
      </c>
      <c r="D199" s="19" t="s">
        <v>196</v>
      </c>
      <c r="E199" s="11"/>
      <c r="F199" s="11"/>
      <c r="G199" s="11"/>
      <c r="H199" s="11"/>
      <c r="I199" s="11"/>
      <c r="J199" s="11"/>
      <c r="K199" s="12">
        <f>K202</f>
        <v>1</v>
      </c>
      <c r="L199" s="12">
        <f>L202</f>
        <v>0</v>
      </c>
      <c r="M199" s="12">
        <f>M202</f>
        <v>0</v>
      </c>
    </row>
    <row r="200" spans="1:13" ht="146.25">
      <c r="A200" s="11"/>
      <c r="B200" s="11"/>
      <c r="C200" s="11"/>
      <c r="D200" s="19" t="s">
        <v>197</v>
      </c>
      <c r="E200" s="11"/>
      <c r="F200" s="11"/>
      <c r="G200" s="11"/>
      <c r="H200" s="11"/>
      <c r="I200" s="11"/>
      <c r="J200" s="11"/>
      <c r="K200" s="11"/>
      <c r="L200" s="11"/>
      <c r="M200" s="11"/>
    </row>
    <row r="201" spans="1:13">
      <c r="A201" s="11"/>
      <c r="B201" s="11"/>
      <c r="C201" s="11"/>
      <c r="D201" s="22"/>
      <c r="E201" s="10" t="s">
        <v>198</v>
      </c>
      <c r="F201" s="13">
        <v>1</v>
      </c>
      <c r="G201" s="14">
        <v>0</v>
      </c>
      <c r="H201" s="14">
        <v>0</v>
      </c>
      <c r="I201" s="14">
        <v>0</v>
      </c>
      <c r="J201" s="12">
        <f>OR(F201&lt;&gt;0,G201&lt;&gt;0,H201&lt;&gt;0,I201&lt;&gt;0)*(F201 + (F201 = 0))*(G201 + (G201 = 0))*(H201 + (H201 = 0))*(I201 + (I201 = 0))</f>
        <v>1</v>
      </c>
      <c r="K201" s="11"/>
      <c r="L201" s="11"/>
      <c r="M201" s="11"/>
    </row>
    <row r="202" spans="1:13">
      <c r="A202" s="11"/>
      <c r="B202" s="11"/>
      <c r="C202" s="11"/>
      <c r="D202" s="22"/>
      <c r="E202" s="11"/>
      <c r="F202" s="11"/>
      <c r="G202" s="11"/>
      <c r="H202" s="11"/>
      <c r="I202" s="11"/>
      <c r="J202" s="15" t="s">
        <v>199</v>
      </c>
      <c r="K202" s="16">
        <f>J201</f>
        <v>1</v>
      </c>
      <c r="L202" s="14"/>
      <c r="M202" s="16">
        <f>ROUND(K202*L202,2)</f>
        <v>0</v>
      </c>
    </row>
    <row r="203" spans="1:13" ht="0.95" customHeight="1">
      <c r="A203" s="17"/>
      <c r="B203" s="17"/>
      <c r="C203" s="17"/>
      <c r="D203" s="23"/>
      <c r="E203" s="17"/>
      <c r="F203" s="17"/>
      <c r="G203" s="17"/>
      <c r="H203" s="17"/>
      <c r="I203" s="17"/>
      <c r="J203" s="17"/>
      <c r="K203" s="17"/>
      <c r="L203" s="17"/>
      <c r="M203" s="17"/>
    </row>
    <row r="204" spans="1:13" ht="45">
      <c r="A204" s="9" t="s">
        <v>200</v>
      </c>
      <c r="B204" s="10" t="s">
        <v>20</v>
      </c>
      <c r="C204" s="10" t="s">
        <v>21</v>
      </c>
      <c r="D204" s="19" t="s">
        <v>201</v>
      </c>
      <c r="E204" s="11"/>
      <c r="F204" s="11"/>
      <c r="G204" s="11"/>
      <c r="H204" s="11"/>
      <c r="I204" s="11"/>
      <c r="J204" s="11"/>
      <c r="K204" s="14">
        <v>1</v>
      </c>
      <c r="L204" s="14"/>
      <c r="M204" s="12">
        <f>ROUND(K204*L204,2)</f>
        <v>0</v>
      </c>
    </row>
    <row r="205" spans="1:13" ht="101.25">
      <c r="A205" s="11"/>
      <c r="B205" s="11"/>
      <c r="C205" s="11"/>
      <c r="D205" s="19" t="s">
        <v>202</v>
      </c>
      <c r="E205" s="11"/>
      <c r="F205" s="11"/>
      <c r="G205" s="11"/>
      <c r="H205" s="11"/>
      <c r="I205" s="11"/>
      <c r="J205" s="11"/>
      <c r="K205" s="11"/>
      <c r="L205" s="11"/>
      <c r="M205" s="11"/>
    </row>
    <row r="206" spans="1:13">
      <c r="A206" s="9" t="s">
        <v>203</v>
      </c>
      <c r="B206" s="10" t="s">
        <v>20</v>
      </c>
      <c r="C206" s="10" t="s">
        <v>33</v>
      </c>
      <c r="D206" s="19" t="s">
        <v>204</v>
      </c>
      <c r="E206" s="11"/>
      <c r="F206" s="11"/>
      <c r="G206" s="11"/>
      <c r="H206" s="11"/>
      <c r="I206" s="11"/>
      <c r="J206" s="11"/>
      <c r="K206" s="14">
        <v>1</v>
      </c>
      <c r="L206" s="14"/>
      <c r="M206" s="12">
        <f>ROUND(K206*L206,2)</f>
        <v>0</v>
      </c>
    </row>
    <row r="207" spans="1:13" ht="33.75">
      <c r="A207" s="11"/>
      <c r="B207" s="11"/>
      <c r="C207" s="11"/>
      <c r="D207" s="19" t="s">
        <v>205</v>
      </c>
      <c r="E207" s="11"/>
      <c r="F207" s="11"/>
      <c r="G207" s="11"/>
      <c r="H207" s="11"/>
      <c r="I207" s="11"/>
      <c r="J207" s="11"/>
      <c r="K207" s="11"/>
      <c r="L207" s="11"/>
      <c r="M207" s="11"/>
    </row>
    <row r="208" spans="1:13">
      <c r="A208" s="9" t="s">
        <v>206</v>
      </c>
      <c r="B208" s="10" t="s">
        <v>20</v>
      </c>
      <c r="C208" s="10" t="s">
        <v>33</v>
      </c>
      <c r="D208" s="19" t="s">
        <v>207</v>
      </c>
      <c r="E208" s="11"/>
      <c r="F208" s="11"/>
      <c r="G208" s="11"/>
      <c r="H208" s="11"/>
      <c r="I208" s="11"/>
      <c r="J208" s="11"/>
      <c r="K208" s="14">
        <v>1</v>
      </c>
      <c r="L208" s="14"/>
      <c r="M208" s="12">
        <f>ROUND(K208*L208,2)</f>
        <v>0</v>
      </c>
    </row>
    <row r="209" spans="1:13" ht="56.25">
      <c r="A209" s="11"/>
      <c r="B209" s="11"/>
      <c r="C209" s="11"/>
      <c r="D209" s="19" t="s">
        <v>208</v>
      </c>
      <c r="E209" s="11"/>
      <c r="F209" s="11"/>
      <c r="G209" s="11"/>
      <c r="H209" s="11"/>
      <c r="I209" s="11"/>
      <c r="J209" s="11"/>
      <c r="K209" s="11"/>
      <c r="L209" s="11"/>
      <c r="M209" s="11"/>
    </row>
    <row r="210" spans="1:13">
      <c r="A210" s="11"/>
      <c r="B210" s="11"/>
      <c r="C210" s="11"/>
      <c r="D210" s="22"/>
      <c r="E210" s="11"/>
      <c r="F210" s="11"/>
      <c r="G210" s="11"/>
      <c r="H210" s="11"/>
      <c r="I210" s="11"/>
      <c r="J210" s="15" t="s">
        <v>209</v>
      </c>
      <c r="K210" s="18">
        <v>1</v>
      </c>
      <c r="L210" s="16">
        <f>M178+M183+M188+M193+M199+M204+M206+M208</f>
        <v>0</v>
      </c>
      <c r="M210" s="16">
        <f>ROUND(K210*L210,2)</f>
        <v>0</v>
      </c>
    </row>
    <row r="211" spans="1:13" ht="0.95" customHeight="1">
      <c r="A211" s="17"/>
      <c r="B211" s="17"/>
      <c r="C211" s="17"/>
      <c r="D211" s="23"/>
      <c r="E211" s="17"/>
      <c r="F211" s="17"/>
      <c r="G211" s="17"/>
      <c r="H211" s="17"/>
      <c r="I211" s="17"/>
      <c r="J211" s="17"/>
      <c r="K211" s="17"/>
      <c r="L211" s="17"/>
      <c r="M211" s="17"/>
    </row>
    <row r="212" spans="1:13">
      <c r="A212" s="5" t="s">
        <v>210</v>
      </c>
      <c r="B212" s="5" t="s">
        <v>16</v>
      </c>
      <c r="C212" s="5" t="s">
        <v>17</v>
      </c>
      <c r="D212" s="21" t="s">
        <v>211</v>
      </c>
      <c r="E212" s="6"/>
      <c r="F212" s="6"/>
      <c r="G212" s="6"/>
      <c r="H212" s="6"/>
      <c r="I212" s="6"/>
      <c r="J212" s="6"/>
      <c r="K212" s="7">
        <f>K231</f>
        <v>1</v>
      </c>
      <c r="L212" s="8">
        <f>L231</f>
        <v>0</v>
      </c>
      <c r="M212" s="8">
        <f>M231</f>
        <v>0</v>
      </c>
    </row>
    <row r="213" spans="1:13" ht="33.75">
      <c r="A213" s="9" t="s">
        <v>212</v>
      </c>
      <c r="B213" s="10" t="s">
        <v>20</v>
      </c>
      <c r="C213" s="10" t="s">
        <v>21</v>
      </c>
      <c r="D213" s="19" t="s">
        <v>213</v>
      </c>
      <c r="E213" s="11"/>
      <c r="F213" s="11"/>
      <c r="G213" s="11"/>
      <c r="H213" s="11"/>
      <c r="I213" s="11"/>
      <c r="J213" s="11"/>
      <c r="K213" s="14">
        <v>2</v>
      </c>
      <c r="L213" s="14"/>
      <c r="M213" s="12">
        <f>ROUND(K213*L213,2)</f>
        <v>0</v>
      </c>
    </row>
    <row r="214" spans="1:13" ht="45">
      <c r="A214" s="11"/>
      <c r="B214" s="11"/>
      <c r="C214" s="11"/>
      <c r="D214" s="19" t="s">
        <v>214</v>
      </c>
      <c r="E214" s="11"/>
      <c r="F214" s="11"/>
      <c r="G214" s="11"/>
      <c r="H214" s="11"/>
      <c r="I214" s="11"/>
      <c r="J214" s="11"/>
      <c r="K214" s="11"/>
      <c r="L214" s="11"/>
      <c r="M214" s="11"/>
    </row>
    <row r="215" spans="1:13" ht="33.75">
      <c r="A215" s="9" t="s">
        <v>215</v>
      </c>
      <c r="B215" s="10" t="s">
        <v>20</v>
      </c>
      <c r="C215" s="10" t="s">
        <v>21</v>
      </c>
      <c r="D215" s="19" t="s">
        <v>216</v>
      </c>
      <c r="E215" s="11"/>
      <c r="F215" s="11"/>
      <c r="G215" s="11"/>
      <c r="H215" s="11"/>
      <c r="I215" s="11"/>
      <c r="J215" s="11"/>
      <c r="K215" s="14">
        <v>2</v>
      </c>
      <c r="L215" s="14"/>
      <c r="M215" s="12">
        <f>ROUND(K215*L215,2)</f>
        <v>0</v>
      </c>
    </row>
    <row r="216" spans="1:13" ht="101.25">
      <c r="A216" s="11"/>
      <c r="B216" s="11"/>
      <c r="C216" s="11"/>
      <c r="D216" s="19" t="s">
        <v>217</v>
      </c>
      <c r="E216" s="11"/>
      <c r="F216" s="11"/>
      <c r="G216" s="11"/>
      <c r="H216" s="11"/>
      <c r="I216" s="11"/>
      <c r="J216" s="11"/>
      <c r="K216" s="11"/>
      <c r="L216" s="11"/>
      <c r="M216" s="11"/>
    </row>
    <row r="217" spans="1:13" ht="33.75">
      <c r="A217" s="9" t="s">
        <v>218</v>
      </c>
      <c r="B217" s="10" t="s">
        <v>20</v>
      </c>
      <c r="C217" s="10" t="s">
        <v>78</v>
      </c>
      <c r="D217" s="19" t="s">
        <v>219</v>
      </c>
      <c r="E217" s="11"/>
      <c r="F217" s="11"/>
      <c r="G217" s="11"/>
      <c r="H217" s="11"/>
      <c r="I217" s="11"/>
      <c r="J217" s="11"/>
      <c r="K217" s="12">
        <f>K219</f>
        <v>1.6</v>
      </c>
      <c r="L217" s="12">
        <f>L219</f>
        <v>0</v>
      </c>
      <c r="M217" s="12">
        <f>M219</f>
        <v>0</v>
      </c>
    </row>
    <row r="218" spans="1:13">
      <c r="A218" s="11"/>
      <c r="B218" s="11"/>
      <c r="C218" s="11"/>
      <c r="D218" s="22"/>
      <c r="E218" s="10" t="s">
        <v>220</v>
      </c>
      <c r="F218" s="13">
        <v>2</v>
      </c>
      <c r="G218" s="14">
        <v>1</v>
      </c>
      <c r="H218" s="14">
        <v>1</v>
      </c>
      <c r="I218" s="14">
        <v>0.8</v>
      </c>
      <c r="J218" s="12">
        <f>OR(F218&lt;&gt;0,G218&lt;&gt;0,H218&lt;&gt;0,I218&lt;&gt;0)*(F218 + (F218 = 0))*(G218 + (G218 = 0))*(H218 + (H218 = 0))*(I218 + (I218 = 0))</f>
        <v>1.6</v>
      </c>
      <c r="K218" s="11"/>
      <c r="L218" s="11"/>
      <c r="M218" s="11"/>
    </row>
    <row r="219" spans="1:13">
      <c r="A219" s="11"/>
      <c r="B219" s="11"/>
      <c r="C219" s="11"/>
      <c r="D219" s="22"/>
      <c r="E219" s="11"/>
      <c r="F219" s="11"/>
      <c r="G219" s="11"/>
      <c r="H219" s="11"/>
      <c r="I219" s="11"/>
      <c r="J219" s="15" t="s">
        <v>221</v>
      </c>
      <c r="K219" s="16">
        <f>J218</f>
        <v>1.6</v>
      </c>
      <c r="L219" s="14"/>
      <c r="M219" s="16">
        <f>ROUND(K219*L219,2)</f>
        <v>0</v>
      </c>
    </row>
    <row r="220" spans="1:13" ht="0.95" customHeight="1">
      <c r="A220" s="17"/>
      <c r="B220" s="17"/>
      <c r="C220" s="17"/>
      <c r="D220" s="23"/>
      <c r="E220" s="17"/>
      <c r="F220" s="17"/>
      <c r="G220" s="17"/>
      <c r="H220" s="17"/>
      <c r="I220" s="17"/>
      <c r="J220" s="17"/>
      <c r="K220" s="17"/>
      <c r="L220" s="17"/>
      <c r="M220" s="17"/>
    </row>
    <row r="221" spans="1:13" ht="33.75">
      <c r="A221" s="9" t="s">
        <v>222</v>
      </c>
      <c r="B221" s="10" t="s">
        <v>20</v>
      </c>
      <c r="C221" s="10" t="s">
        <v>21</v>
      </c>
      <c r="D221" s="19" t="s">
        <v>223</v>
      </c>
      <c r="E221" s="11"/>
      <c r="F221" s="11"/>
      <c r="G221" s="11"/>
      <c r="H221" s="11"/>
      <c r="I221" s="11"/>
      <c r="J221" s="11"/>
      <c r="K221" s="14">
        <v>2</v>
      </c>
      <c r="L221" s="14"/>
      <c r="M221" s="12">
        <f>ROUND(K221*L221,2)</f>
        <v>0</v>
      </c>
    </row>
    <row r="222" spans="1:13" ht="78.75">
      <c r="A222" s="11"/>
      <c r="B222" s="11"/>
      <c r="C222" s="11"/>
      <c r="D222" s="19" t="s">
        <v>224</v>
      </c>
      <c r="E222" s="11"/>
      <c r="F222" s="11"/>
      <c r="G222" s="11"/>
      <c r="H222" s="11"/>
      <c r="I222" s="11"/>
      <c r="J222" s="11"/>
      <c r="K222" s="11"/>
      <c r="L222" s="11"/>
      <c r="M222" s="11"/>
    </row>
    <row r="223" spans="1:13" ht="45">
      <c r="A223" s="9" t="s">
        <v>77</v>
      </c>
      <c r="B223" s="10" t="s">
        <v>20</v>
      </c>
      <c r="C223" s="10" t="s">
        <v>78</v>
      </c>
      <c r="D223" s="19" t="s">
        <v>79</v>
      </c>
      <c r="E223" s="11"/>
      <c r="F223" s="11"/>
      <c r="G223" s="11"/>
      <c r="H223" s="11"/>
      <c r="I223" s="11"/>
      <c r="J223" s="11"/>
      <c r="K223" s="14">
        <v>1</v>
      </c>
      <c r="L223" s="14"/>
      <c r="M223" s="12">
        <f>ROUND(K223*L223,2)</f>
        <v>0</v>
      </c>
    </row>
    <row r="224" spans="1:13" ht="101.25">
      <c r="A224" s="11"/>
      <c r="B224" s="11"/>
      <c r="C224" s="11"/>
      <c r="D224" s="19" t="s">
        <v>80</v>
      </c>
      <c r="E224" s="11"/>
      <c r="F224" s="11"/>
      <c r="G224" s="11"/>
      <c r="H224" s="11"/>
      <c r="I224" s="11"/>
      <c r="J224" s="11"/>
      <c r="K224" s="11"/>
      <c r="L224" s="11"/>
      <c r="M224" s="11"/>
    </row>
    <row r="225" spans="1:13" ht="33.75">
      <c r="A225" s="9" t="s">
        <v>187</v>
      </c>
      <c r="B225" s="10" t="s">
        <v>20</v>
      </c>
      <c r="C225" s="10" t="s">
        <v>64</v>
      </c>
      <c r="D225" s="19" t="s">
        <v>188</v>
      </c>
      <c r="E225" s="11"/>
      <c r="F225" s="11"/>
      <c r="G225" s="11"/>
      <c r="H225" s="11"/>
      <c r="I225" s="11"/>
      <c r="J225" s="11"/>
      <c r="K225" s="14">
        <v>1</v>
      </c>
      <c r="L225" s="14"/>
      <c r="M225" s="12">
        <f>ROUND(K225*L225,2)</f>
        <v>0</v>
      </c>
    </row>
    <row r="226" spans="1:13" ht="67.5">
      <c r="A226" s="11"/>
      <c r="B226" s="11"/>
      <c r="C226" s="11"/>
      <c r="D226" s="19" t="s">
        <v>189</v>
      </c>
      <c r="E226" s="11"/>
      <c r="F226" s="11"/>
      <c r="G226" s="11"/>
      <c r="H226" s="11"/>
      <c r="I226" s="11"/>
      <c r="J226" s="11"/>
      <c r="K226" s="11"/>
      <c r="L226" s="11"/>
      <c r="M226" s="11"/>
    </row>
    <row r="227" spans="1:13">
      <c r="A227" s="9" t="s">
        <v>225</v>
      </c>
      <c r="B227" s="10" t="s">
        <v>20</v>
      </c>
      <c r="C227" s="10" t="s">
        <v>226</v>
      </c>
      <c r="D227" s="19" t="s">
        <v>227</v>
      </c>
      <c r="E227" s="11"/>
      <c r="F227" s="11"/>
      <c r="G227" s="11"/>
      <c r="H227" s="11"/>
      <c r="I227" s="11"/>
      <c r="J227" s="11"/>
      <c r="K227" s="14">
        <v>4</v>
      </c>
      <c r="L227" s="14"/>
      <c r="M227" s="12">
        <f>ROUND(K227*L227,2)</f>
        <v>0</v>
      </c>
    </row>
    <row r="228" spans="1:13" ht="56.25">
      <c r="A228" s="11"/>
      <c r="B228" s="11"/>
      <c r="C228" s="11"/>
      <c r="D228" s="19" t="s">
        <v>228</v>
      </c>
      <c r="E228" s="11"/>
      <c r="F228" s="11"/>
      <c r="G228" s="11"/>
      <c r="H228" s="11"/>
      <c r="I228" s="11"/>
      <c r="J228" s="11"/>
      <c r="K228" s="11"/>
      <c r="L228" s="11"/>
      <c r="M228" s="11"/>
    </row>
    <row r="229" spans="1:13">
      <c r="A229" s="9" t="s">
        <v>229</v>
      </c>
      <c r="B229" s="10" t="s">
        <v>20</v>
      </c>
      <c r="C229" s="10" t="s">
        <v>226</v>
      </c>
      <c r="D229" s="19" t="s">
        <v>230</v>
      </c>
      <c r="E229" s="11"/>
      <c r="F229" s="11"/>
      <c r="G229" s="11"/>
      <c r="H229" s="11"/>
      <c r="I229" s="11"/>
      <c r="J229" s="11"/>
      <c r="K229" s="14">
        <v>6</v>
      </c>
      <c r="L229" s="14"/>
      <c r="M229" s="12">
        <f>ROUND(K229*L229,2)</f>
        <v>0</v>
      </c>
    </row>
    <row r="230" spans="1:13" ht="56.25">
      <c r="A230" s="11"/>
      <c r="B230" s="11"/>
      <c r="C230" s="11"/>
      <c r="D230" s="19" t="s">
        <v>231</v>
      </c>
      <c r="E230" s="11"/>
      <c r="F230" s="11"/>
      <c r="G230" s="11"/>
      <c r="H230" s="11"/>
      <c r="I230" s="11"/>
      <c r="J230" s="11"/>
      <c r="K230" s="11"/>
      <c r="L230" s="11"/>
      <c r="M230" s="11"/>
    </row>
    <row r="231" spans="1:13">
      <c r="A231" s="11"/>
      <c r="B231" s="11"/>
      <c r="C231" s="11"/>
      <c r="D231" s="22"/>
      <c r="E231" s="11"/>
      <c r="F231" s="11"/>
      <c r="G231" s="11"/>
      <c r="H231" s="11"/>
      <c r="I231" s="11"/>
      <c r="J231" s="15" t="s">
        <v>232</v>
      </c>
      <c r="K231" s="18">
        <v>1</v>
      </c>
      <c r="L231" s="16">
        <f>M213+M215+M217+M221+M223+M225+M227+M229</f>
        <v>0</v>
      </c>
      <c r="M231" s="16">
        <f>ROUND(K231*L231,2)</f>
        <v>0</v>
      </c>
    </row>
    <row r="232" spans="1:13" ht="0.95" customHeight="1">
      <c r="A232" s="17"/>
      <c r="B232" s="17"/>
      <c r="C232" s="17"/>
      <c r="D232" s="23"/>
      <c r="E232" s="17"/>
      <c r="F232" s="17"/>
      <c r="G232" s="17"/>
      <c r="H232" s="17"/>
      <c r="I232" s="17"/>
      <c r="J232" s="17"/>
      <c r="K232" s="17"/>
      <c r="L232" s="17"/>
      <c r="M232" s="17"/>
    </row>
    <row r="233" spans="1:13">
      <c r="A233" s="5" t="s">
        <v>233</v>
      </c>
      <c r="B233" s="5" t="s">
        <v>16</v>
      </c>
      <c r="C233" s="5" t="s">
        <v>17</v>
      </c>
      <c r="D233" s="21" t="s">
        <v>234</v>
      </c>
      <c r="E233" s="6"/>
      <c r="F233" s="6"/>
      <c r="G233" s="6"/>
      <c r="H233" s="6"/>
      <c r="I233" s="6"/>
      <c r="J233" s="6"/>
      <c r="K233" s="7">
        <f>K298</f>
        <v>1</v>
      </c>
      <c r="L233" s="8">
        <f>L298</f>
        <v>0</v>
      </c>
      <c r="M233" s="8">
        <f>M298</f>
        <v>0</v>
      </c>
    </row>
    <row r="234" spans="1:13">
      <c r="A234" s="9" t="s">
        <v>235</v>
      </c>
      <c r="B234" s="10" t="s">
        <v>20</v>
      </c>
      <c r="C234" s="10" t="s">
        <v>21</v>
      </c>
      <c r="D234" s="19" t="s">
        <v>236</v>
      </c>
      <c r="E234" s="11"/>
      <c r="F234" s="11"/>
      <c r="G234" s="11"/>
      <c r="H234" s="11"/>
      <c r="I234" s="11"/>
      <c r="J234" s="11"/>
      <c r="K234" s="14">
        <v>1</v>
      </c>
      <c r="L234" s="14"/>
      <c r="M234" s="12">
        <f>ROUND(K234*L234,2)</f>
        <v>0</v>
      </c>
    </row>
    <row r="235" spans="1:13" ht="56.25">
      <c r="A235" s="11"/>
      <c r="B235" s="11"/>
      <c r="C235" s="11"/>
      <c r="D235" s="19" t="s">
        <v>237</v>
      </c>
      <c r="E235" s="11"/>
      <c r="F235" s="11"/>
      <c r="G235" s="11"/>
      <c r="H235" s="11"/>
      <c r="I235" s="11"/>
      <c r="J235" s="11"/>
      <c r="K235" s="11"/>
      <c r="L235" s="11"/>
      <c r="M235" s="11"/>
    </row>
    <row r="236" spans="1:13" ht="45">
      <c r="A236" s="9" t="s">
        <v>238</v>
      </c>
      <c r="B236" s="10" t="s">
        <v>20</v>
      </c>
      <c r="C236" s="10" t="s">
        <v>21</v>
      </c>
      <c r="D236" s="19" t="s">
        <v>239</v>
      </c>
      <c r="E236" s="11"/>
      <c r="F236" s="11"/>
      <c r="G236" s="11"/>
      <c r="H236" s="11"/>
      <c r="I236" s="11"/>
      <c r="J236" s="11"/>
      <c r="K236" s="14">
        <v>1</v>
      </c>
      <c r="L236" s="14"/>
      <c r="M236" s="12">
        <f>ROUND(K236*L236,2)</f>
        <v>0</v>
      </c>
    </row>
    <row r="237" spans="1:13" ht="90">
      <c r="A237" s="11"/>
      <c r="B237" s="11"/>
      <c r="C237" s="11"/>
      <c r="D237" s="19" t="s">
        <v>240</v>
      </c>
      <c r="E237" s="11"/>
      <c r="F237" s="11"/>
      <c r="G237" s="11"/>
      <c r="H237" s="11"/>
      <c r="I237" s="11"/>
      <c r="J237" s="11"/>
      <c r="K237" s="11"/>
      <c r="L237" s="11"/>
      <c r="M237" s="11"/>
    </row>
    <row r="238" spans="1:13">
      <c r="A238" s="9" t="s">
        <v>241</v>
      </c>
      <c r="B238" s="10" t="s">
        <v>20</v>
      </c>
      <c r="C238" s="10" t="s">
        <v>242</v>
      </c>
      <c r="D238" s="19" t="s">
        <v>243</v>
      </c>
      <c r="E238" s="11"/>
      <c r="F238" s="11"/>
      <c r="G238" s="11"/>
      <c r="H238" s="11"/>
      <c r="I238" s="11"/>
      <c r="J238" s="11"/>
      <c r="K238" s="14">
        <v>32</v>
      </c>
      <c r="L238" s="14"/>
      <c r="M238" s="12">
        <f>ROUND(K238*L238,2)</f>
        <v>0</v>
      </c>
    </row>
    <row r="239" spans="1:13" ht="33.75">
      <c r="A239" s="11"/>
      <c r="B239" s="11"/>
      <c r="C239" s="11"/>
      <c r="D239" s="19" t="s">
        <v>244</v>
      </c>
      <c r="E239" s="11"/>
      <c r="F239" s="11"/>
      <c r="G239" s="11"/>
      <c r="H239" s="11"/>
      <c r="I239" s="11"/>
      <c r="J239" s="11"/>
      <c r="K239" s="11"/>
      <c r="L239" s="11"/>
      <c r="M239" s="11"/>
    </row>
    <row r="240" spans="1:13" ht="22.5">
      <c r="A240" s="9" t="s">
        <v>166</v>
      </c>
      <c r="B240" s="10" t="s">
        <v>20</v>
      </c>
      <c r="C240" s="10" t="s">
        <v>78</v>
      </c>
      <c r="D240" s="19" t="s">
        <v>167</v>
      </c>
      <c r="E240" s="11"/>
      <c r="F240" s="11"/>
      <c r="G240" s="11"/>
      <c r="H240" s="11"/>
      <c r="I240" s="11"/>
      <c r="J240" s="11"/>
      <c r="K240" s="12">
        <f>K248</f>
        <v>5.3</v>
      </c>
      <c r="L240" s="12">
        <f>L248</f>
        <v>0</v>
      </c>
      <c r="M240" s="12">
        <f>M248</f>
        <v>0</v>
      </c>
    </row>
    <row r="241" spans="1:13" ht="45">
      <c r="A241" s="11"/>
      <c r="B241" s="11"/>
      <c r="C241" s="11"/>
      <c r="D241" s="19" t="s">
        <v>168</v>
      </c>
      <c r="E241" s="11"/>
      <c r="F241" s="11"/>
      <c r="G241" s="11"/>
      <c r="H241" s="11"/>
      <c r="I241" s="11"/>
      <c r="J241" s="11"/>
      <c r="K241" s="11"/>
      <c r="L241" s="11"/>
      <c r="M241" s="11"/>
    </row>
    <row r="242" spans="1:13">
      <c r="A242" s="11"/>
      <c r="B242" s="11"/>
      <c r="C242" s="11"/>
      <c r="D242" s="22"/>
      <c r="E242" s="10" t="s">
        <v>245</v>
      </c>
      <c r="F242" s="13">
        <v>1.2</v>
      </c>
      <c r="G242" s="14">
        <v>1.2</v>
      </c>
      <c r="H242" s="14">
        <v>0.6</v>
      </c>
      <c r="I242" s="14">
        <v>0.8</v>
      </c>
      <c r="J242" s="12">
        <f t="shared" ref="J242:J247" si="1">OR(F242&lt;&gt;0,G242&lt;&gt;0,H242&lt;&gt;0,I242&lt;&gt;0)*(F242 + (F242 = 0))*(G242 + (G242 = 0))*(H242 + (H242 = 0))*(I242 + (I242 = 0))</f>
        <v>0.69</v>
      </c>
      <c r="K242" s="11"/>
      <c r="L242" s="11"/>
      <c r="M242" s="11"/>
    </row>
    <row r="243" spans="1:13">
      <c r="A243" s="11"/>
      <c r="B243" s="11"/>
      <c r="C243" s="11"/>
      <c r="D243" s="22"/>
      <c r="E243" s="10" t="s">
        <v>246</v>
      </c>
      <c r="F243" s="13">
        <v>1.2</v>
      </c>
      <c r="G243" s="14">
        <v>1.2</v>
      </c>
      <c r="H243" s="14">
        <v>0.6</v>
      </c>
      <c r="I243" s="14">
        <v>0.8</v>
      </c>
      <c r="J243" s="12">
        <f t="shared" si="1"/>
        <v>0.69</v>
      </c>
      <c r="K243" s="11"/>
      <c r="L243" s="11"/>
      <c r="M243" s="11"/>
    </row>
    <row r="244" spans="1:13">
      <c r="A244" s="11"/>
      <c r="B244" s="11"/>
      <c r="C244" s="11"/>
      <c r="D244" s="22"/>
      <c r="E244" s="10" t="s">
        <v>247</v>
      </c>
      <c r="F244" s="13">
        <v>1.2</v>
      </c>
      <c r="G244" s="14">
        <v>1.2</v>
      </c>
      <c r="H244" s="14">
        <v>0.6</v>
      </c>
      <c r="I244" s="14">
        <v>0.8</v>
      </c>
      <c r="J244" s="12">
        <f t="shared" si="1"/>
        <v>0.69</v>
      </c>
      <c r="K244" s="11"/>
      <c r="L244" s="11"/>
      <c r="M244" s="11"/>
    </row>
    <row r="245" spans="1:13">
      <c r="A245" s="11"/>
      <c r="B245" s="11"/>
      <c r="C245" s="11"/>
      <c r="D245" s="22"/>
      <c r="E245" s="10" t="s">
        <v>248</v>
      </c>
      <c r="F245" s="13">
        <v>0</v>
      </c>
      <c r="G245" s="14">
        <v>12</v>
      </c>
      <c r="H245" s="14">
        <v>0.4</v>
      </c>
      <c r="I245" s="14">
        <v>0.3</v>
      </c>
      <c r="J245" s="12">
        <f t="shared" si="1"/>
        <v>1.44</v>
      </c>
      <c r="K245" s="11"/>
      <c r="L245" s="11"/>
      <c r="M245" s="11"/>
    </row>
    <row r="246" spans="1:13">
      <c r="A246" s="11"/>
      <c r="B246" s="11"/>
      <c r="C246" s="11"/>
      <c r="D246" s="22"/>
      <c r="E246" s="10" t="s">
        <v>249</v>
      </c>
      <c r="F246" s="13">
        <v>0</v>
      </c>
      <c r="G246" s="14">
        <v>12</v>
      </c>
      <c r="H246" s="14">
        <v>0.4</v>
      </c>
      <c r="I246" s="14">
        <v>0.3</v>
      </c>
      <c r="J246" s="12">
        <f t="shared" si="1"/>
        <v>1.44</v>
      </c>
      <c r="K246" s="11"/>
      <c r="L246" s="11"/>
      <c r="M246" s="11"/>
    </row>
    <row r="247" spans="1:13">
      <c r="A247" s="11"/>
      <c r="B247" s="11"/>
      <c r="C247" s="11"/>
      <c r="D247" s="22"/>
      <c r="E247" s="10" t="s">
        <v>250</v>
      </c>
      <c r="F247" s="13">
        <v>1.2</v>
      </c>
      <c r="G247" s="14">
        <v>0.6</v>
      </c>
      <c r="H247" s="14">
        <v>0.6</v>
      </c>
      <c r="I247" s="14">
        <v>0.8</v>
      </c>
      <c r="J247" s="12">
        <f t="shared" si="1"/>
        <v>0.35</v>
      </c>
      <c r="K247" s="11"/>
      <c r="L247" s="11"/>
      <c r="M247" s="11"/>
    </row>
    <row r="248" spans="1:13">
      <c r="A248" s="11"/>
      <c r="B248" s="11"/>
      <c r="C248" s="11"/>
      <c r="D248" s="22"/>
      <c r="E248" s="11"/>
      <c r="F248" s="11"/>
      <c r="G248" s="11"/>
      <c r="H248" s="11"/>
      <c r="I248" s="11"/>
      <c r="J248" s="15" t="s">
        <v>170</v>
      </c>
      <c r="K248" s="16">
        <f>SUM(J242:J247)</f>
        <v>5.3</v>
      </c>
      <c r="L248" s="14"/>
      <c r="M248" s="16">
        <f>ROUND(K248*L248,2)</f>
        <v>0</v>
      </c>
    </row>
    <row r="249" spans="1:13" ht="0.95" customHeight="1">
      <c r="A249" s="17"/>
      <c r="B249" s="17"/>
      <c r="C249" s="17"/>
      <c r="D249" s="23"/>
      <c r="E249" s="17"/>
      <c r="F249" s="17"/>
      <c r="G249" s="17"/>
      <c r="H249" s="17"/>
      <c r="I249" s="17"/>
      <c r="J249" s="17"/>
      <c r="K249" s="17"/>
      <c r="L249" s="17"/>
      <c r="M249" s="17"/>
    </row>
    <row r="250" spans="1:13" ht="33.75">
      <c r="A250" s="9" t="s">
        <v>251</v>
      </c>
      <c r="B250" s="10" t="s">
        <v>20</v>
      </c>
      <c r="C250" s="10" t="s">
        <v>21</v>
      </c>
      <c r="D250" s="19" t="s">
        <v>252</v>
      </c>
      <c r="E250" s="11"/>
      <c r="F250" s="11"/>
      <c r="G250" s="11"/>
      <c r="H250" s="11"/>
      <c r="I250" s="11"/>
      <c r="J250" s="11"/>
      <c r="K250" s="12">
        <f>K254</f>
        <v>2</v>
      </c>
      <c r="L250" s="12">
        <f>L254</f>
        <v>0</v>
      </c>
      <c r="M250" s="12">
        <f>M254</f>
        <v>0</v>
      </c>
    </row>
    <row r="251" spans="1:13" ht="146.25">
      <c r="A251" s="11"/>
      <c r="B251" s="11"/>
      <c r="C251" s="11"/>
      <c r="D251" s="19" t="s">
        <v>253</v>
      </c>
      <c r="E251" s="11"/>
      <c r="F251" s="11"/>
      <c r="G251" s="11"/>
      <c r="H251" s="11"/>
      <c r="I251" s="11"/>
      <c r="J251" s="11"/>
      <c r="K251" s="11"/>
      <c r="L251" s="11"/>
      <c r="M251" s="11"/>
    </row>
    <row r="252" spans="1:13">
      <c r="A252" s="11"/>
      <c r="B252" s="11"/>
      <c r="C252" s="11"/>
      <c r="D252" s="22"/>
      <c r="E252" s="10" t="s">
        <v>254</v>
      </c>
      <c r="F252" s="13">
        <v>1</v>
      </c>
      <c r="G252" s="14">
        <v>0</v>
      </c>
      <c r="H252" s="14">
        <v>0</v>
      </c>
      <c r="I252" s="14">
        <v>0</v>
      </c>
      <c r="J252" s="12">
        <f>OR(F252&lt;&gt;0,G252&lt;&gt;0,H252&lt;&gt;0,I252&lt;&gt;0)*(F252 + (F252 = 0))*(G252 + (G252 = 0))*(H252 + (H252 = 0))*(I252 + (I252 = 0))</f>
        <v>1</v>
      </c>
      <c r="K252" s="11"/>
      <c r="L252" s="11"/>
      <c r="M252" s="11"/>
    </row>
    <row r="253" spans="1:13">
      <c r="A253" s="11"/>
      <c r="B253" s="11"/>
      <c r="C253" s="11"/>
      <c r="D253" s="22"/>
      <c r="E253" s="10" t="s">
        <v>255</v>
      </c>
      <c r="F253" s="13">
        <v>1</v>
      </c>
      <c r="G253" s="14">
        <v>0</v>
      </c>
      <c r="H253" s="14">
        <v>0</v>
      </c>
      <c r="I253" s="14">
        <v>0</v>
      </c>
      <c r="J253" s="12">
        <f>OR(F253&lt;&gt;0,G253&lt;&gt;0,H253&lt;&gt;0,I253&lt;&gt;0)*(F253 + (F253 = 0))*(G253 + (G253 = 0))*(H253 + (H253 = 0))*(I253 + (I253 = 0))</f>
        <v>1</v>
      </c>
      <c r="K253" s="11"/>
      <c r="L253" s="11"/>
      <c r="M253" s="11"/>
    </row>
    <row r="254" spans="1:13">
      <c r="A254" s="11"/>
      <c r="B254" s="11"/>
      <c r="C254" s="11"/>
      <c r="D254" s="22"/>
      <c r="E254" s="11"/>
      <c r="F254" s="11"/>
      <c r="G254" s="11"/>
      <c r="H254" s="11"/>
      <c r="I254" s="11"/>
      <c r="J254" s="15" t="s">
        <v>256</v>
      </c>
      <c r="K254" s="16">
        <f>SUM(J252:J253)</f>
        <v>2</v>
      </c>
      <c r="L254" s="14"/>
      <c r="M254" s="16">
        <f>ROUND(K254*L254,2)</f>
        <v>0</v>
      </c>
    </row>
    <row r="255" spans="1:13" ht="0.95" customHeight="1">
      <c r="A255" s="17"/>
      <c r="B255" s="17"/>
      <c r="C255" s="17"/>
      <c r="D255" s="23"/>
      <c r="E255" s="17"/>
      <c r="F255" s="17"/>
      <c r="G255" s="17"/>
      <c r="H255" s="17"/>
      <c r="I255" s="17"/>
      <c r="J255" s="17"/>
      <c r="K255" s="17"/>
      <c r="L255" s="17"/>
      <c r="M255" s="17"/>
    </row>
    <row r="256" spans="1:13">
      <c r="A256" s="9" t="s">
        <v>257</v>
      </c>
      <c r="B256" s="10" t="s">
        <v>20</v>
      </c>
      <c r="C256" s="10" t="s">
        <v>21</v>
      </c>
      <c r="D256" s="19" t="s">
        <v>258</v>
      </c>
      <c r="E256" s="11"/>
      <c r="F256" s="11"/>
      <c r="G256" s="11"/>
      <c r="H256" s="11"/>
      <c r="I256" s="11"/>
      <c r="J256" s="11"/>
      <c r="K256" s="14">
        <v>1</v>
      </c>
      <c r="L256" s="14"/>
      <c r="M256" s="12">
        <f>ROUND(K256*L256,2)</f>
        <v>0</v>
      </c>
    </row>
    <row r="257" spans="1:13" ht="33.75">
      <c r="A257" s="11"/>
      <c r="B257" s="11"/>
      <c r="C257" s="11"/>
      <c r="D257" s="19" t="s">
        <v>259</v>
      </c>
      <c r="E257" s="11"/>
      <c r="F257" s="11"/>
      <c r="G257" s="11"/>
      <c r="H257" s="11"/>
      <c r="I257" s="11"/>
      <c r="J257" s="11"/>
      <c r="K257" s="11"/>
      <c r="L257" s="11"/>
      <c r="M257" s="11"/>
    </row>
    <row r="258" spans="1:13">
      <c r="A258" s="9" t="s">
        <v>260</v>
      </c>
      <c r="B258" s="10" t="s">
        <v>20</v>
      </c>
      <c r="C258" s="10" t="s">
        <v>21</v>
      </c>
      <c r="D258" s="19" t="s">
        <v>261</v>
      </c>
      <c r="E258" s="11"/>
      <c r="F258" s="11"/>
      <c r="G258" s="11"/>
      <c r="H258" s="11"/>
      <c r="I258" s="11"/>
      <c r="J258" s="11"/>
      <c r="K258" s="14">
        <v>1</v>
      </c>
      <c r="L258" s="14"/>
      <c r="M258" s="12">
        <f>ROUND(K258*L258,2)</f>
        <v>0</v>
      </c>
    </row>
    <row r="259" spans="1:13" ht="45">
      <c r="A259" s="11"/>
      <c r="B259" s="11"/>
      <c r="C259" s="11"/>
      <c r="D259" s="19" t="s">
        <v>262</v>
      </c>
      <c r="E259" s="11"/>
      <c r="F259" s="11"/>
      <c r="G259" s="11"/>
      <c r="H259" s="11"/>
      <c r="I259" s="11"/>
      <c r="J259" s="11"/>
      <c r="K259" s="11"/>
      <c r="L259" s="11"/>
      <c r="M259" s="11"/>
    </row>
    <row r="260" spans="1:13" ht="33.75">
      <c r="A260" s="9" t="s">
        <v>263</v>
      </c>
      <c r="B260" s="10" t="s">
        <v>20</v>
      </c>
      <c r="C260" s="10" t="s">
        <v>21</v>
      </c>
      <c r="D260" s="19" t="s">
        <v>264</v>
      </c>
      <c r="E260" s="11"/>
      <c r="F260" s="11"/>
      <c r="G260" s="11"/>
      <c r="H260" s="11"/>
      <c r="I260" s="11"/>
      <c r="J260" s="11"/>
      <c r="K260" s="12">
        <f>K263</f>
        <v>1</v>
      </c>
      <c r="L260" s="12">
        <f>L263</f>
        <v>0</v>
      </c>
      <c r="M260" s="12">
        <f>M263</f>
        <v>0</v>
      </c>
    </row>
    <row r="261" spans="1:13" ht="405">
      <c r="A261" s="11"/>
      <c r="B261" s="11"/>
      <c r="C261" s="11"/>
      <c r="D261" s="19" t="s">
        <v>265</v>
      </c>
      <c r="E261" s="11"/>
      <c r="F261" s="11"/>
      <c r="G261" s="11"/>
      <c r="H261" s="11"/>
      <c r="I261" s="11"/>
      <c r="J261" s="11"/>
      <c r="K261" s="11"/>
      <c r="L261" s="11"/>
      <c r="M261" s="11"/>
    </row>
    <row r="262" spans="1:13">
      <c r="A262" s="11"/>
      <c r="B262" s="11"/>
      <c r="C262" s="11"/>
      <c r="D262" s="22"/>
      <c r="E262" s="10" t="s">
        <v>254</v>
      </c>
      <c r="F262" s="13">
        <v>1</v>
      </c>
      <c r="G262" s="14">
        <v>0</v>
      </c>
      <c r="H262" s="14">
        <v>0</v>
      </c>
      <c r="I262" s="14">
        <v>0</v>
      </c>
      <c r="J262" s="12">
        <f>OR(F262&lt;&gt;0,G262&lt;&gt;0,H262&lt;&gt;0,I262&lt;&gt;0)*(F262 + (F262 = 0))*(G262 + (G262 = 0))*(H262 + (H262 = 0))*(I262 + (I262 = 0))</f>
        <v>1</v>
      </c>
      <c r="K262" s="11"/>
      <c r="L262" s="11"/>
      <c r="M262" s="11"/>
    </row>
    <row r="263" spans="1:13">
      <c r="A263" s="11"/>
      <c r="B263" s="11"/>
      <c r="C263" s="11"/>
      <c r="D263" s="22"/>
      <c r="E263" s="11"/>
      <c r="F263" s="11"/>
      <c r="G263" s="11"/>
      <c r="H263" s="11"/>
      <c r="I263" s="11"/>
      <c r="J263" s="15" t="s">
        <v>266</v>
      </c>
      <c r="K263" s="16">
        <f>J262</f>
        <v>1</v>
      </c>
      <c r="L263" s="14"/>
      <c r="M263" s="16">
        <f>ROUND(K263*L263,2)</f>
        <v>0</v>
      </c>
    </row>
    <row r="264" spans="1:13" ht="0.95" customHeight="1">
      <c r="A264" s="17"/>
      <c r="B264" s="17"/>
      <c r="C264" s="17"/>
      <c r="D264" s="23"/>
      <c r="E264" s="17"/>
      <c r="F264" s="17"/>
      <c r="G264" s="17"/>
      <c r="H264" s="17"/>
      <c r="I264" s="17"/>
      <c r="J264" s="17"/>
      <c r="K264" s="17"/>
      <c r="L264" s="17"/>
      <c r="M264" s="17"/>
    </row>
    <row r="265" spans="1:13" ht="33.75">
      <c r="A265" s="9" t="s">
        <v>267</v>
      </c>
      <c r="B265" s="10" t="s">
        <v>20</v>
      </c>
      <c r="C265" s="10" t="s">
        <v>21</v>
      </c>
      <c r="D265" s="19" t="s">
        <v>268</v>
      </c>
      <c r="E265" s="11"/>
      <c r="F265" s="11"/>
      <c r="G265" s="11"/>
      <c r="H265" s="11"/>
      <c r="I265" s="11"/>
      <c r="J265" s="11"/>
      <c r="K265" s="12">
        <f>K269</f>
        <v>2</v>
      </c>
      <c r="L265" s="12">
        <f>L269</f>
        <v>0</v>
      </c>
      <c r="M265" s="12">
        <f>M269</f>
        <v>0</v>
      </c>
    </row>
    <row r="266" spans="1:13" ht="157.5">
      <c r="A266" s="11"/>
      <c r="B266" s="11"/>
      <c r="C266" s="11"/>
      <c r="D266" s="19" t="s">
        <v>269</v>
      </c>
      <c r="E266" s="11"/>
      <c r="F266" s="11"/>
      <c r="G266" s="11"/>
      <c r="H266" s="11"/>
      <c r="I266" s="11"/>
      <c r="J266" s="11"/>
      <c r="K266" s="11"/>
      <c r="L266" s="11"/>
      <c r="M266" s="11"/>
    </row>
    <row r="267" spans="1:13">
      <c r="A267" s="11"/>
      <c r="B267" s="11"/>
      <c r="C267" s="11"/>
      <c r="D267" s="22"/>
      <c r="E267" s="10" t="s">
        <v>270</v>
      </c>
      <c r="F267" s="13">
        <v>1</v>
      </c>
      <c r="G267" s="14">
        <v>0</v>
      </c>
      <c r="H267" s="14">
        <v>0</v>
      </c>
      <c r="I267" s="14">
        <v>0</v>
      </c>
      <c r="J267" s="12">
        <f>OR(F267&lt;&gt;0,G267&lt;&gt;0,H267&lt;&gt;0,I267&lt;&gt;0)*(F267 + (F267 = 0))*(G267 + (G267 = 0))*(H267 + (H267 = 0))*(I267 + (I267 = 0))</f>
        <v>1</v>
      </c>
      <c r="K267" s="11"/>
      <c r="L267" s="11"/>
      <c r="M267" s="11"/>
    </row>
    <row r="268" spans="1:13">
      <c r="A268" s="11"/>
      <c r="B268" s="11"/>
      <c r="C268" s="11"/>
      <c r="D268" s="22"/>
      <c r="E268" s="10" t="s">
        <v>271</v>
      </c>
      <c r="F268" s="13">
        <v>1</v>
      </c>
      <c r="G268" s="14">
        <v>0</v>
      </c>
      <c r="H268" s="14">
        <v>0</v>
      </c>
      <c r="I268" s="14">
        <v>0</v>
      </c>
      <c r="J268" s="12">
        <f>OR(F268&lt;&gt;0,G268&lt;&gt;0,H268&lt;&gt;0,I268&lt;&gt;0)*(F268 + (F268 = 0))*(G268 + (G268 = 0))*(H268 + (H268 = 0))*(I268 + (I268 = 0))</f>
        <v>1</v>
      </c>
      <c r="K268" s="11"/>
      <c r="L268" s="11"/>
      <c r="M268" s="11"/>
    </row>
    <row r="269" spans="1:13">
      <c r="A269" s="11"/>
      <c r="B269" s="11"/>
      <c r="C269" s="11"/>
      <c r="D269" s="22"/>
      <c r="E269" s="11"/>
      <c r="F269" s="11"/>
      <c r="G269" s="11"/>
      <c r="H269" s="11"/>
      <c r="I269" s="11"/>
      <c r="J269" s="15" t="s">
        <v>272</v>
      </c>
      <c r="K269" s="16">
        <f>SUM(J267:J268)</f>
        <v>2</v>
      </c>
      <c r="L269" s="14"/>
      <c r="M269" s="16">
        <f>ROUND(K269*L269,2)</f>
        <v>0</v>
      </c>
    </row>
    <row r="270" spans="1:13" ht="0.95" customHeight="1">
      <c r="A270" s="17"/>
      <c r="B270" s="17"/>
      <c r="C270" s="17"/>
      <c r="D270" s="23"/>
      <c r="E270" s="17"/>
      <c r="F270" s="17"/>
      <c r="G270" s="17"/>
      <c r="H270" s="17"/>
      <c r="I270" s="17"/>
      <c r="J270" s="17"/>
      <c r="K270" s="17"/>
      <c r="L270" s="17"/>
      <c r="M270" s="17"/>
    </row>
    <row r="271" spans="1:13" ht="33.75">
      <c r="A271" s="9" t="s">
        <v>273</v>
      </c>
      <c r="B271" s="10" t="s">
        <v>20</v>
      </c>
      <c r="C271" s="10" t="s">
        <v>21</v>
      </c>
      <c r="D271" s="19" t="s">
        <v>274</v>
      </c>
      <c r="E271" s="11"/>
      <c r="F271" s="11"/>
      <c r="G271" s="11"/>
      <c r="H271" s="11"/>
      <c r="I271" s="11"/>
      <c r="J271" s="11"/>
      <c r="K271" s="12">
        <f>K275</f>
        <v>2</v>
      </c>
      <c r="L271" s="12">
        <f>L275</f>
        <v>0</v>
      </c>
      <c r="M271" s="12">
        <f>M275</f>
        <v>0</v>
      </c>
    </row>
    <row r="272" spans="1:13" ht="405">
      <c r="A272" s="11"/>
      <c r="B272" s="11"/>
      <c r="C272" s="11"/>
      <c r="D272" s="19" t="s">
        <v>275</v>
      </c>
      <c r="E272" s="11"/>
      <c r="F272" s="11"/>
      <c r="G272" s="11"/>
      <c r="H272" s="11"/>
      <c r="I272" s="11"/>
      <c r="J272" s="11"/>
      <c r="K272" s="11"/>
      <c r="L272" s="11"/>
      <c r="M272" s="11"/>
    </row>
    <row r="273" spans="1:13">
      <c r="A273" s="11"/>
      <c r="B273" s="11"/>
      <c r="C273" s="11"/>
      <c r="D273" s="22"/>
      <c r="E273" s="10" t="s">
        <v>270</v>
      </c>
      <c r="F273" s="13">
        <v>1</v>
      </c>
      <c r="G273" s="14">
        <v>0</v>
      </c>
      <c r="H273" s="14">
        <v>0</v>
      </c>
      <c r="I273" s="14">
        <v>0</v>
      </c>
      <c r="J273" s="12">
        <f>OR(F273&lt;&gt;0,G273&lt;&gt;0,H273&lt;&gt;0,I273&lt;&gt;0)*(F273 + (F273 = 0))*(G273 + (G273 = 0))*(H273 + (H273 = 0))*(I273 + (I273 = 0))</f>
        <v>1</v>
      </c>
      <c r="K273" s="11"/>
      <c r="L273" s="11"/>
      <c r="M273" s="11"/>
    </row>
    <row r="274" spans="1:13">
      <c r="A274" s="11"/>
      <c r="B274" s="11"/>
      <c r="C274" s="11"/>
      <c r="D274" s="22"/>
      <c r="E274" s="10" t="s">
        <v>271</v>
      </c>
      <c r="F274" s="13">
        <v>1</v>
      </c>
      <c r="G274" s="14">
        <v>0</v>
      </c>
      <c r="H274" s="14">
        <v>0</v>
      </c>
      <c r="I274" s="14">
        <v>0</v>
      </c>
      <c r="J274" s="12">
        <f>OR(F274&lt;&gt;0,G274&lt;&gt;0,H274&lt;&gt;0,I274&lt;&gt;0)*(F274 + (F274 = 0))*(G274 + (G274 = 0))*(H274 + (H274 = 0))*(I274 + (I274 = 0))</f>
        <v>1</v>
      </c>
      <c r="K274" s="11"/>
      <c r="L274" s="11"/>
      <c r="M274" s="11"/>
    </row>
    <row r="275" spans="1:13">
      <c r="A275" s="11"/>
      <c r="B275" s="11"/>
      <c r="C275" s="11"/>
      <c r="D275" s="22"/>
      <c r="E275" s="11"/>
      <c r="F275" s="11"/>
      <c r="G275" s="11"/>
      <c r="H275" s="11"/>
      <c r="I275" s="11"/>
      <c r="J275" s="15" t="s">
        <v>276</v>
      </c>
      <c r="K275" s="16">
        <f>SUM(J273:J274)</f>
        <v>2</v>
      </c>
      <c r="L275" s="14"/>
      <c r="M275" s="16">
        <f>ROUND(K275*L275,2)</f>
        <v>0</v>
      </c>
    </row>
    <row r="276" spans="1:13" ht="0.95" customHeight="1">
      <c r="A276" s="17"/>
      <c r="B276" s="17"/>
      <c r="C276" s="17"/>
      <c r="D276" s="23"/>
      <c r="E276" s="17"/>
      <c r="F276" s="17"/>
      <c r="G276" s="17"/>
      <c r="H276" s="17"/>
      <c r="I276" s="17"/>
      <c r="J276" s="17"/>
      <c r="K276" s="17"/>
      <c r="L276" s="17"/>
      <c r="M276" s="17"/>
    </row>
    <row r="277" spans="1:13">
      <c r="A277" s="9" t="s">
        <v>277</v>
      </c>
      <c r="B277" s="10" t="s">
        <v>20</v>
      </c>
      <c r="C277" s="10" t="s">
        <v>33</v>
      </c>
      <c r="D277" s="19" t="s">
        <v>278</v>
      </c>
      <c r="E277" s="11"/>
      <c r="F277" s="11"/>
      <c r="G277" s="11"/>
      <c r="H277" s="11"/>
      <c r="I277" s="11"/>
      <c r="J277" s="11"/>
      <c r="K277" s="14">
        <v>1</v>
      </c>
      <c r="L277" s="14"/>
      <c r="M277" s="12">
        <f>ROUND(K277*L277,2)</f>
        <v>0</v>
      </c>
    </row>
    <row r="278" spans="1:13" ht="22.5">
      <c r="A278" s="11"/>
      <c r="B278" s="11"/>
      <c r="C278" s="11"/>
      <c r="D278" s="19" t="s">
        <v>279</v>
      </c>
      <c r="E278" s="11"/>
      <c r="F278" s="11"/>
      <c r="G278" s="11"/>
      <c r="H278" s="11"/>
      <c r="I278" s="11"/>
      <c r="J278" s="11"/>
      <c r="K278" s="11"/>
      <c r="L278" s="11"/>
      <c r="M278" s="11"/>
    </row>
    <row r="279" spans="1:13" ht="33.75">
      <c r="A279" s="9" t="s">
        <v>280</v>
      </c>
      <c r="B279" s="10" t="s">
        <v>20</v>
      </c>
      <c r="C279" s="10" t="s">
        <v>21</v>
      </c>
      <c r="D279" s="19" t="s">
        <v>281</v>
      </c>
      <c r="E279" s="11"/>
      <c r="F279" s="11"/>
      <c r="G279" s="11"/>
      <c r="H279" s="11"/>
      <c r="I279" s="11"/>
      <c r="J279" s="11"/>
      <c r="K279" s="14">
        <v>8</v>
      </c>
      <c r="L279" s="14"/>
      <c r="M279" s="12">
        <f>ROUND(K279*L279,2)</f>
        <v>0</v>
      </c>
    </row>
    <row r="280" spans="1:13" ht="67.5">
      <c r="A280" s="11"/>
      <c r="B280" s="11"/>
      <c r="C280" s="11"/>
      <c r="D280" s="19" t="s">
        <v>282</v>
      </c>
      <c r="E280" s="11"/>
      <c r="F280" s="11"/>
      <c r="G280" s="11"/>
      <c r="H280" s="11"/>
      <c r="I280" s="11"/>
      <c r="J280" s="11"/>
      <c r="K280" s="11"/>
      <c r="L280" s="11"/>
      <c r="M280" s="11"/>
    </row>
    <row r="281" spans="1:13">
      <c r="A281" s="9" t="s">
        <v>283</v>
      </c>
      <c r="B281" s="10" t="s">
        <v>20</v>
      </c>
      <c r="C281" s="10" t="s">
        <v>17</v>
      </c>
      <c r="D281" s="19" t="s">
        <v>284</v>
      </c>
      <c r="E281" s="11"/>
      <c r="F281" s="11"/>
      <c r="G281" s="11"/>
      <c r="H281" s="11"/>
      <c r="I281" s="11"/>
      <c r="J281" s="11"/>
      <c r="K281" s="14">
        <v>8</v>
      </c>
      <c r="L281" s="14"/>
      <c r="M281" s="12">
        <f>ROUND(K281*L281,2)</f>
        <v>0</v>
      </c>
    </row>
    <row r="282" spans="1:13" ht="45">
      <c r="A282" s="11"/>
      <c r="B282" s="11"/>
      <c r="C282" s="11"/>
      <c r="D282" s="19" t="s">
        <v>285</v>
      </c>
      <c r="E282" s="11"/>
      <c r="F282" s="11"/>
      <c r="G282" s="11"/>
      <c r="H282" s="11"/>
      <c r="I282" s="11"/>
      <c r="J282" s="11"/>
      <c r="K282" s="11"/>
      <c r="L282" s="11"/>
      <c r="M282" s="11"/>
    </row>
    <row r="283" spans="1:13" ht="33.75">
      <c r="A283" s="9" t="s">
        <v>286</v>
      </c>
      <c r="B283" s="10" t="s">
        <v>20</v>
      </c>
      <c r="C283" s="10" t="s">
        <v>64</v>
      </c>
      <c r="D283" s="19" t="s">
        <v>287</v>
      </c>
      <c r="E283" s="11"/>
      <c r="F283" s="11"/>
      <c r="G283" s="11"/>
      <c r="H283" s="11"/>
      <c r="I283" s="11"/>
      <c r="J283" s="11"/>
      <c r="K283" s="12">
        <f>K288</f>
        <v>102</v>
      </c>
      <c r="L283" s="12">
        <f>L288</f>
        <v>0</v>
      </c>
      <c r="M283" s="12">
        <f>M288</f>
        <v>0</v>
      </c>
    </row>
    <row r="284" spans="1:13" ht="67.5">
      <c r="A284" s="11"/>
      <c r="B284" s="11"/>
      <c r="C284" s="11"/>
      <c r="D284" s="19" t="s">
        <v>288</v>
      </c>
      <c r="E284" s="11"/>
      <c r="F284" s="11"/>
      <c r="G284" s="11"/>
      <c r="H284" s="11"/>
      <c r="I284" s="11"/>
      <c r="J284" s="11"/>
      <c r="K284" s="11"/>
      <c r="L284" s="11"/>
      <c r="M284" s="11"/>
    </row>
    <row r="285" spans="1:13">
      <c r="A285" s="11"/>
      <c r="B285" s="11"/>
      <c r="C285" s="11"/>
      <c r="D285" s="22"/>
      <c r="E285" s="10" t="s">
        <v>289</v>
      </c>
      <c r="F285" s="13">
        <v>0</v>
      </c>
      <c r="G285" s="14">
        <v>54</v>
      </c>
      <c r="H285" s="14">
        <v>0</v>
      </c>
      <c r="I285" s="14">
        <v>0</v>
      </c>
      <c r="J285" s="12">
        <f>OR(F285&lt;&gt;0,G285&lt;&gt;0,H285&lt;&gt;0,I285&lt;&gt;0)*(F285 + (F285 = 0))*(G285 + (G285 = 0))*(H285 + (H285 = 0))*(I285 + (I285 = 0))</f>
        <v>54</v>
      </c>
      <c r="K285" s="11"/>
      <c r="L285" s="11"/>
      <c r="M285" s="11"/>
    </row>
    <row r="286" spans="1:13">
      <c r="A286" s="11"/>
      <c r="B286" s="11"/>
      <c r="C286" s="11"/>
      <c r="D286" s="22"/>
      <c r="E286" s="10" t="s">
        <v>248</v>
      </c>
      <c r="F286" s="13">
        <v>2</v>
      </c>
      <c r="G286" s="14">
        <v>12</v>
      </c>
      <c r="H286" s="14">
        <v>0</v>
      </c>
      <c r="I286" s="14">
        <v>0</v>
      </c>
      <c r="J286" s="12">
        <f>OR(F286&lt;&gt;0,G286&lt;&gt;0,H286&lt;&gt;0,I286&lt;&gt;0)*(F286 + (F286 = 0))*(G286 + (G286 = 0))*(H286 + (H286 = 0))*(I286 + (I286 = 0))</f>
        <v>24</v>
      </c>
      <c r="K286" s="11"/>
      <c r="L286" s="11"/>
      <c r="M286" s="11"/>
    </row>
    <row r="287" spans="1:13">
      <c r="A287" s="11"/>
      <c r="B287" s="11"/>
      <c r="C287" s="11"/>
      <c r="D287" s="22"/>
      <c r="E287" s="10" t="s">
        <v>249</v>
      </c>
      <c r="F287" s="13">
        <v>2</v>
      </c>
      <c r="G287" s="14">
        <v>12</v>
      </c>
      <c r="H287" s="14">
        <v>0</v>
      </c>
      <c r="I287" s="14">
        <v>0</v>
      </c>
      <c r="J287" s="12">
        <f>OR(F287&lt;&gt;0,G287&lt;&gt;0,H287&lt;&gt;0,I287&lt;&gt;0)*(F287 + (F287 = 0))*(G287 + (G287 = 0))*(H287 + (H287 = 0))*(I287 + (I287 = 0))</f>
        <v>24</v>
      </c>
      <c r="K287" s="11"/>
      <c r="L287" s="11"/>
      <c r="M287" s="11"/>
    </row>
    <row r="288" spans="1:13">
      <c r="A288" s="11"/>
      <c r="B288" s="11"/>
      <c r="C288" s="11"/>
      <c r="D288" s="22"/>
      <c r="E288" s="11"/>
      <c r="F288" s="11"/>
      <c r="G288" s="11"/>
      <c r="H288" s="11"/>
      <c r="I288" s="11"/>
      <c r="J288" s="15" t="s">
        <v>290</v>
      </c>
      <c r="K288" s="16">
        <f>SUM(J285:J287)</f>
        <v>102</v>
      </c>
      <c r="L288" s="14"/>
      <c r="M288" s="16">
        <f>ROUND(K288*L288,2)</f>
        <v>0</v>
      </c>
    </row>
    <row r="289" spans="1:13" ht="0.95" customHeight="1">
      <c r="A289" s="17"/>
      <c r="B289" s="17"/>
      <c r="C289" s="17"/>
      <c r="D289" s="23"/>
      <c r="E289" s="17"/>
      <c r="F289" s="17"/>
      <c r="G289" s="17"/>
      <c r="H289" s="17"/>
      <c r="I289" s="17"/>
      <c r="J289" s="17"/>
      <c r="K289" s="17"/>
      <c r="L289" s="17"/>
      <c r="M289" s="17"/>
    </row>
    <row r="290" spans="1:13" ht="33.75">
      <c r="A290" s="9" t="s">
        <v>291</v>
      </c>
      <c r="B290" s="10" t="s">
        <v>20</v>
      </c>
      <c r="C290" s="10" t="s">
        <v>64</v>
      </c>
      <c r="D290" s="19" t="s">
        <v>292</v>
      </c>
      <c r="E290" s="11"/>
      <c r="F290" s="11"/>
      <c r="G290" s="11"/>
      <c r="H290" s="11"/>
      <c r="I290" s="11"/>
      <c r="J290" s="11"/>
      <c r="K290" s="12">
        <f>K294</f>
        <v>24</v>
      </c>
      <c r="L290" s="12">
        <f>L294</f>
        <v>0</v>
      </c>
      <c r="M290" s="12">
        <f>M294</f>
        <v>0</v>
      </c>
    </row>
    <row r="291" spans="1:13" ht="67.5">
      <c r="A291" s="11"/>
      <c r="B291" s="11"/>
      <c r="C291" s="11"/>
      <c r="D291" s="19" t="s">
        <v>293</v>
      </c>
      <c r="E291" s="11"/>
      <c r="F291" s="11"/>
      <c r="G291" s="11"/>
      <c r="H291" s="11"/>
      <c r="I291" s="11"/>
      <c r="J291" s="11"/>
      <c r="K291" s="11"/>
      <c r="L291" s="11"/>
      <c r="M291" s="11"/>
    </row>
    <row r="292" spans="1:13">
      <c r="A292" s="11"/>
      <c r="B292" s="11"/>
      <c r="C292" s="11"/>
      <c r="D292" s="22"/>
      <c r="E292" s="10" t="s">
        <v>248</v>
      </c>
      <c r="F292" s="13">
        <v>0</v>
      </c>
      <c r="G292" s="14">
        <v>12</v>
      </c>
      <c r="H292" s="14">
        <v>0</v>
      </c>
      <c r="I292" s="14">
        <v>0</v>
      </c>
      <c r="J292" s="12">
        <f>OR(F292&lt;&gt;0,G292&lt;&gt;0,H292&lt;&gt;0,I292&lt;&gt;0)*(F292 + (F292 = 0))*(G292 + (G292 = 0))*(H292 + (H292 = 0))*(I292 + (I292 = 0))</f>
        <v>12</v>
      </c>
      <c r="K292" s="11"/>
      <c r="L292" s="11"/>
      <c r="M292" s="11"/>
    </row>
    <row r="293" spans="1:13">
      <c r="A293" s="11"/>
      <c r="B293" s="11"/>
      <c r="C293" s="11"/>
      <c r="D293" s="22"/>
      <c r="E293" s="10" t="s">
        <v>249</v>
      </c>
      <c r="F293" s="13">
        <v>0</v>
      </c>
      <c r="G293" s="14">
        <v>12</v>
      </c>
      <c r="H293" s="14">
        <v>0</v>
      </c>
      <c r="I293" s="14">
        <v>0</v>
      </c>
      <c r="J293" s="12">
        <f>OR(F293&lt;&gt;0,G293&lt;&gt;0,H293&lt;&gt;0,I293&lt;&gt;0)*(F293 + (F293 = 0))*(G293 + (G293 = 0))*(H293 + (H293 = 0))*(I293 + (I293 = 0))</f>
        <v>12</v>
      </c>
      <c r="K293" s="11"/>
      <c r="L293" s="11"/>
      <c r="M293" s="11"/>
    </row>
    <row r="294" spans="1:13">
      <c r="A294" s="11"/>
      <c r="B294" s="11"/>
      <c r="C294" s="11"/>
      <c r="D294" s="22"/>
      <c r="E294" s="11"/>
      <c r="F294" s="11"/>
      <c r="G294" s="11"/>
      <c r="H294" s="11"/>
      <c r="I294" s="11"/>
      <c r="J294" s="15" t="s">
        <v>294</v>
      </c>
      <c r="K294" s="16">
        <f>SUM(J292:J293)</f>
        <v>24</v>
      </c>
      <c r="L294" s="14"/>
      <c r="M294" s="16">
        <f>ROUND(K294*L294,2)</f>
        <v>0</v>
      </c>
    </row>
    <row r="295" spans="1:13" ht="0.95" customHeight="1">
      <c r="A295" s="17"/>
      <c r="B295" s="17"/>
      <c r="C295" s="17"/>
      <c r="D295" s="23"/>
      <c r="E295" s="17"/>
      <c r="F295" s="17"/>
      <c r="G295" s="17"/>
      <c r="H295" s="17"/>
      <c r="I295" s="17"/>
      <c r="J295" s="17"/>
      <c r="K295" s="17"/>
      <c r="L295" s="17"/>
      <c r="M295" s="17"/>
    </row>
    <row r="296" spans="1:13">
      <c r="A296" s="9" t="s">
        <v>295</v>
      </c>
      <c r="B296" s="10" t="s">
        <v>20</v>
      </c>
      <c r="C296" s="10" t="s">
        <v>296</v>
      </c>
      <c r="D296" s="19" t="s">
        <v>297</v>
      </c>
      <c r="E296" s="11"/>
      <c r="F296" s="11"/>
      <c r="G296" s="11"/>
      <c r="H296" s="11"/>
      <c r="I296" s="11"/>
      <c r="J296" s="11"/>
      <c r="K296" s="14">
        <v>1</v>
      </c>
      <c r="L296" s="14"/>
      <c r="M296" s="12">
        <f>ROUND(K296*L296,2)</f>
        <v>0</v>
      </c>
    </row>
    <row r="297" spans="1:13" ht="33.75">
      <c r="A297" s="11"/>
      <c r="B297" s="11"/>
      <c r="C297" s="11"/>
      <c r="D297" s="19" t="s">
        <v>298</v>
      </c>
      <c r="E297" s="11"/>
      <c r="F297" s="11"/>
      <c r="G297" s="11"/>
      <c r="H297" s="11"/>
      <c r="I297" s="11"/>
      <c r="J297" s="11"/>
      <c r="K297" s="11"/>
      <c r="L297" s="11"/>
      <c r="M297" s="11"/>
    </row>
    <row r="298" spans="1:13">
      <c r="A298" s="11"/>
      <c r="B298" s="11"/>
      <c r="C298" s="11"/>
      <c r="D298" s="22"/>
      <c r="E298" s="11"/>
      <c r="F298" s="11"/>
      <c r="G298" s="11"/>
      <c r="H298" s="11"/>
      <c r="I298" s="11"/>
      <c r="J298" s="15" t="s">
        <v>299</v>
      </c>
      <c r="K298" s="18">
        <v>1</v>
      </c>
      <c r="L298" s="16">
        <f>M234+M236+M238+M240+M250+M256+M258+M260+M265+M271+M277+M279+M281+M283+M290+M296</f>
        <v>0</v>
      </c>
      <c r="M298" s="16">
        <f>ROUND(K298*L298,2)</f>
        <v>0</v>
      </c>
    </row>
    <row r="299" spans="1:13" ht="0.95" customHeight="1">
      <c r="A299" s="17"/>
      <c r="B299" s="17"/>
      <c r="C299" s="17"/>
      <c r="D299" s="23"/>
      <c r="E299" s="17"/>
      <c r="F299" s="17"/>
      <c r="G299" s="17"/>
      <c r="H299" s="17"/>
      <c r="I299" s="17"/>
      <c r="J299" s="17"/>
      <c r="K299" s="17"/>
      <c r="L299" s="17"/>
      <c r="M299" s="17"/>
    </row>
    <row r="300" spans="1:13">
      <c r="A300" s="5" t="s">
        <v>300</v>
      </c>
      <c r="B300" s="5" t="s">
        <v>16</v>
      </c>
      <c r="C300" s="5" t="s">
        <v>17</v>
      </c>
      <c r="D300" s="21" t="s">
        <v>301</v>
      </c>
      <c r="E300" s="6"/>
      <c r="F300" s="6"/>
      <c r="G300" s="6"/>
      <c r="H300" s="6"/>
      <c r="I300" s="6"/>
      <c r="J300" s="6"/>
      <c r="K300" s="7">
        <f>K320</f>
        <v>1</v>
      </c>
      <c r="L300" s="8">
        <f>L320</f>
        <v>0</v>
      </c>
      <c r="M300" s="8">
        <f>M320</f>
        <v>0</v>
      </c>
    </row>
    <row r="301" spans="1:13">
      <c r="A301" s="9" t="s">
        <v>302</v>
      </c>
      <c r="B301" s="10" t="s">
        <v>20</v>
      </c>
      <c r="C301" s="10" t="s">
        <v>33</v>
      </c>
      <c r="D301" s="19" t="s">
        <v>303</v>
      </c>
      <c r="E301" s="11"/>
      <c r="F301" s="11"/>
      <c r="G301" s="11"/>
      <c r="H301" s="11"/>
      <c r="I301" s="11"/>
      <c r="J301" s="11"/>
      <c r="K301" s="14">
        <v>1</v>
      </c>
      <c r="L301" s="14"/>
      <c r="M301" s="12">
        <f>ROUND(K301*L301,2)</f>
        <v>0</v>
      </c>
    </row>
    <row r="302" spans="1:13" ht="33.75">
      <c r="A302" s="11"/>
      <c r="B302" s="11"/>
      <c r="C302" s="11"/>
      <c r="D302" s="19" t="s">
        <v>304</v>
      </c>
      <c r="E302" s="11"/>
      <c r="F302" s="11"/>
      <c r="G302" s="11"/>
      <c r="H302" s="11"/>
      <c r="I302" s="11"/>
      <c r="J302" s="11"/>
      <c r="K302" s="11"/>
      <c r="L302" s="11"/>
      <c r="M302" s="11"/>
    </row>
    <row r="303" spans="1:13">
      <c r="A303" s="9" t="s">
        <v>305</v>
      </c>
      <c r="B303" s="10" t="s">
        <v>20</v>
      </c>
      <c r="C303" s="10" t="s">
        <v>21</v>
      </c>
      <c r="D303" s="19" t="s">
        <v>306</v>
      </c>
      <c r="E303" s="11"/>
      <c r="F303" s="11"/>
      <c r="G303" s="11"/>
      <c r="H303" s="11"/>
      <c r="I303" s="11"/>
      <c r="J303" s="11"/>
      <c r="K303" s="14">
        <v>1</v>
      </c>
      <c r="L303" s="14"/>
      <c r="M303" s="12">
        <f>ROUND(K303*L303,2)</f>
        <v>0</v>
      </c>
    </row>
    <row r="304" spans="1:13" ht="33.75">
      <c r="A304" s="11"/>
      <c r="B304" s="11"/>
      <c r="C304" s="11"/>
      <c r="D304" s="19" t="s">
        <v>307</v>
      </c>
      <c r="E304" s="11"/>
      <c r="F304" s="11"/>
      <c r="G304" s="11"/>
      <c r="H304" s="11"/>
      <c r="I304" s="11"/>
      <c r="J304" s="11"/>
      <c r="K304" s="11"/>
      <c r="L304" s="11"/>
      <c r="M304" s="11"/>
    </row>
    <row r="305" spans="1:13">
      <c r="A305" s="9" t="s">
        <v>308</v>
      </c>
      <c r="B305" s="10" t="s">
        <v>20</v>
      </c>
      <c r="C305" s="10" t="s">
        <v>33</v>
      </c>
      <c r="D305" s="19" t="s">
        <v>309</v>
      </c>
      <c r="E305" s="11"/>
      <c r="F305" s="11"/>
      <c r="G305" s="11"/>
      <c r="H305" s="11"/>
      <c r="I305" s="11"/>
      <c r="J305" s="11"/>
      <c r="K305" s="12">
        <f>K308</f>
        <v>5</v>
      </c>
      <c r="L305" s="12">
        <f>L308</f>
        <v>0</v>
      </c>
      <c r="M305" s="12">
        <f>M308</f>
        <v>0</v>
      </c>
    </row>
    <row r="306" spans="1:13" ht="45">
      <c r="A306" s="11"/>
      <c r="B306" s="11"/>
      <c r="C306" s="11"/>
      <c r="D306" s="19" t="s">
        <v>310</v>
      </c>
      <c r="E306" s="11"/>
      <c r="F306" s="11"/>
      <c r="G306" s="11"/>
      <c r="H306" s="11"/>
      <c r="I306" s="11"/>
      <c r="J306" s="11"/>
      <c r="K306" s="11"/>
      <c r="L306" s="11"/>
      <c r="M306" s="11"/>
    </row>
    <row r="307" spans="1:13">
      <c r="A307" s="11"/>
      <c r="B307" s="11"/>
      <c r="C307" s="11"/>
      <c r="D307" s="22"/>
      <c r="E307" s="10" t="s">
        <v>36</v>
      </c>
      <c r="F307" s="13">
        <v>5</v>
      </c>
      <c r="G307" s="14">
        <v>0</v>
      </c>
      <c r="H307" s="14">
        <v>0</v>
      </c>
      <c r="I307" s="14">
        <v>0</v>
      </c>
      <c r="J307" s="12">
        <f>OR(F307&lt;&gt;0,G307&lt;&gt;0,H307&lt;&gt;0,I307&lt;&gt;0)*(F307 + (F307 = 0))*(G307 + (G307 = 0))*(H307 + (H307 = 0))*(I307 + (I307 = 0))</f>
        <v>5</v>
      </c>
      <c r="K307" s="11"/>
      <c r="L307" s="11"/>
      <c r="M307" s="11"/>
    </row>
    <row r="308" spans="1:13">
      <c r="A308" s="11"/>
      <c r="B308" s="11"/>
      <c r="C308" s="11"/>
      <c r="D308" s="22"/>
      <c r="E308" s="11"/>
      <c r="F308" s="11"/>
      <c r="G308" s="11"/>
      <c r="H308" s="11"/>
      <c r="I308" s="11"/>
      <c r="J308" s="15" t="s">
        <v>311</v>
      </c>
      <c r="K308" s="16">
        <f>J307</f>
        <v>5</v>
      </c>
      <c r="L308" s="14"/>
      <c r="M308" s="16">
        <f>ROUND(K308*L308,2)</f>
        <v>0</v>
      </c>
    </row>
    <row r="309" spans="1:13" ht="0.95" customHeight="1">
      <c r="A309" s="17"/>
      <c r="B309" s="17"/>
      <c r="C309" s="17"/>
      <c r="D309" s="23"/>
      <c r="E309" s="17"/>
      <c r="F309" s="17"/>
      <c r="G309" s="17"/>
      <c r="H309" s="17"/>
      <c r="I309" s="17"/>
      <c r="J309" s="17"/>
      <c r="K309" s="17"/>
      <c r="L309" s="17"/>
      <c r="M309" s="17"/>
    </row>
    <row r="310" spans="1:13">
      <c r="A310" s="9" t="s">
        <v>312</v>
      </c>
      <c r="B310" s="10" t="s">
        <v>20</v>
      </c>
      <c r="C310" s="10" t="s">
        <v>17</v>
      </c>
      <c r="D310" s="19" t="s">
        <v>313</v>
      </c>
      <c r="E310" s="11"/>
      <c r="F310" s="11"/>
      <c r="G310" s="11"/>
      <c r="H310" s="11"/>
      <c r="I310" s="11"/>
      <c r="J310" s="11"/>
      <c r="K310" s="12">
        <f>K312</f>
        <v>2</v>
      </c>
      <c r="L310" s="12">
        <f>L312</f>
        <v>0</v>
      </c>
      <c r="M310" s="12">
        <f>M312</f>
        <v>0</v>
      </c>
    </row>
    <row r="311" spans="1:13">
      <c r="A311" s="11"/>
      <c r="B311" s="11"/>
      <c r="C311" s="11"/>
      <c r="D311" s="22"/>
      <c r="E311" s="10" t="s">
        <v>314</v>
      </c>
      <c r="F311" s="13">
        <v>2</v>
      </c>
      <c r="G311" s="14">
        <v>0</v>
      </c>
      <c r="H311" s="14">
        <v>0</v>
      </c>
      <c r="I311" s="14">
        <v>0</v>
      </c>
      <c r="J311" s="12">
        <f>OR(F311&lt;&gt;0,G311&lt;&gt;0,H311&lt;&gt;0,I311&lt;&gt;0)*(F311 + (F311 = 0))*(G311 + (G311 = 0))*(H311 + (H311 = 0))*(I311 + (I311 = 0))</f>
        <v>2</v>
      </c>
      <c r="K311" s="11"/>
      <c r="L311" s="11"/>
      <c r="M311" s="11"/>
    </row>
    <row r="312" spans="1:13">
      <c r="A312" s="11"/>
      <c r="B312" s="11"/>
      <c r="C312" s="11"/>
      <c r="D312" s="22"/>
      <c r="E312" s="11"/>
      <c r="F312" s="11"/>
      <c r="G312" s="11"/>
      <c r="H312" s="11"/>
      <c r="I312" s="11"/>
      <c r="J312" s="15" t="s">
        <v>315</v>
      </c>
      <c r="K312" s="16">
        <f>J311</f>
        <v>2</v>
      </c>
      <c r="L312" s="14"/>
      <c r="M312" s="16">
        <f>ROUND(K312*L312,2)</f>
        <v>0</v>
      </c>
    </row>
    <row r="313" spans="1:13" ht="0.95" customHeight="1">
      <c r="A313" s="17"/>
      <c r="B313" s="17"/>
      <c r="C313" s="17"/>
      <c r="D313" s="23"/>
      <c r="E313" s="17"/>
      <c r="F313" s="17"/>
      <c r="G313" s="17"/>
      <c r="H313" s="17"/>
      <c r="I313" s="17"/>
      <c r="J313" s="17"/>
      <c r="K313" s="17"/>
      <c r="L313" s="17"/>
      <c r="M313" s="17"/>
    </row>
    <row r="314" spans="1:13">
      <c r="A314" s="9" t="s">
        <v>316</v>
      </c>
      <c r="B314" s="10" t="s">
        <v>20</v>
      </c>
      <c r="C314" s="10" t="s">
        <v>17</v>
      </c>
      <c r="D314" s="19" t="s">
        <v>317</v>
      </c>
      <c r="E314" s="11"/>
      <c r="F314" s="11"/>
      <c r="G314" s="11"/>
      <c r="H314" s="11"/>
      <c r="I314" s="11"/>
      <c r="J314" s="11"/>
      <c r="K314" s="12">
        <f>K316</f>
        <v>2</v>
      </c>
      <c r="L314" s="12">
        <f>L316</f>
        <v>0</v>
      </c>
      <c r="M314" s="12">
        <f>M316</f>
        <v>0</v>
      </c>
    </row>
    <row r="315" spans="1:13">
      <c r="A315" s="11"/>
      <c r="B315" s="11"/>
      <c r="C315" s="11"/>
      <c r="D315" s="22"/>
      <c r="E315" s="10" t="s">
        <v>318</v>
      </c>
      <c r="F315" s="13">
        <v>2</v>
      </c>
      <c r="G315" s="14">
        <v>0</v>
      </c>
      <c r="H315" s="14">
        <v>0</v>
      </c>
      <c r="I315" s="14">
        <v>0</v>
      </c>
      <c r="J315" s="12">
        <f>OR(F315&lt;&gt;0,G315&lt;&gt;0,H315&lt;&gt;0,I315&lt;&gt;0)*(F315 + (F315 = 0))*(G315 + (G315 = 0))*(H315 + (H315 = 0))*(I315 + (I315 = 0))</f>
        <v>2</v>
      </c>
      <c r="K315" s="11"/>
      <c r="L315" s="11"/>
      <c r="M315" s="11"/>
    </row>
    <row r="316" spans="1:13">
      <c r="A316" s="11"/>
      <c r="B316" s="11"/>
      <c r="C316" s="11"/>
      <c r="D316" s="22"/>
      <c r="E316" s="11"/>
      <c r="F316" s="11"/>
      <c r="G316" s="11"/>
      <c r="H316" s="11"/>
      <c r="I316" s="11"/>
      <c r="J316" s="15" t="s">
        <v>319</v>
      </c>
      <c r="K316" s="16">
        <f>J315</f>
        <v>2</v>
      </c>
      <c r="L316" s="14"/>
      <c r="M316" s="16">
        <f>ROUND(K316*L316,2)</f>
        <v>0</v>
      </c>
    </row>
    <row r="317" spans="1:13" ht="0.95" customHeight="1">
      <c r="A317" s="17"/>
      <c r="B317" s="17"/>
      <c r="C317" s="17"/>
      <c r="D317" s="23"/>
      <c r="E317" s="17"/>
      <c r="F317" s="17"/>
      <c r="G317" s="17"/>
      <c r="H317" s="17"/>
      <c r="I317" s="17"/>
      <c r="J317" s="17"/>
      <c r="K317" s="17"/>
      <c r="L317" s="17"/>
      <c r="M317" s="17"/>
    </row>
    <row r="318" spans="1:13" ht="22.5">
      <c r="A318" s="9" t="s">
        <v>320</v>
      </c>
      <c r="B318" s="10" t="s">
        <v>20</v>
      </c>
      <c r="C318" s="10" t="s">
        <v>21</v>
      </c>
      <c r="D318" s="19" t="s">
        <v>321</v>
      </c>
      <c r="E318" s="11"/>
      <c r="F318" s="11"/>
      <c r="G318" s="11"/>
      <c r="H318" s="11"/>
      <c r="I318" s="11"/>
      <c r="J318" s="11"/>
      <c r="K318" s="14">
        <v>2</v>
      </c>
      <c r="L318" s="14"/>
      <c r="M318" s="12">
        <f>ROUND(K318*L318,2)</f>
        <v>0</v>
      </c>
    </row>
    <row r="319" spans="1:13" ht="56.25">
      <c r="A319" s="11"/>
      <c r="B319" s="11"/>
      <c r="C319" s="11"/>
      <c r="D319" s="19" t="s">
        <v>322</v>
      </c>
      <c r="E319" s="11"/>
      <c r="F319" s="11"/>
      <c r="G319" s="11"/>
      <c r="H319" s="11"/>
      <c r="I319" s="11"/>
      <c r="J319" s="11"/>
      <c r="K319" s="11"/>
      <c r="L319" s="11"/>
      <c r="M319" s="11"/>
    </row>
    <row r="320" spans="1:13">
      <c r="A320" s="11"/>
      <c r="B320" s="11"/>
      <c r="C320" s="11"/>
      <c r="D320" s="22"/>
      <c r="E320" s="11"/>
      <c r="F320" s="11"/>
      <c r="G320" s="11"/>
      <c r="H320" s="11"/>
      <c r="I320" s="11"/>
      <c r="J320" s="15" t="s">
        <v>323</v>
      </c>
      <c r="K320" s="18">
        <v>1</v>
      </c>
      <c r="L320" s="16">
        <f>M301+M303+M305+M310+M314+M318</f>
        <v>0</v>
      </c>
      <c r="M320" s="16">
        <f>ROUND(K320*L320,2)</f>
        <v>0</v>
      </c>
    </row>
    <row r="321" spans="1:13" ht="0.95" customHeight="1">
      <c r="A321" s="17"/>
      <c r="B321" s="17"/>
      <c r="C321" s="17"/>
      <c r="D321" s="23"/>
      <c r="E321" s="17"/>
      <c r="F321" s="17"/>
      <c r="G321" s="17"/>
      <c r="H321" s="17"/>
      <c r="I321" s="17"/>
      <c r="J321" s="17"/>
      <c r="K321" s="17"/>
      <c r="L321" s="17"/>
      <c r="M321" s="17"/>
    </row>
    <row r="322" spans="1:13">
      <c r="A322" s="5" t="s">
        <v>324</v>
      </c>
      <c r="B322" s="5" t="s">
        <v>16</v>
      </c>
      <c r="C322" s="5" t="s">
        <v>17</v>
      </c>
      <c r="D322" s="21" t="s">
        <v>325</v>
      </c>
      <c r="E322" s="6"/>
      <c r="F322" s="6"/>
      <c r="G322" s="6"/>
      <c r="H322" s="6"/>
      <c r="I322" s="6"/>
      <c r="J322" s="6"/>
      <c r="K322" s="7">
        <f>K344</f>
        <v>1</v>
      </c>
      <c r="L322" s="8">
        <f>L344</f>
        <v>0</v>
      </c>
      <c r="M322" s="8">
        <f>M344</f>
        <v>0</v>
      </c>
    </row>
    <row r="323" spans="1:13" ht="22.5">
      <c r="A323" s="9" t="s">
        <v>326</v>
      </c>
      <c r="B323" s="10" t="s">
        <v>20</v>
      </c>
      <c r="C323" s="10" t="s">
        <v>49</v>
      </c>
      <c r="D323" s="19" t="s">
        <v>327</v>
      </c>
      <c r="E323" s="11"/>
      <c r="F323" s="11"/>
      <c r="G323" s="11"/>
      <c r="H323" s="11"/>
      <c r="I323" s="11"/>
      <c r="J323" s="11"/>
      <c r="K323" s="12">
        <f>K327</f>
        <v>19.8</v>
      </c>
      <c r="L323" s="12">
        <f>L327</f>
        <v>0</v>
      </c>
      <c r="M323" s="12">
        <f>M327</f>
        <v>0</v>
      </c>
    </row>
    <row r="324" spans="1:13" ht="45">
      <c r="A324" s="11"/>
      <c r="B324" s="11"/>
      <c r="C324" s="11"/>
      <c r="D324" s="19" t="s">
        <v>328</v>
      </c>
      <c r="E324" s="11"/>
      <c r="F324" s="11"/>
      <c r="G324" s="11"/>
      <c r="H324" s="11"/>
      <c r="I324" s="11"/>
      <c r="J324" s="11"/>
      <c r="K324" s="11"/>
      <c r="L324" s="11"/>
      <c r="M324" s="11"/>
    </row>
    <row r="325" spans="1:13">
      <c r="A325" s="11"/>
      <c r="B325" s="11"/>
      <c r="C325" s="11"/>
      <c r="D325" s="22"/>
      <c r="E325" s="10" t="s">
        <v>329</v>
      </c>
      <c r="F325" s="13">
        <v>0</v>
      </c>
      <c r="G325" s="14">
        <v>33</v>
      </c>
      <c r="H325" s="14">
        <v>0</v>
      </c>
      <c r="I325" s="14">
        <v>0.3</v>
      </c>
      <c r="J325" s="12">
        <f>OR(F325&lt;&gt;0,G325&lt;&gt;0,H325&lt;&gt;0,I325&lt;&gt;0)*(F325 + (F325 = 0))*(G325 + (G325 = 0))*(H325 + (H325 = 0))*(I325 + (I325 = 0))</f>
        <v>9.9</v>
      </c>
      <c r="K325" s="11"/>
      <c r="L325" s="11"/>
      <c r="M325" s="11"/>
    </row>
    <row r="326" spans="1:13">
      <c r="A326" s="11"/>
      <c r="B326" s="11"/>
      <c r="C326" s="11"/>
      <c r="D326" s="22"/>
      <c r="E326" s="10" t="s">
        <v>330</v>
      </c>
      <c r="F326" s="13">
        <v>0</v>
      </c>
      <c r="G326" s="14">
        <v>33</v>
      </c>
      <c r="H326" s="14">
        <v>0</v>
      </c>
      <c r="I326" s="14">
        <v>0.3</v>
      </c>
      <c r="J326" s="12">
        <f>OR(F326&lt;&gt;0,G326&lt;&gt;0,H326&lt;&gt;0,I326&lt;&gt;0)*(F326 + (F326 = 0))*(G326 + (G326 = 0))*(H326 + (H326 = 0))*(I326 + (I326 = 0))</f>
        <v>9.9</v>
      </c>
      <c r="K326" s="11"/>
      <c r="L326" s="11"/>
      <c r="M326" s="11"/>
    </row>
    <row r="327" spans="1:13">
      <c r="A327" s="11"/>
      <c r="B327" s="11"/>
      <c r="C327" s="11"/>
      <c r="D327" s="22"/>
      <c r="E327" s="11"/>
      <c r="F327" s="11"/>
      <c r="G327" s="11"/>
      <c r="H327" s="11"/>
      <c r="I327" s="11"/>
      <c r="J327" s="15" t="s">
        <v>331</v>
      </c>
      <c r="K327" s="16">
        <f>SUM(J325:J326)</f>
        <v>19.8</v>
      </c>
      <c r="L327" s="14"/>
      <c r="M327" s="16">
        <f>ROUND(K327*L327,2)</f>
        <v>0</v>
      </c>
    </row>
    <row r="328" spans="1:13" ht="0.95" customHeight="1">
      <c r="A328" s="17"/>
      <c r="B328" s="17"/>
      <c r="C328" s="17"/>
      <c r="D328" s="23"/>
      <c r="E328" s="17"/>
      <c r="F328" s="17"/>
      <c r="G328" s="17"/>
      <c r="H328" s="17"/>
      <c r="I328" s="17"/>
      <c r="J328" s="17"/>
      <c r="K328" s="17"/>
      <c r="L328" s="17"/>
      <c r="M328" s="17"/>
    </row>
    <row r="329" spans="1:13" ht="33.75">
      <c r="A329" s="9" t="s">
        <v>332</v>
      </c>
      <c r="B329" s="10" t="s">
        <v>20</v>
      </c>
      <c r="C329" s="10" t="s">
        <v>78</v>
      </c>
      <c r="D329" s="19" t="s">
        <v>333</v>
      </c>
      <c r="E329" s="11"/>
      <c r="F329" s="11"/>
      <c r="G329" s="11"/>
      <c r="H329" s="11"/>
      <c r="I329" s="11"/>
      <c r="J329" s="11"/>
      <c r="K329" s="12">
        <f>K332</f>
        <v>0.23</v>
      </c>
      <c r="L329" s="12">
        <f>L332</f>
        <v>0</v>
      </c>
      <c r="M329" s="12">
        <f>M332</f>
        <v>0</v>
      </c>
    </row>
    <row r="330" spans="1:13" ht="45">
      <c r="A330" s="11"/>
      <c r="B330" s="11"/>
      <c r="C330" s="11"/>
      <c r="D330" s="19" t="s">
        <v>334</v>
      </c>
      <c r="E330" s="11"/>
      <c r="F330" s="11"/>
      <c r="G330" s="11"/>
      <c r="H330" s="11"/>
      <c r="I330" s="11"/>
      <c r="J330" s="11"/>
      <c r="K330" s="11"/>
      <c r="L330" s="11"/>
      <c r="M330" s="11"/>
    </row>
    <row r="331" spans="1:13">
      <c r="A331" s="11"/>
      <c r="B331" s="11"/>
      <c r="C331" s="11"/>
      <c r="D331" s="22"/>
      <c r="E331" s="10" t="s">
        <v>335</v>
      </c>
      <c r="F331" s="13">
        <v>3</v>
      </c>
      <c r="G331" s="14">
        <v>0.5</v>
      </c>
      <c r="H331" s="14">
        <v>0.5</v>
      </c>
      <c r="I331" s="14">
        <v>0.3</v>
      </c>
      <c r="J331" s="12">
        <f>OR(F331&lt;&gt;0,G331&lt;&gt;0,H331&lt;&gt;0,I331&lt;&gt;0)*(F331 + (F331 = 0))*(G331 + (G331 = 0))*(H331 + (H331 = 0))*(I331 + (I331 = 0))</f>
        <v>0.23</v>
      </c>
      <c r="K331" s="11"/>
      <c r="L331" s="11"/>
      <c r="M331" s="11"/>
    </row>
    <row r="332" spans="1:13">
      <c r="A332" s="11"/>
      <c r="B332" s="11"/>
      <c r="C332" s="11"/>
      <c r="D332" s="22"/>
      <c r="E332" s="11"/>
      <c r="F332" s="11"/>
      <c r="G332" s="11"/>
      <c r="H332" s="11"/>
      <c r="I332" s="11"/>
      <c r="J332" s="15" t="s">
        <v>336</v>
      </c>
      <c r="K332" s="16">
        <f>J331</f>
        <v>0.23</v>
      </c>
      <c r="L332" s="14"/>
      <c r="M332" s="16">
        <f>ROUND(K332*L332,2)</f>
        <v>0</v>
      </c>
    </row>
    <row r="333" spans="1:13" ht="0.95" customHeight="1">
      <c r="A333" s="17"/>
      <c r="B333" s="17"/>
      <c r="C333" s="17"/>
      <c r="D333" s="23"/>
      <c r="E333" s="17"/>
      <c r="F333" s="17"/>
      <c r="G333" s="17"/>
      <c r="H333" s="17"/>
      <c r="I333" s="17"/>
      <c r="J333" s="17"/>
      <c r="K333" s="17"/>
      <c r="L333" s="17"/>
      <c r="M333" s="17"/>
    </row>
    <row r="334" spans="1:13" ht="33.75">
      <c r="A334" s="9" t="s">
        <v>153</v>
      </c>
      <c r="B334" s="10" t="s">
        <v>20</v>
      </c>
      <c r="C334" s="10" t="s">
        <v>78</v>
      </c>
      <c r="D334" s="19" t="s">
        <v>154</v>
      </c>
      <c r="E334" s="11"/>
      <c r="F334" s="11"/>
      <c r="G334" s="11"/>
      <c r="H334" s="11"/>
      <c r="I334" s="11"/>
      <c r="J334" s="11"/>
      <c r="K334" s="12">
        <f>K337</f>
        <v>0.23</v>
      </c>
      <c r="L334" s="12">
        <f>L337</f>
        <v>0</v>
      </c>
      <c r="M334" s="12">
        <f>M337</f>
        <v>0</v>
      </c>
    </row>
    <row r="335" spans="1:13" ht="56.25">
      <c r="A335" s="11"/>
      <c r="B335" s="11"/>
      <c r="C335" s="11"/>
      <c r="D335" s="19" t="s">
        <v>155</v>
      </c>
      <c r="E335" s="11"/>
      <c r="F335" s="11"/>
      <c r="G335" s="11"/>
      <c r="H335" s="11"/>
      <c r="I335" s="11"/>
      <c r="J335" s="11"/>
      <c r="K335" s="11"/>
      <c r="L335" s="11"/>
      <c r="M335" s="11"/>
    </row>
    <row r="336" spans="1:13">
      <c r="A336" s="11"/>
      <c r="B336" s="11"/>
      <c r="C336" s="11"/>
      <c r="D336" s="22"/>
      <c r="E336" s="10" t="s">
        <v>335</v>
      </c>
      <c r="F336" s="13">
        <v>3</v>
      </c>
      <c r="G336" s="14">
        <v>0.5</v>
      </c>
      <c r="H336" s="14">
        <v>0.5</v>
      </c>
      <c r="I336" s="14">
        <v>0.3</v>
      </c>
      <c r="J336" s="12">
        <f>OR(F336&lt;&gt;0,G336&lt;&gt;0,H336&lt;&gt;0,I336&lt;&gt;0)*(F336 + (F336 = 0))*(G336 + (G336 = 0))*(H336 + (H336 = 0))*(I336 + (I336 = 0))</f>
        <v>0.23</v>
      </c>
      <c r="K336" s="11"/>
      <c r="L336" s="11"/>
      <c r="M336" s="11"/>
    </row>
    <row r="337" spans="1:13">
      <c r="A337" s="11"/>
      <c r="B337" s="11"/>
      <c r="C337" s="11"/>
      <c r="D337" s="22"/>
      <c r="E337" s="11"/>
      <c r="F337" s="11"/>
      <c r="G337" s="11"/>
      <c r="H337" s="11"/>
      <c r="I337" s="11"/>
      <c r="J337" s="15" t="s">
        <v>157</v>
      </c>
      <c r="K337" s="16">
        <f>J336</f>
        <v>0.23</v>
      </c>
      <c r="L337" s="14"/>
      <c r="M337" s="16">
        <f>ROUND(K337*L337,2)</f>
        <v>0</v>
      </c>
    </row>
    <row r="338" spans="1:13" ht="0.95" customHeight="1">
      <c r="A338" s="17"/>
      <c r="B338" s="17"/>
      <c r="C338" s="17"/>
      <c r="D338" s="23"/>
      <c r="E338" s="17"/>
      <c r="F338" s="17"/>
      <c r="G338" s="17"/>
      <c r="H338" s="17"/>
      <c r="I338" s="17"/>
      <c r="J338" s="17"/>
      <c r="K338" s="17"/>
      <c r="L338" s="17"/>
      <c r="M338" s="17"/>
    </row>
    <row r="339" spans="1:13" ht="22.5">
      <c r="A339" s="9" t="s">
        <v>337</v>
      </c>
      <c r="B339" s="10" t="s">
        <v>20</v>
      </c>
      <c r="C339" s="10" t="s">
        <v>78</v>
      </c>
      <c r="D339" s="19" t="s">
        <v>338</v>
      </c>
      <c r="E339" s="11"/>
      <c r="F339" s="11"/>
      <c r="G339" s="11"/>
      <c r="H339" s="11"/>
      <c r="I339" s="11"/>
      <c r="J339" s="11"/>
      <c r="K339" s="12">
        <f>K342</f>
        <v>2.97</v>
      </c>
      <c r="L339" s="12">
        <f>L342</f>
        <v>0</v>
      </c>
      <c r="M339" s="12">
        <f>M342</f>
        <v>0</v>
      </c>
    </row>
    <row r="340" spans="1:13" ht="56.25">
      <c r="A340" s="11"/>
      <c r="B340" s="11"/>
      <c r="C340" s="11"/>
      <c r="D340" s="19" t="s">
        <v>155</v>
      </c>
      <c r="E340" s="11"/>
      <c r="F340" s="11"/>
      <c r="G340" s="11"/>
      <c r="H340" s="11"/>
      <c r="I340" s="11"/>
      <c r="J340" s="11"/>
      <c r="K340" s="11"/>
      <c r="L340" s="11"/>
      <c r="M340" s="11"/>
    </row>
    <row r="341" spans="1:13">
      <c r="A341" s="11"/>
      <c r="B341" s="11"/>
      <c r="C341" s="11"/>
      <c r="D341" s="22"/>
      <c r="E341" s="10" t="s">
        <v>339</v>
      </c>
      <c r="F341" s="13">
        <v>0</v>
      </c>
      <c r="G341" s="14">
        <v>33</v>
      </c>
      <c r="H341" s="14">
        <v>0.3</v>
      </c>
      <c r="I341" s="14">
        <v>0.3</v>
      </c>
      <c r="J341" s="12">
        <f>OR(F341&lt;&gt;0,G341&lt;&gt;0,H341&lt;&gt;0,I341&lt;&gt;0)*(F341 + (F341 = 0))*(G341 + (G341 = 0))*(H341 + (H341 = 0))*(I341 + (I341 = 0))</f>
        <v>2.97</v>
      </c>
      <c r="K341" s="11"/>
      <c r="L341" s="11"/>
      <c r="M341" s="11"/>
    </row>
    <row r="342" spans="1:13">
      <c r="A342" s="11"/>
      <c r="B342" s="11"/>
      <c r="C342" s="11"/>
      <c r="D342" s="22"/>
      <c r="E342" s="11"/>
      <c r="F342" s="11"/>
      <c r="G342" s="11"/>
      <c r="H342" s="11"/>
      <c r="I342" s="11"/>
      <c r="J342" s="15" t="s">
        <v>340</v>
      </c>
      <c r="K342" s="16">
        <f>J341</f>
        <v>2.97</v>
      </c>
      <c r="L342" s="14"/>
      <c r="M342" s="16">
        <f>ROUND(K342*L342,2)</f>
        <v>0</v>
      </c>
    </row>
    <row r="343" spans="1:13" ht="0.95" customHeight="1">
      <c r="A343" s="17"/>
      <c r="B343" s="17"/>
      <c r="C343" s="17"/>
      <c r="D343" s="23"/>
      <c r="E343" s="17"/>
      <c r="F343" s="17"/>
      <c r="G343" s="17"/>
      <c r="H343" s="17"/>
      <c r="I343" s="17"/>
      <c r="J343" s="17"/>
      <c r="K343" s="17"/>
      <c r="L343" s="17"/>
      <c r="M343" s="17"/>
    </row>
    <row r="344" spans="1:13">
      <c r="A344" s="11"/>
      <c r="B344" s="11"/>
      <c r="C344" s="11"/>
      <c r="D344" s="22"/>
      <c r="E344" s="11"/>
      <c r="F344" s="11"/>
      <c r="G344" s="11"/>
      <c r="H344" s="11"/>
      <c r="I344" s="11"/>
      <c r="J344" s="15" t="s">
        <v>341</v>
      </c>
      <c r="K344" s="18">
        <v>1</v>
      </c>
      <c r="L344" s="16">
        <f>M323+M329+M334+M339</f>
        <v>0</v>
      </c>
      <c r="M344" s="16">
        <f>ROUND(K344*L344,2)</f>
        <v>0</v>
      </c>
    </row>
    <row r="345" spans="1:13" ht="0.95" customHeight="1">
      <c r="A345" s="17"/>
      <c r="B345" s="17"/>
      <c r="C345" s="17"/>
      <c r="D345" s="23"/>
      <c r="E345" s="17"/>
      <c r="F345" s="17"/>
      <c r="G345" s="17"/>
      <c r="H345" s="17"/>
      <c r="I345" s="17"/>
      <c r="J345" s="17"/>
      <c r="K345" s="17"/>
      <c r="L345" s="17"/>
      <c r="M345" s="17"/>
    </row>
    <row r="346" spans="1:13">
      <c r="A346" s="5" t="s">
        <v>342</v>
      </c>
      <c r="B346" s="5" t="s">
        <v>16</v>
      </c>
      <c r="C346" s="5" t="s">
        <v>17</v>
      </c>
      <c r="D346" s="21" t="s">
        <v>343</v>
      </c>
      <c r="E346" s="6"/>
      <c r="F346" s="6"/>
      <c r="G346" s="6"/>
      <c r="H346" s="6"/>
      <c r="I346" s="6"/>
      <c r="J346" s="6"/>
      <c r="K346" s="7">
        <f>K359</f>
        <v>1</v>
      </c>
      <c r="L346" s="8">
        <f>L359</f>
        <v>0</v>
      </c>
      <c r="M346" s="8">
        <f>M359</f>
        <v>0</v>
      </c>
    </row>
    <row r="347" spans="1:13">
      <c r="A347" s="9" t="s">
        <v>344</v>
      </c>
      <c r="B347" s="10" t="s">
        <v>20</v>
      </c>
      <c r="C347" s="10" t="s">
        <v>345</v>
      </c>
      <c r="D347" s="19" t="s">
        <v>346</v>
      </c>
      <c r="E347" s="11"/>
      <c r="F347" s="11"/>
      <c r="G347" s="11"/>
      <c r="H347" s="11"/>
      <c r="I347" s="11"/>
      <c r="J347" s="11"/>
      <c r="K347" s="14">
        <v>1</v>
      </c>
      <c r="L347" s="14"/>
      <c r="M347" s="12">
        <f>ROUND(K347*L347,2)</f>
        <v>0</v>
      </c>
    </row>
    <row r="348" spans="1:13" ht="112.5">
      <c r="A348" s="11"/>
      <c r="B348" s="11"/>
      <c r="C348" s="11"/>
      <c r="D348" s="19" t="s">
        <v>347</v>
      </c>
      <c r="E348" s="11"/>
      <c r="F348" s="11"/>
      <c r="G348" s="11"/>
      <c r="H348" s="11"/>
      <c r="I348" s="11"/>
      <c r="J348" s="11"/>
      <c r="K348" s="11"/>
      <c r="L348" s="11"/>
      <c r="M348" s="11"/>
    </row>
    <row r="349" spans="1:13">
      <c r="A349" s="9" t="s">
        <v>348</v>
      </c>
      <c r="B349" s="10" t="s">
        <v>20</v>
      </c>
      <c r="C349" s="10" t="s">
        <v>33</v>
      </c>
      <c r="D349" s="19" t="s">
        <v>349</v>
      </c>
      <c r="E349" s="11"/>
      <c r="F349" s="11"/>
      <c r="G349" s="11"/>
      <c r="H349" s="11"/>
      <c r="I349" s="11"/>
      <c r="J349" s="11"/>
      <c r="K349" s="14">
        <v>1</v>
      </c>
      <c r="L349" s="14"/>
      <c r="M349" s="12">
        <f>ROUND(K349*L349,2)</f>
        <v>0</v>
      </c>
    </row>
    <row r="350" spans="1:13" ht="56.25">
      <c r="A350" s="11"/>
      <c r="B350" s="11"/>
      <c r="C350" s="11"/>
      <c r="D350" s="19" t="s">
        <v>350</v>
      </c>
      <c r="E350" s="11"/>
      <c r="F350" s="11"/>
      <c r="G350" s="11"/>
      <c r="H350" s="11"/>
      <c r="I350" s="11"/>
      <c r="J350" s="11"/>
      <c r="K350" s="11"/>
      <c r="L350" s="11"/>
      <c r="M350" s="11"/>
    </row>
    <row r="351" spans="1:13">
      <c r="A351" s="9" t="s">
        <v>351</v>
      </c>
      <c r="B351" s="10" t="s">
        <v>20</v>
      </c>
      <c r="C351" s="10" t="s">
        <v>345</v>
      </c>
      <c r="D351" s="19" t="s">
        <v>352</v>
      </c>
      <c r="E351" s="11"/>
      <c r="F351" s="11"/>
      <c r="G351" s="11"/>
      <c r="H351" s="11"/>
      <c r="I351" s="11"/>
      <c r="J351" s="11"/>
      <c r="K351" s="14">
        <v>1</v>
      </c>
      <c r="L351" s="14"/>
      <c r="M351" s="12">
        <f>ROUND(K351*L351,2)</f>
        <v>0</v>
      </c>
    </row>
    <row r="352" spans="1:13">
      <c r="A352" s="9" t="s">
        <v>353</v>
      </c>
      <c r="B352" s="10" t="s">
        <v>20</v>
      </c>
      <c r="C352" s="10" t="s">
        <v>345</v>
      </c>
      <c r="D352" s="19" t="s">
        <v>354</v>
      </c>
      <c r="E352" s="11"/>
      <c r="F352" s="11"/>
      <c r="G352" s="11"/>
      <c r="H352" s="11"/>
      <c r="I352" s="11"/>
      <c r="J352" s="11"/>
      <c r="K352" s="14">
        <v>1</v>
      </c>
      <c r="L352" s="14"/>
      <c r="M352" s="12">
        <f>ROUND(K352*L352,2)</f>
        <v>0</v>
      </c>
    </row>
    <row r="353" spans="1:13" ht="56.25">
      <c r="A353" s="11"/>
      <c r="B353" s="11"/>
      <c r="C353" s="11"/>
      <c r="D353" s="19" t="s">
        <v>355</v>
      </c>
      <c r="E353" s="11"/>
      <c r="F353" s="11"/>
      <c r="G353" s="11"/>
      <c r="H353" s="11"/>
      <c r="I353" s="11"/>
      <c r="J353" s="11"/>
      <c r="K353" s="11"/>
      <c r="L353" s="11"/>
      <c r="M353" s="11"/>
    </row>
    <row r="354" spans="1:13">
      <c r="A354" s="9" t="s">
        <v>356</v>
      </c>
      <c r="B354" s="10" t="s">
        <v>20</v>
      </c>
      <c r="C354" s="10" t="s">
        <v>33</v>
      </c>
      <c r="D354" s="19" t="s">
        <v>357</v>
      </c>
      <c r="E354" s="11"/>
      <c r="F354" s="11"/>
      <c r="G354" s="11"/>
      <c r="H354" s="11"/>
      <c r="I354" s="11"/>
      <c r="J354" s="11"/>
      <c r="K354" s="14">
        <v>1</v>
      </c>
      <c r="L354" s="14"/>
      <c r="M354" s="12">
        <f>ROUND(K354*L354,2)</f>
        <v>0</v>
      </c>
    </row>
    <row r="355" spans="1:13" ht="22.5">
      <c r="A355" s="11"/>
      <c r="B355" s="11"/>
      <c r="C355" s="11"/>
      <c r="D355" s="19" t="s">
        <v>358</v>
      </c>
      <c r="E355" s="11"/>
      <c r="F355" s="11"/>
      <c r="G355" s="11"/>
      <c r="H355" s="11"/>
      <c r="I355" s="11"/>
      <c r="J355" s="11"/>
      <c r="K355" s="11"/>
      <c r="L355" s="11"/>
      <c r="M355" s="11"/>
    </row>
    <row r="356" spans="1:13" ht="22.5">
      <c r="A356" s="9" t="s">
        <v>359</v>
      </c>
      <c r="B356" s="10" t="s">
        <v>20</v>
      </c>
      <c r="C356" s="10" t="s">
        <v>33</v>
      </c>
      <c r="D356" s="19" t="s">
        <v>360</v>
      </c>
      <c r="E356" s="11"/>
      <c r="F356" s="11"/>
      <c r="G356" s="11"/>
      <c r="H356" s="11"/>
      <c r="I356" s="11"/>
      <c r="J356" s="11"/>
      <c r="K356" s="14">
        <v>1</v>
      </c>
      <c r="L356" s="14"/>
      <c r="M356" s="12">
        <f>ROUND(K356*L356,2)</f>
        <v>0</v>
      </c>
    </row>
    <row r="357" spans="1:13">
      <c r="A357" s="9" t="s">
        <v>361</v>
      </c>
      <c r="B357" s="10" t="s">
        <v>20</v>
      </c>
      <c r="C357" s="10" t="s">
        <v>33</v>
      </c>
      <c r="D357" s="19" t="s">
        <v>362</v>
      </c>
      <c r="E357" s="11"/>
      <c r="F357" s="11"/>
      <c r="G357" s="11"/>
      <c r="H357" s="11"/>
      <c r="I357" s="11"/>
      <c r="J357" s="11"/>
      <c r="K357" s="14">
        <v>1</v>
      </c>
      <c r="L357" s="14"/>
      <c r="M357" s="12">
        <f>ROUND(K357*L357,2)</f>
        <v>0</v>
      </c>
    </row>
    <row r="358" spans="1:13" ht="22.5">
      <c r="A358" s="11"/>
      <c r="B358" s="11"/>
      <c r="C358" s="11"/>
      <c r="D358" s="19" t="s">
        <v>363</v>
      </c>
      <c r="E358" s="11"/>
      <c r="F358" s="11"/>
      <c r="G358" s="11"/>
      <c r="H358" s="11"/>
      <c r="I358" s="11"/>
      <c r="J358" s="11"/>
      <c r="K358" s="11"/>
      <c r="L358" s="11"/>
      <c r="M358" s="11"/>
    </row>
    <row r="359" spans="1:13">
      <c r="A359" s="11"/>
      <c r="B359" s="11"/>
      <c r="C359" s="11"/>
      <c r="D359" s="22"/>
      <c r="E359" s="11"/>
      <c r="F359" s="11"/>
      <c r="G359" s="11"/>
      <c r="H359" s="11"/>
      <c r="I359" s="11"/>
      <c r="J359" s="15" t="s">
        <v>364</v>
      </c>
      <c r="K359" s="18">
        <v>1</v>
      </c>
      <c r="L359" s="16">
        <f>M347+M349+M351+M352+M354+M356+M357</f>
        <v>0</v>
      </c>
      <c r="M359" s="16">
        <f>ROUND(K359*L359,2)</f>
        <v>0</v>
      </c>
    </row>
    <row r="360" spans="1:13" ht="0.95" customHeight="1">
      <c r="A360" s="17"/>
      <c r="B360" s="17"/>
      <c r="C360" s="17"/>
      <c r="D360" s="23"/>
      <c r="E360" s="17"/>
      <c r="F360" s="17"/>
      <c r="G360" s="17"/>
      <c r="H360" s="17"/>
      <c r="I360" s="17"/>
      <c r="J360" s="17"/>
      <c r="K360" s="17"/>
      <c r="L360" s="17"/>
      <c r="M360" s="17"/>
    </row>
    <row r="361" spans="1:13">
      <c r="A361" s="11"/>
      <c r="B361" s="11"/>
      <c r="C361" s="11"/>
      <c r="D361" s="22"/>
      <c r="E361" s="11"/>
      <c r="F361" s="11"/>
      <c r="G361" s="11"/>
      <c r="H361" s="11"/>
      <c r="I361" s="11"/>
      <c r="J361" s="15" t="s">
        <v>365</v>
      </c>
      <c r="K361" s="18">
        <v>1</v>
      </c>
      <c r="L361" s="16">
        <f>M4+M16+M95+M159+M177+M212+M233+M300+M322+M346</f>
        <v>0</v>
      </c>
      <c r="M361" s="16">
        <f>ROUND(K361*L361,2)</f>
        <v>0</v>
      </c>
    </row>
    <row r="362" spans="1:13" ht="0.95" customHeight="1">
      <c r="A362" s="17"/>
      <c r="B362" s="17"/>
      <c r="C362" s="17"/>
      <c r="D362" s="23"/>
      <c r="E362" s="17"/>
      <c r="F362" s="17"/>
      <c r="G362" s="17"/>
      <c r="H362" s="17"/>
      <c r="I362" s="17"/>
      <c r="J362" s="17"/>
      <c r="K362" s="17"/>
      <c r="L362" s="17"/>
      <c r="M362" s="17"/>
    </row>
  </sheetData>
  <dataValidations count="1">
    <dataValidation type="list" allowBlank="1" showInputMessage="1" showErrorMessage="1" sqref="B4:B362" xr:uid="{D84CF5BE-B554-47C9-9F05-8A0181845818}">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Meritxell Montserrat Font</dc:creator>
  <cp:keywords/>
  <dc:description/>
  <cp:lastModifiedBy>X</cp:lastModifiedBy>
  <cp:revision/>
  <dcterms:created xsi:type="dcterms:W3CDTF">2026-04-24T11:29:57Z</dcterms:created>
  <dcterms:modified xsi:type="dcterms:W3CDTF">2026-04-27T08:26:28Z</dcterms:modified>
  <cp:category/>
  <cp:contentStatus/>
</cp:coreProperties>
</file>