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30" windowWidth="21255" windowHeight="8730"/>
  </bookViews>
  <sheets>
    <sheet name="Hoja1" sheetId="1" r:id="rId1"/>
    <sheet name="Hoja2" sheetId="2" r:id="rId2"/>
    <sheet name="Hoja3" sheetId="3" r:id="rId3"/>
  </sheets>
  <calcPr calcId="124519" fullPrecision="0"/>
</workbook>
</file>

<file path=xl/calcChain.xml><?xml version="1.0" encoding="utf-8"?>
<calcChain xmlns="http://schemas.openxmlformats.org/spreadsheetml/2006/main">
  <c r="K142" i="1"/>
  <c r="L148"/>
  <c r="J150"/>
  <c r="K151" s="1"/>
  <c r="L143"/>
  <c r="M146"/>
  <c r="M143" s="1"/>
  <c r="K146"/>
  <c r="K143" s="1"/>
  <c r="J145"/>
  <c r="K134"/>
  <c r="L135"/>
  <c r="K138"/>
  <c r="M138" s="1"/>
  <c r="M135" s="1"/>
  <c r="L140" s="1"/>
  <c r="J137"/>
  <c r="K64"/>
  <c r="L127"/>
  <c r="J129"/>
  <c r="K130" s="1"/>
  <c r="L122"/>
  <c r="M125"/>
  <c r="M122" s="1"/>
  <c r="K125"/>
  <c r="K122" s="1"/>
  <c r="J124"/>
  <c r="L117"/>
  <c r="J119"/>
  <c r="K120" s="1"/>
  <c r="L112"/>
  <c r="M115"/>
  <c r="M112" s="1"/>
  <c r="K115"/>
  <c r="K112" s="1"/>
  <c r="J114"/>
  <c r="L107"/>
  <c r="J109"/>
  <c r="K110" s="1"/>
  <c r="L102"/>
  <c r="M105"/>
  <c r="M102" s="1"/>
  <c r="K105"/>
  <c r="K102" s="1"/>
  <c r="J104"/>
  <c r="L97"/>
  <c r="J99"/>
  <c r="K100" s="1"/>
  <c r="L92"/>
  <c r="M95"/>
  <c r="M92" s="1"/>
  <c r="K95"/>
  <c r="K92" s="1"/>
  <c r="J94"/>
  <c r="L87"/>
  <c r="J89"/>
  <c r="K90" s="1"/>
  <c r="M85"/>
  <c r="L80"/>
  <c r="K80"/>
  <c r="M83"/>
  <c r="M80" s="1"/>
  <c r="K83"/>
  <c r="J82"/>
  <c r="L75"/>
  <c r="K78"/>
  <c r="M78" s="1"/>
  <c r="M75" s="1"/>
  <c r="J77"/>
  <c r="L70"/>
  <c r="K70"/>
  <c r="M73"/>
  <c r="M70" s="1"/>
  <c r="K73"/>
  <c r="J72"/>
  <c r="L65"/>
  <c r="K68"/>
  <c r="M68" s="1"/>
  <c r="M65" s="1"/>
  <c r="J67"/>
  <c r="K35"/>
  <c r="L57"/>
  <c r="J59"/>
  <c r="K60" s="1"/>
  <c r="L52"/>
  <c r="M55"/>
  <c r="M52" s="1"/>
  <c r="K55"/>
  <c r="K52" s="1"/>
  <c r="J54"/>
  <c r="L47"/>
  <c r="J49"/>
  <c r="K50" s="1"/>
  <c r="L41"/>
  <c r="M45"/>
  <c r="M41" s="1"/>
  <c r="K45"/>
  <c r="K41" s="1"/>
  <c r="J44"/>
  <c r="J43"/>
  <c r="L36"/>
  <c r="K39"/>
  <c r="M39" s="1"/>
  <c r="M36" s="1"/>
  <c r="J38"/>
  <c r="K4"/>
  <c r="L24"/>
  <c r="J30"/>
  <c r="J29"/>
  <c r="J28"/>
  <c r="J27"/>
  <c r="J26"/>
  <c r="K31" s="1"/>
  <c r="L15"/>
  <c r="J21"/>
  <c r="J20"/>
  <c r="J19"/>
  <c r="J18"/>
  <c r="K22" s="1"/>
  <c r="J17"/>
  <c r="L10"/>
  <c r="J12"/>
  <c r="K13" s="1"/>
  <c r="L5"/>
  <c r="M8"/>
  <c r="M5" s="1"/>
  <c r="K8"/>
  <c r="K5" s="1"/>
  <c r="J7"/>
  <c r="M60" l="1"/>
  <c r="M57" s="1"/>
  <c r="K57"/>
  <c r="M90"/>
  <c r="M87" s="1"/>
  <c r="L132" s="1"/>
  <c r="K87"/>
  <c r="M110"/>
  <c r="M107" s="1"/>
  <c r="K107"/>
  <c r="M130"/>
  <c r="M127" s="1"/>
  <c r="K127"/>
  <c r="M140"/>
  <c r="M134" s="1"/>
  <c r="L134"/>
  <c r="M13"/>
  <c r="M10" s="1"/>
  <c r="L33" s="1"/>
  <c r="K10"/>
  <c r="M31"/>
  <c r="M24" s="1"/>
  <c r="K24"/>
  <c r="M151"/>
  <c r="M148" s="1"/>
  <c r="L153" s="1"/>
  <c r="K148"/>
  <c r="K15"/>
  <c r="M22"/>
  <c r="M15" s="1"/>
  <c r="M50"/>
  <c r="M47" s="1"/>
  <c r="L62" s="1"/>
  <c r="K47"/>
  <c r="M100"/>
  <c r="M97" s="1"/>
  <c r="K97"/>
  <c r="M120"/>
  <c r="M117" s="1"/>
  <c r="K117"/>
  <c r="K36"/>
  <c r="K135"/>
  <c r="K65"/>
  <c r="K75"/>
  <c r="L35" l="1"/>
  <c r="M62"/>
  <c r="M35" s="1"/>
  <c r="L142"/>
  <c r="M153"/>
  <c r="M142" s="1"/>
  <c r="L4"/>
  <c r="M33"/>
  <c r="M4" s="1"/>
  <c r="L155" s="1"/>
  <c r="M155" s="1"/>
  <c r="L64"/>
  <c r="M132"/>
  <c r="M64" s="1"/>
</calcChain>
</file>

<file path=xl/comments1.xml><?xml version="1.0" encoding="utf-8"?>
<comments xmlns="http://schemas.openxmlformats.org/spreadsheetml/2006/main">
  <authors>
    <author>cr1</author>
  </authors>
  <commentList>
    <comment ref="A3" authorId="0">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
Los conceptos de tipo subtotal calculan la suma de los importes de los conceptos anteriores y sus códigos comienzan por el carácter 'Ʃ'. Pueden incluirse varios niveles de subtotales jerárquicos. Para insertar 'Ʃ' abra el "Mapa de caracteres" de Windows y busque el símbolo "Suma".
Los conceptos de tipo porcentaje calculan un porcentaje sobre los importes de los conceptos que están por encima de ellos en un análisis de precios y sus códigos contienen el símbolo '%'.
Los conceptos cuyo código comienza por 'Ʃ%', 'ƩƩ%' o 'ƩƩƩ%' calculan porcentajes sobre los distintos niveles de subtotales.</t>
        </r>
      </text>
    </comment>
    <comment ref="B3" authorId="0">
      <text>
        <r>
          <rPr>
            <b/>
            <sz val="9"/>
            <color indexed="81"/>
            <rFont val="Tahoma"/>
            <family val="2"/>
          </rPr>
          <t>Naturalesa del concepte o de lentitat (veure menú contextual)</t>
        </r>
      </text>
    </comment>
    <comment ref="C3" authorId="0">
      <text>
        <r>
          <rPr>
            <b/>
            <sz val="9"/>
            <color indexed="81"/>
            <rFont val="Tahoma"/>
            <family val="2"/>
          </rPr>
          <t>Unitat de amidament a què fa referència el preu unitari. Les unitats de temps afecten els càlculs de durades i recursos</t>
        </r>
      </text>
    </comment>
    <comment ref="D3" authorId="0">
      <text>
        <r>
          <rPr>
            <b/>
            <sz val="9"/>
            <color indexed="81"/>
            <rFont val="Tahoma"/>
            <family val="2"/>
          </rPr>
          <t>Text breu que facilita la visualització, la cerca i la impressió del concepte en lloc del text</t>
        </r>
      </text>
    </comment>
    <comment ref="E3" authorId="0">
      <text>
        <r>
          <rPr>
            <b/>
            <sz val="9"/>
            <color indexed="81"/>
            <rFont val="Tahoma"/>
            <family val="2"/>
          </rPr>
          <t>Revit: "-" + Text del paràmetre "Comentaris" de l'element
Si no hi és, es compon amb: Nivell + Orientació + Àrea + Zona + Tipus BIMT</t>
        </r>
      </text>
    </comment>
    <comment ref="F3" authorId="0">
      <text>
        <r>
          <rPr>
            <b/>
            <sz val="9"/>
            <color indexed="81"/>
            <rFont val="Tahoma"/>
            <family val="2"/>
          </rPr>
          <t>Columna A: Número d’unitats iguals de la línia d’amidament</t>
        </r>
      </text>
    </comment>
    <comment ref="G3" authorId="0">
      <text>
        <r>
          <rPr>
            <b/>
            <sz val="9"/>
            <color indexed="81"/>
            <rFont val="Tahoma"/>
            <family val="2"/>
          </rPr>
          <t>Columna B: Longitud de la línia d’amidament</t>
        </r>
      </text>
    </comment>
    <comment ref="H3" authorId="0">
      <text>
        <r>
          <rPr>
            <b/>
            <sz val="9"/>
            <color indexed="81"/>
            <rFont val="Tahoma"/>
            <family val="2"/>
          </rPr>
          <t>Columna C: Amplada de la línia d’amidament</t>
        </r>
      </text>
    </comment>
    <comment ref="I3" authorId="0">
      <text>
        <r>
          <rPr>
            <b/>
            <sz val="9"/>
            <color indexed="81"/>
            <rFont val="Tahoma"/>
            <family val="2"/>
          </rPr>
          <t>Columna D: Alçada de la línia d’amidament</t>
        </r>
      </text>
    </comment>
    <comment ref="J3" authorId="0">
      <text>
        <r>
          <rPr>
            <b/>
            <sz val="9"/>
            <color indexed="81"/>
            <rFont val="Tahoma"/>
            <family val="2"/>
          </rPr>
          <t>Quantitat
Verd: Referència a una altra partida 
Taronja: Fórmula de amidament 
Blau: Expressió 
Magenta: Calculat a partir de les dimensions 
Negre: Introduït directament</t>
        </r>
      </text>
    </comment>
    <comment ref="K3" authorId="0">
      <text>
        <r>
          <rPr>
            <b/>
            <sz val="9"/>
            <color indexed="81"/>
            <rFont val="Tahoma"/>
            <family val="2"/>
          </rPr>
          <t>Rendiment o quantitat pressupostada</t>
        </r>
      </text>
    </comment>
    <comment ref="L3" authorId="0">
      <text>
        <r>
          <rPr>
            <b/>
            <sz val="9"/>
            <color indexed="81"/>
            <rFont val="Tahoma"/>
            <family val="2"/>
          </rPr>
          <t>Preu unitari del concepte al pressupost Vermell: Bloquejat Gris: Anul·lat Magenta: Calculat</t>
        </r>
      </text>
    </comment>
    <comment ref="M3" authorId="0">
      <text>
        <r>
          <rPr>
            <b/>
            <sz val="9"/>
            <color indexed="81"/>
            <rFont val="Tahoma"/>
            <family val="2"/>
          </rPr>
          <t>Import del pressupost
Magenta: Hi ha ajustaments al producte de quantitat per preu unitari</t>
        </r>
      </text>
    </comment>
  </commentList>
</comments>
</file>

<file path=xl/sharedStrings.xml><?xml version="1.0" encoding="utf-8"?>
<sst xmlns="http://schemas.openxmlformats.org/spreadsheetml/2006/main" count="264" uniqueCount="154">
  <si>
    <t>Memòria valorada actuacions de reparació pavelló poliesportiu d'Olot</t>
  </si>
  <si>
    <t>Pressupost</t>
  </si>
  <si>
    <t>Código</t>
  </si>
  <si>
    <t>Nat</t>
  </si>
  <si>
    <t>Ud</t>
  </si>
  <si>
    <t>Resumen</t>
  </si>
  <si>
    <t>Comentario</t>
  </si>
  <si>
    <t>N</t>
  </si>
  <si>
    <t>Longitud</t>
  </si>
  <si>
    <t>Anchura</t>
  </si>
  <si>
    <t>Altura</t>
  </si>
  <si>
    <t>Cantidad</t>
  </si>
  <si>
    <t>CanPres</t>
  </si>
  <si>
    <t>Pres</t>
  </si>
  <si>
    <t>ImpPres</t>
  </si>
  <si>
    <t>01</t>
  </si>
  <si>
    <t>Capítol</t>
  </si>
  <si>
    <t/>
  </si>
  <si>
    <t>Desmuntatges</t>
  </si>
  <si>
    <t>P21DF-HBJL</t>
  </si>
  <si>
    <t>Partida</t>
  </si>
  <si>
    <t>m²</t>
  </si>
  <si>
    <t>Desmuntatge i posterior muntatge plaques solars tèrmiques</t>
  </si>
  <si>
    <t>Desmuntatge i posterior muntatge de plafó solar tèrmic, col·locat  sobre terrat o superfícies planes i muntat sobre suport individual o estructura de perfils metàl·lics, superfície del plafó fins a 2,69 m2, amb mitjans manuals i càrrega manual de runa sobre camió o contenidor</t>
  </si>
  <si>
    <t>SPC-01</t>
  </si>
  <si>
    <t>Plaques solar tèrmiques</t>
  </si>
  <si>
    <t>Total P21DF-HBJL</t>
  </si>
  <si>
    <t>P214L-CRMU</t>
  </si>
  <si>
    <t>m2</t>
  </si>
  <si>
    <t>Desmuntatge de coberta de policarbonat existent (CO3)</t>
  </si>
  <si>
    <t xml:space="preserve"> Desmuntatge de coberta existent de policarbonat, inclòs retirada de perfils, fixacions etc, per deixar l'estructura preparada per la nova coberta. Amb mitjans manuals i càrrega manual sobre camió o contenidor.</t>
  </si>
  <si>
    <t>CO3</t>
  </si>
  <si>
    <t>Total P214L-CRMU</t>
  </si>
  <si>
    <t>P2RA-EU5P</t>
  </si>
  <si>
    <t>m3</t>
  </si>
  <si>
    <t>Disposició controlada dipòsit autoritzat inclòs el cànon sobre la deposició controlada dels residus de la construcció</t>
  </si>
  <si>
    <t>Disposició controlada en dipòsit autoritzat inclòs el cànon sobre la deposició controlada dels residus de la construcció, segons la LLEI 8/2008, de residus barrejats no perillosos amb una densitat 0,17 t/m3, procedents de construcció o demolició, amb codi 17 09 04 segons la Llista Europea de Residus</t>
  </si>
  <si>
    <t>Policarbonat</t>
  </si>
  <si>
    <t>Llana de roca</t>
  </si>
  <si>
    <t>Planxa d'acer</t>
  </si>
  <si>
    <t>Envasos</t>
  </si>
  <si>
    <t>Residus barrejats</t>
  </si>
  <si>
    <t>Total P2RA-EU5P</t>
  </si>
  <si>
    <t>P2R5-DT40</t>
  </si>
  <si>
    <t>Transp.residus inerts o no especials</t>
  </si>
  <si>
    <t>Transport de residus inerts o no especials a instal·lació autoritzada de gestió de residus, amb contenidor de 5 m3 de capacitat</t>
  </si>
  <si>
    <t>Total P2R5-DT40</t>
  </si>
  <si>
    <t>Total 01</t>
  </si>
  <si>
    <t>02</t>
  </si>
  <si>
    <t>Reparació de coberta</t>
  </si>
  <si>
    <t>P540-12XF2</t>
  </si>
  <si>
    <t>Sobre coberta de panell metàl·lic existents (CO1)</t>
  </si>
  <si>
    <t>Subministrament i muntatge sobre coberta de panell existent format per: Rastells en xapa d'acer galvanitzat d'alçària 40mm, fixat mecànicament a panell existent , amb una separació entre rastells de 1250-1400mm. La fixació es colꞏlocarà a perfils estructurals (corretges) existents. Fibra IBR 80mm (Euro classe A1). Xapa perfil 30 d'acer prelacat color estàndard blanc en 0,6 mm d'espessor (fixada a la la part superior de la greca), fixació de 6,3x60 amb EPDM de 25, Inclòs p.p. de remateria perimetral en xapa d'acer prelacat color estàndard en 0,6mm d'espessor i desenvolupament varis per deixar la coberta rematada a tot el seu perímetre.</t>
  </si>
  <si>
    <t>CO1</t>
  </si>
  <si>
    <t>Total P540-12XF2</t>
  </si>
  <si>
    <t>P543-6T2I</t>
  </si>
  <si>
    <t>Sobre coberta asfàltica  existent (CO2)</t>
  </si>
  <si>
    <t>Subministrament i muntatge sobre coberta deck existent format per.: Lamina geotèxtil, impermeabilització amb lamina TPO de 1,8 mm color estàndard fixat mecànicament amb tulipa i fixació mecànica fins arribar a la xapa de coberta existent, reacció al foc Broof T1. Soldada a tota la seva superfície amb robot amb soldadura hermètica. Inclòs p.p. de remat perimetral mitja canya en xapa d'acer galvanitzat de 0,7mm d'espessor amb cola especial e impermeabilitzat igual a la coberta.</t>
  </si>
  <si>
    <t>CO2</t>
  </si>
  <si>
    <t>Total P543-6T2I</t>
  </si>
  <si>
    <t>P543-6T2G</t>
  </si>
  <si>
    <t>Substitució coberta policarbonat existent (CO3)</t>
  </si>
  <si>
    <t>Subministrament i muntatge de coberta formada per.: Primera xapa perfil 30 d'acer prelacat color estàndard blanc en 0,6mm d'espessor fixada a estructura existent, omegues de 40mm en xapa d'acer galvanitzat, fibra IBR 80mm (Euro classe A1), segona xapa perfil 30 d'acer prelacat color blanc en 0,6mm d'espessor,
(fixada a la la part superior de la greca), Fixacions de 6,3x60 amb EPDM de 25. Inclòs p.p. de remateria en xapa d'acer prelacat color estàndard en 0,6mm d'espessor i desenvolupament varis, per deixar la partida totalment acabada.</t>
  </si>
  <si>
    <t>Total P543-6T2G</t>
  </si>
  <si>
    <t>P5ZH3-ZEQB</t>
  </si>
  <si>
    <t>u</t>
  </si>
  <si>
    <t>Repas i adequació de boneres existents per succió</t>
  </si>
  <si>
    <t>Repas i adequació de boneres existents tipus succió, a nou revestiment amb planxa metàl·lica i membrana de TPO, inclou obertura de forats, adecuació de la mebrana al baixan i substitució de bonera</t>
  </si>
  <si>
    <t>Total P5ZH3-ZEQB</t>
  </si>
  <si>
    <t>P129-H8X5</t>
  </si>
  <si>
    <t>ut</t>
  </si>
  <si>
    <t>Grues i mitjans d'elevació i ports de material a obra</t>
  </si>
  <si>
    <t>Grues, mithans d'elevació i transport i ports de material a  obra.</t>
  </si>
  <si>
    <t>Total P129-H8X5</t>
  </si>
  <si>
    <t>Total 02</t>
  </si>
  <si>
    <t>SS</t>
  </si>
  <si>
    <t>Seguretat i salut</t>
  </si>
  <si>
    <t>P1477-65LG</t>
  </si>
  <si>
    <t>Casc seguretat,p/ús normal,contra cops,PE,pmàxim de 400g</t>
  </si>
  <si>
    <t>Casc de seguretat per a ús normal, contra cops, de polietilè amb un pes màxim de 400 g, homologat segons UNE-EN 812</t>
  </si>
  <si>
    <t>Total P1477-65LG</t>
  </si>
  <si>
    <t>P147Z-FITH</t>
  </si>
  <si>
    <t>Ulleres antiimp.st.,muntura univ.,visor transp.c/entelam.</t>
  </si>
  <si>
    <t>Ulleres de seguretat antiimpactes estàndard, amb muntura universal, amb visor transparent i tractament contra l'entelament, homologades segons UNE-EN 167 i UNE-EN 168</t>
  </si>
  <si>
    <t>Total P147Z-FITH</t>
  </si>
  <si>
    <t>P1473-EPWW</t>
  </si>
  <si>
    <t>Protector auditiu auricular,arnès,orelleres antisoroll</t>
  </si>
  <si>
    <t>Protector auditiu d'auricular, acoblat al cap amb arnès i orelleres antisoroll, homologat segons UNE-EN 352-1 i UNE-EN 458</t>
  </si>
  <si>
    <t>Total P1473-EPWW</t>
  </si>
  <si>
    <t>P147L-EQDI</t>
  </si>
  <si>
    <t>Guants protecció c/riscs mecànics nivell 3</t>
  </si>
  <si>
    <t>Parella de guants de protecció contra riscs mecànics comuns de construcció nivell 3, homologats segons UNE-EN 388 i UNE-EN 420</t>
  </si>
  <si>
    <t>Total P147L-EQDI</t>
  </si>
  <si>
    <t>P147O-10MP9</t>
  </si>
  <si>
    <t>Mascareta autofiltrant c/part.sòl.,FFP3(NR) s/UNE-EN 149</t>
  </si>
  <si>
    <t>Mascareta autofiltrant contra partícules sòlides tipus FFP classe 3 no reutilitzable (NR), homologada segons UNE-EN 149</t>
  </si>
  <si>
    <t>P1474-65MY</t>
  </si>
  <si>
    <t>Parella botesbaixes,seguretat industrial,p/treballs construcció,resist.humit.,pell rectif.,punt.metàl.+sola antillisc.</t>
  </si>
  <si>
    <t>Parella de botes baixes de seguretat industrial per a treballs de construcció en general, resistents a la humitat, de pell rectificada, amb turmellera encoixinada, amb puntera metàl·lica, sola antilliscant, falca amortidora d'impactes al taló i sense plantilla metàl·lica, homologades segons UNE-EN ISO 20344, UNE-EN ISO 20345, UNE-EN ISO 20346 i UNE-EN ISO 20347</t>
  </si>
  <si>
    <t>Total P1474-65MY</t>
  </si>
  <si>
    <t>P1480-FK75</t>
  </si>
  <si>
    <t>Armilla reflectant,tires reflect.cint./pit/esqu.</t>
  </si>
  <si>
    <t>Armilla reflectant amb tires reflectants a la cintura, al pit i a l'esquena, homologada segons UNE-EN 471</t>
  </si>
  <si>
    <t>Total P1480-FK75</t>
  </si>
  <si>
    <t>PBBD-65KP</t>
  </si>
  <si>
    <t>Senyal prohib.normalitz.,pictogr.negre s/blanc forma circ.cantell+banda transv.desc.esq.-dreta 45° vermell,D=10cm,cartell explic</t>
  </si>
  <si>
    <t>Senyal de prohibició, normalitzada amb pictograma negre sobre fons blanc, de forma circular amb cantells i banda transversal descendent d'esquerra a dreta a 45°, en color vermell, diàmetre 10 cm, amb cartell explicatiu rectangular, per ser vista fins 3 m, fixada i amb el desmuntatge inclòs</t>
  </si>
  <si>
    <t>Total PBBD-65KP</t>
  </si>
  <si>
    <t>PBBD-65KK</t>
  </si>
  <si>
    <t>Senyal oblig.normalitz.,pictogr.blanc s/blau forma circ.cantell blanc,D=29cm,cartell explic.rectang.,p/ser vista &lt;=12m,fixada+de</t>
  </si>
  <si>
    <t>Senyal d'obligació, normalitzada amb pictograma blanc sobre fons blau, de forma circular amb cantells en color blanc, diàmetre 29 cm, amb cartell explicatiu rectangular, per ser vista fins 12 m, fixada i amb el desmuntatge inclòs</t>
  </si>
  <si>
    <t>Total PBBD-65KK</t>
  </si>
  <si>
    <t>PBBA-EOJA</t>
  </si>
  <si>
    <t>Senyal indicativa ubicació ext.inc.,normalitz.,pictogr.blanc s/vermell,forma rectang/quadr.,cost.major 29cm,p/ser vista&lt;=12m,fix</t>
  </si>
  <si>
    <t>Senyal indicativa de la ubicació d'equips d'extinció d'incendis, normalitzada amb pictograma blanc sobre fons vermell, de forma rectangular o quadrada, costat major 29 cm, per ser vista fins 12 m de distància, fixada i amb el desmuntatge inclòs</t>
  </si>
  <si>
    <t>Total PBBA-EOJA</t>
  </si>
  <si>
    <t>P151N-H7X5</t>
  </si>
  <si>
    <t>m</t>
  </si>
  <si>
    <t>Tanca advertència malla taronja polietilè</t>
  </si>
  <si>
    <t>Tanca d'advertència o abalisament d'1 m d'alçada amb malla de polietilè taronja, fixada a 1 m del perímetre del sostre amb suports d'acer allotjats amb forats al sostre</t>
  </si>
  <si>
    <t>Total P151N-H7X5</t>
  </si>
  <si>
    <t>P1517-EQFB</t>
  </si>
  <si>
    <t>Protecció col·lectiva vert.,perím.façan.,c/caig.pers./object.,sup.metàl·lic,barra porta xarxes,serjant ancor.sostre,xarxa,desm.</t>
  </si>
  <si>
    <t>Protecció col·lectiva vertical del perímetre de les façanes contra caigudes de persones u objectes, amb suport metàl·lic tipus mènsula, de llargària 2,5 m, barra porta xarxes horitzontal, serjant d'ancoratge al sostre, xarxa de seguretat horitzontal i amb el desmuntatge inclòs</t>
  </si>
  <si>
    <t>Coberta</t>
  </si>
  <si>
    <t>Total P1517-EQFB</t>
  </si>
  <si>
    <t>P147W-65ND</t>
  </si>
  <si>
    <t>Sistema anticaiguda amb arnès anticaiguda+tirants,incorp.subsist.tipus retràctil</t>
  </si>
  <si>
    <t>Sistema anticaiguda compost per un arnès anticaiguda amb tirants, bandes secundàries, bandes subglúties, bandes de cuixa, recolzament dorsal per a subjecció, elements d'ajust, element dorsal d'enganxament d'arnès anticaiguda i sivella, incorporat a un subsistema anticaiguda de tipus retràctil, homologat segons UNE-EN 361, UNE-EN 362, UNE-EN 364/AC, UNE-EN 365, UNE-EN 360</t>
  </si>
  <si>
    <t>Total P147W-65ND</t>
  </si>
  <si>
    <t>P1471-65NK</t>
  </si>
  <si>
    <t>Ap.ancoratge p/prot.individ.caiguda alç.tac mecànic</t>
  </si>
  <si>
    <t>Aparell d'ancoratge per a equip de protecció individual contra caiguda d'alçada, homologat segons UNE-EN 795, amb fixació amb tac mecànic</t>
  </si>
  <si>
    <t>Total P1471-65NK</t>
  </si>
  <si>
    <t>Total SS</t>
  </si>
  <si>
    <t>CQ</t>
  </si>
  <si>
    <t>Control de qualitat</t>
  </si>
  <si>
    <t>PFV1-ZPV01</t>
  </si>
  <si>
    <t>Control de qualitat de la instal·lació</t>
  </si>
  <si>
    <t>A tots els efectes, el cost dels assajos i proves de control de qualitat es consideren inclosos en el pressupost de les obres que haurà d’assumir el contractista, sempre que aquest cost no superi l’1,5% del pressupost del projecte (sent el previst en el projecte inferior a aquest 1,5%)</t>
  </si>
  <si>
    <t>Total PFV1-ZPV01</t>
  </si>
  <si>
    <t>Total CQ</t>
  </si>
  <si>
    <t>ALTRES</t>
  </si>
  <si>
    <t>Altres</t>
  </si>
  <si>
    <t>IMP</t>
  </si>
  <si>
    <t>Imprevistos i despesdes de l'obra que caldrà justificar</t>
  </si>
  <si>
    <t>Partida per a l'absorció del cost d'imprevistos i despes de l'obra que caldrà justificar</t>
  </si>
  <si>
    <t>Total IMP</t>
  </si>
  <si>
    <t>AFEC</t>
  </si>
  <si>
    <t>Serveis afectats a justificar</t>
  </si>
  <si>
    <t>Partida per a l'absosrció dels serveis afectats de l'obra que caldrà jsutificar</t>
  </si>
  <si>
    <t>Total AFEC</t>
  </si>
  <si>
    <t>Total ALTRES</t>
  </si>
  <si>
    <t>Total 0</t>
  </si>
</sst>
</file>

<file path=xl/styles.xml><?xml version="1.0" encoding="utf-8"?>
<styleSheet xmlns="http://schemas.openxmlformats.org/spreadsheetml/2006/main">
  <numFmts count="1">
    <numFmt numFmtId="164" formatCode="#,##0.0?????????"/>
  </numFmts>
  <fonts count="9">
    <font>
      <sz val="11"/>
      <color theme="1"/>
      <name val="Calibri"/>
      <family val="2"/>
      <scheme val="minor"/>
    </font>
    <font>
      <b/>
      <sz val="10"/>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s>
  <fills count="5">
    <fill>
      <patternFill patternType="none"/>
    </fill>
    <fill>
      <patternFill patternType="gray125"/>
    </fill>
    <fill>
      <patternFill patternType="solid">
        <fgColor rgb="FFC8D1DE"/>
        <bgColor indexed="64"/>
      </patternFill>
    </fill>
    <fill>
      <patternFill patternType="solid">
        <fgColor rgb="FFFFEDDB"/>
        <bgColor indexed="64"/>
      </patternFill>
    </fill>
    <fill>
      <patternFill patternType="solid">
        <fgColor rgb="FFC0C0C0"/>
        <bgColor indexed="64"/>
      </patternFill>
    </fill>
  </fills>
  <borders count="1">
    <border>
      <left/>
      <right/>
      <top/>
      <bottom/>
      <diagonal/>
    </border>
  </borders>
  <cellStyleXfs count="1">
    <xf numFmtId="0" fontId="0" fillId="0" borderId="0"/>
  </cellStyleXfs>
  <cellXfs count="24">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0" fontId="5" fillId="2" borderId="0" xfId="0"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7" fillId="3" borderId="0" xfId="0" applyNumberFormat="1" applyFont="1" applyFill="1" applyAlignment="1">
      <alignment vertical="top"/>
    </xf>
    <xf numFmtId="49" fontId="7" fillId="0" borderId="0" xfId="0" applyNumberFormat="1" applyFont="1" applyAlignment="1">
      <alignment vertical="top"/>
    </xf>
    <xf numFmtId="0" fontId="7" fillId="0" borderId="0" xfId="0" applyFont="1" applyAlignment="1">
      <alignment vertical="top"/>
    </xf>
    <xf numFmtId="4" fontId="8" fillId="0" borderId="0" xfId="0" applyNumberFormat="1" applyFont="1" applyAlignment="1">
      <alignment vertical="top"/>
    </xf>
    <xf numFmtId="164" fontId="7" fillId="0" borderId="0" xfId="0" applyNumberFormat="1" applyFont="1" applyAlignment="1">
      <alignment vertical="top"/>
    </xf>
    <xf numFmtId="4" fontId="7" fillId="0" borderId="0" xfId="0" applyNumberFormat="1" applyFont="1" applyAlignment="1">
      <alignment vertical="top"/>
    </xf>
    <xf numFmtId="49" fontId="5" fillId="0" borderId="0" xfId="0" applyNumberFormat="1" applyFont="1" applyAlignment="1">
      <alignment vertical="top"/>
    </xf>
    <xf numFmtId="4" fontId="6" fillId="0" borderId="0" xfId="0" applyNumberFormat="1" applyFont="1" applyAlignment="1">
      <alignment vertical="top"/>
    </xf>
    <xf numFmtId="0" fontId="7" fillId="4" borderId="0" xfId="0" applyFont="1" applyFill="1" applyAlignment="1">
      <alignment vertical="top"/>
    </xf>
    <xf numFmtId="3" fontId="7" fillId="0" borderId="0" xfId="0" applyNumberFormat="1" applyFont="1" applyAlignment="1">
      <alignment vertical="top"/>
    </xf>
    <xf numFmtId="49" fontId="7" fillId="0" borderId="0" xfId="0" applyNumberFormat="1" applyFont="1" applyAlignment="1">
      <alignment vertical="top" wrapText="1"/>
    </xf>
    <xf numFmtId="0" fontId="4" fillId="0" borderId="0" xfId="0" applyFont="1" applyAlignment="1">
      <alignment vertical="top" wrapText="1"/>
    </xf>
    <xf numFmtId="49" fontId="5" fillId="2" borderId="0" xfId="0" applyNumberFormat="1" applyFont="1" applyFill="1" applyAlignment="1">
      <alignment vertical="top" wrapText="1"/>
    </xf>
    <xf numFmtId="0" fontId="7" fillId="0" borderId="0" xfId="0" applyFont="1" applyAlignment="1">
      <alignment vertical="top" wrapText="1"/>
    </xf>
    <xf numFmtId="0" fontId="7" fillId="4" borderId="0" xfId="0" applyFont="1" applyFill="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56"/>
  <sheetViews>
    <sheetView tabSelected="1" workbookViewId="0">
      <pane xSplit="4" ySplit="3" topLeftCell="E4" activePane="bottomRight" state="frozen"/>
      <selection pane="topRight" activeCell="E1" sqref="E1"/>
      <selection pane="bottomLeft" activeCell="A4" sqref="A4"/>
      <selection pane="bottomRight" activeCell="P11" sqref="P11"/>
    </sheetView>
  </sheetViews>
  <sheetFormatPr baseColWidth="10" defaultRowHeight="15"/>
  <cols>
    <col min="1" max="1" width="10.5703125" customWidth="1"/>
    <col min="2" max="2" width="6" customWidth="1"/>
    <col min="3" max="3" width="5.5703125" customWidth="1"/>
    <col min="4" max="4" width="68" customWidth="1"/>
    <col min="5" max="5" width="17.5703125" bestFit="1" customWidth="1"/>
    <col min="6" max="6" width="11.7109375" bestFit="1" customWidth="1"/>
    <col min="7" max="7" width="8.5703125" customWidth="1"/>
    <col min="8" max="8" width="8.140625" customWidth="1"/>
    <col min="9" max="9" width="6.5703125" customWidth="1"/>
    <col min="10" max="10" width="13.7109375" bestFit="1" customWidth="1"/>
    <col min="11" max="11" width="7.85546875" customWidth="1"/>
    <col min="12" max="13" width="8.7109375" customWidth="1"/>
  </cols>
  <sheetData>
    <row r="1" spans="1:13">
      <c r="A1" s="1" t="s">
        <v>0</v>
      </c>
      <c r="B1" s="2"/>
      <c r="C1" s="2"/>
      <c r="D1" s="2"/>
      <c r="E1" s="2"/>
      <c r="F1" s="2"/>
      <c r="G1" s="2"/>
      <c r="H1" s="2"/>
      <c r="I1" s="2"/>
      <c r="J1" s="2"/>
      <c r="K1" s="2"/>
      <c r="L1" s="2"/>
      <c r="M1" s="2"/>
    </row>
    <row r="2" spans="1:13" ht="18.75">
      <c r="A2" s="3" t="s">
        <v>1</v>
      </c>
      <c r="B2" s="2"/>
      <c r="C2" s="2"/>
      <c r="D2" s="2"/>
      <c r="E2" s="2"/>
      <c r="F2" s="2"/>
      <c r="G2" s="2"/>
      <c r="H2" s="2"/>
      <c r="I2" s="2"/>
      <c r="J2" s="2"/>
      <c r="K2" s="2"/>
      <c r="L2" s="2"/>
      <c r="M2" s="2"/>
    </row>
    <row r="3" spans="1:13">
      <c r="A3" s="4" t="s">
        <v>2</v>
      </c>
      <c r="B3" s="4" t="s">
        <v>3</v>
      </c>
      <c r="C3" s="4" t="s">
        <v>4</v>
      </c>
      <c r="D3" s="20" t="s">
        <v>5</v>
      </c>
      <c r="E3" s="4" t="s">
        <v>6</v>
      </c>
      <c r="F3" s="4" t="s">
        <v>7</v>
      </c>
      <c r="G3" s="4" t="s">
        <v>8</v>
      </c>
      <c r="H3" s="4" t="s">
        <v>9</v>
      </c>
      <c r="I3" s="4" t="s">
        <v>10</v>
      </c>
      <c r="J3" s="4" t="s">
        <v>11</v>
      </c>
      <c r="K3" s="4" t="s">
        <v>12</v>
      </c>
      <c r="L3" s="4" t="s">
        <v>13</v>
      </c>
      <c r="M3" s="4" t="s">
        <v>14</v>
      </c>
    </row>
    <row r="4" spans="1:13">
      <c r="A4" s="5" t="s">
        <v>15</v>
      </c>
      <c r="B4" s="5" t="s">
        <v>16</v>
      </c>
      <c r="C4" s="5" t="s">
        <v>17</v>
      </c>
      <c r="D4" s="21" t="s">
        <v>18</v>
      </c>
      <c r="E4" s="6"/>
      <c r="F4" s="6"/>
      <c r="G4" s="6"/>
      <c r="H4" s="6"/>
      <c r="I4" s="6"/>
      <c r="J4" s="6"/>
      <c r="K4" s="7">
        <f>K33</f>
        <v>1</v>
      </c>
      <c r="L4" s="8">
        <f>L33</f>
        <v>11361.94</v>
      </c>
      <c r="M4" s="8">
        <f>M33</f>
        <v>11361.94</v>
      </c>
    </row>
    <row r="5" spans="1:13" ht="22.5">
      <c r="A5" s="9" t="s">
        <v>19</v>
      </c>
      <c r="B5" s="10" t="s">
        <v>20</v>
      </c>
      <c r="C5" s="10" t="s">
        <v>21</v>
      </c>
      <c r="D5" s="19" t="s">
        <v>22</v>
      </c>
      <c r="E5" s="11"/>
      <c r="F5" s="11"/>
      <c r="G5" s="11"/>
      <c r="H5" s="11"/>
      <c r="I5" s="11"/>
      <c r="J5" s="11"/>
      <c r="K5" s="12">
        <f>K8</f>
        <v>40</v>
      </c>
      <c r="L5" s="12">
        <f>L8</f>
        <v>53.59</v>
      </c>
      <c r="M5" s="12">
        <f>M8</f>
        <v>2143.6</v>
      </c>
    </row>
    <row r="6" spans="1:13">
      <c r="A6" s="11"/>
      <c r="B6" s="11"/>
      <c r="C6" s="11"/>
      <c r="D6" s="19" t="s">
        <v>23</v>
      </c>
      <c r="E6" s="11"/>
      <c r="F6" s="11"/>
      <c r="G6" s="11"/>
      <c r="H6" s="11"/>
      <c r="I6" s="11"/>
      <c r="J6" s="11"/>
      <c r="K6" s="11"/>
      <c r="L6" s="11"/>
      <c r="M6" s="11"/>
    </row>
    <row r="7" spans="1:13">
      <c r="A7" s="11"/>
      <c r="B7" s="11"/>
      <c r="C7" s="10" t="s">
        <v>24</v>
      </c>
      <c r="D7" s="22"/>
      <c r="E7" s="10" t="s">
        <v>25</v>
      </c>
      <c r="F7" s="13">
        <v>1</v>
      </c>
      <c r="G7" s="14">
        <v>40</v>
      </c>
      <c r="H7" s="14">
        <v>0</v>
      </c>
      <c r="I7" s="14">
        <v>0</v>
      </c>
      <c r="J7" s="12">
        <f>OR(F7&lt;&gt;0,G7&lt;&gt;0,H7&lt;&gt;0,I7&lt;&gt;0)*(F7 + (F7 = 0))*(G7 + (G7 = 0))*(H7 + (H7 = 0))*(I7 + (I7 = 0))</f>
        <v>40</v>
      </c>
      <c r="K7" s="11"/>
      <c r="L7" s="11"/>
      <c r="M7" s="11"/>
    </row>
    <row r="8" spans="1:13">
      <c r="A8" s="11"/>
      <c r="B8" s="11"/>
      <c r="C8" s="11"/>
      <c r="D8" s="22"/>
      <c r="E8" s="11"/>
      <c r="F8" s="11"/>
      <c r="G8" s="11"/>
      <c r="H8" s="11"/>
      <c r="I8" s="11"/>
      <c r="J8" s="15" t="s">
        <v>26</v>
      </c>
      <c r="K8" s="16">
        <f>J7</f>
        <v>40</v>
      </c>
      <c r="L8" s="14">
        <v>53.59</v>
      </c>
      <c r="M8" s="16">
        <f>ROUND(K8*L8,2)</f>
        <v>2143.6</v>
      </c>
    </row>
    <row r="9" spans="1:13" ht="0.95" customHeight="1">
      <c r="A9" s="17"/>
      <c r="B9" s="17"/>
      <c r="C9" s="17"/>
      <c r="D9" s="23"/>
      <c r="E9" s="17"/>
      <c r="F9" s="17"/>
      <c r="G9" s="17"/>
      <c r="H9" s="17"/>
      <c r="I9" s="17"/>
      <c r="J9" s="17"/>
      <c r="K9" s="17"/>
      <c r="L9" s="17"/>
      <c r="M9" s="17"/>
    </row>
    <row r="10" spans="1:13" ht="22.5">
      <c r="A10" s="9" t="s">
        <v>27</v>
      </c>
      <c r="B10" s="10" t="s">
        <v>20</v>
      </c>
      <c r="C10" s="10" t="s">
        <v>28</v>
      </c>
      <c r="D10" s="19" t="s">
        <v>29</v>
      </c>
      <c r="E10" s="11"/>
      <c r="F10" s="11"/>
      <c r="G10" s="11"/>
      <c r="H10" s="11"/>
      <c r="I10" s="11"/>
      <c r="J10" s="11"/>
      <c r="K10" s="12">
        <f>K13</f>
        <v>450</v>
      </c>
      <c r="L10" s="12">
        <f>L13</f>
        <v>19.84</v>
      </c>
      <c r="M10" s="12">
        <f>M13</f>
        <v>8928</v>
      </c>
    </row>
    <row r="11" spans="1:13" ht="67.5">
      <c r="A11" s="11"/>
      <c r="B11" s="11"/>
      <c r="C11" s="11"/>
      <c r="D11" s="19" t="s">
        <v>30</v>
      </c>
      <c r="E11" s="11"/>
      <c r="F11" s="11"/>
      <c r="G11" s="11"/>
      <c r="H11" s="11"/>
      <c r="I11" s="11"/>
      <c r="J11" s="11"/>
      <c r="K11" s="11"/>
      <c r="L11" s="11"/>
      <c r="M11" s="11"/>
    </row>
    <row r="12" spans="1:13">
      <c r="A12" s="11"/>
      <c r="B12" s="11"/>
      <c r="C12" s="10" t="s">
        <v>24</v>
      </c>
      <c r="D12" s="22"/>
      <c r="E12" s="10" t="s">
        <v>31</v>
      </c>
      <c r="F12" s="13">
        <v>1</v>
      </c>
      <c r="G12" s="14">
        <v>450</v>
      </c>
      <c r="H12" s="14">
        <v>0</v>
      </c>
      <c r="I12" s="14">
        <v>0</v>
      </c>
      <c r="J12" s="12">
        <f>OR(F12&lt;&gt;0,G12&lt;&gt;0,H12&lt;&gt;0,I12&lt;&gt;0)*(F12 + (F12 = 0))*(G12 + (G12 = 0))*(H12 + (H12 = 0))*(I12 + (I12 = 0))</f>
        <v>450</v>
      </c>
      <c r="K12" s="11"/>
      <c r="L12" s="11"/>
      <c r="M12" s="11"/>
    </row>
    <row r="13" spans="1:13">
      <c r="A13" s="11"/>
      <c r="B13" s="11"/>
      <c r="C13" s="11"/>
      <c r="D13" s="22"/>
      <c r="E13" s="11"/>
      <c r="F13" s="11"/>
      <c r="G13" s="11"/>
      <c r="H13" s="11"/>
      <c r="I13" s="11"/>
      <c r="J13" s="15" t="s">
        <v>32</v>
      </c>
      <c r="K13" s="16">
        <f>J12</f>
        <v>450</v>
      </c>
      <c r="L13" s="14">
        <v>19.84</v>
      </c>
      <c r="M13" s="16">
        <f>ROUND(K13*L13,2)</f>
        <v>8928</v>
      </c>
    </row>
    <row r="14" spans="1:13" ht="0.95" customHeight="1">
      <c r="A14" s="17"/>
      <c r="B14" s="17"/>
      <c r="C14" s="17"/>
      <c r="D14" s="23"/>
      <c r="E14" s="17"/>
      <c r="F14" s="17"/>
      <c r="G14" s="17"/>
      <c r="H14" s="17"/>
      <c r="I14" s="17"/>
      <c r="J14" s="17"/>
      <c r="K14" s="17"/>
      <c r="L14" s="17"/>
      <c r="M14" s="17"/>
    </row>
    <row r="15" spans="1:13" ht="33.75">
      <c r="A15" s="9" t="s">
        <v>33</v>
      </c>
      <c r="B15" s="10" t="s">
        <v>20</v>
      </c>
      <c r="C15" s="10" t="s">
        <v>34</v>
      </c>
      <c r="D15" s="19" t="s">
        <v>35</v>
      </c>
      <c r="E15" s="11"/>
      <c r="F15" s="11"/>
      <c r="G15" s="11"/>
      <c r="H15" s="11"/>
      <c r="I15" s="11"/>
      <c r="J15" s="11"/>
      <c r="K15" s="12">
        <f>K22</f>
        <v>6</v>
      </c>
      <c r="L15" s="12">
        <f>L22</f>
        <v>25.21</v>
      </c>
      <c r="M15" s="12">
        <f>M22</f>
        <v>151.26</v>
      </c>
    </row>
    <row r="16" spans="1:13">
      <c r="A16" s="11"/>
      <c r="B16" s="11"/>
      <c r="C16" s="11"/>
      <c r="D16" s="19" t="s">
        <v>36</v>
      </c>
      <c r="E16" s="11"/>
      <c r="F16" s="11"/>
      <c r="G16" s="11"/>
      <c r="H16" s="11"/>
      <c r="I16" s="11"/>
      <c r="J16" s="11"/>
      <c r="K16" s="11"/>
      <c r="L16" s="11"/>
      <c r="M16" s="11"/>
    </row>
    <row r="17" spans="1:13">
      <c r="A17" s="11"/>
      <c r="B17" s="11"/>
      <c r="C17" s="10" t="s">
        <v>24</v>
      </c>
      <c r="D17" s="22"/>
      <c r="E17" s="10" t="s">
        <v>37</v>
      </c>
      <c r="F17" s="13">
        <v>1</v>
      </c>
      <c r="G17" s="14">
        <v>1.5</v>
      </c>
      <c r="H17" s="14">
        <v>0</v>
      </c>
      <c r="I17" s="14">
        <v>0</v>
      </c>
      <c r="J17" s="12">
        <f>OR(F17&lt;&gt;0,G17&lt;&gt;0,H17&lt;&gt;0,I17&lt;&gt;0)*(F17 + (F17 = 0))*(G17 + (G17 = 0))*(H17 + (H17 = 0))*(I17 + (I17 = 0))</f>
        <v>1.5</v>
      </c>
      <c r="K17" s="11"/>
      <c r="L17" s="11"/>
      <c r="M17" s="11"/>
    </row>
    <row r="18" spans="1:13">
      <c r="A18" s="11"/>
      <c r="B18" s="11"/>
      <c r="C18" s="10" t="s">
        <v>24</v>
      </c>
      <c r="D18" s="22"/>
      <c r="E18" s="10" t="s">
        <v>38</v>
      </c>
      <c r="F18" s="13">
        <v>1</v>
      </c>
      <c r="G18" s="14">
        <v>2</v>
      </c>
      <c r="H18" s="14">
        <v>0</v>
      </c>
      <c r="I18" s="14">
        <v>0</v>
      </c>
      <c r="J18" s="12">
        <f>OR(F18&lt;&gt;0,G18&lt;&gt;0,H18&lt;&gt;0,I18&lt;&gt;0)*(F18 + (F18 = 0))*(G18 + (G18 = 0))*(H18 + (H18 = 0))*(I18 + (I18 = 0))</f>
        <v>2</v>
      </c>
      <c r="K18" s="11"/>
      <c r="L18" s="11"/>
      <c r="M18" s="11"/>
    </row>
    <row r="19" spans="1:13">
      <c r="A19" s="11"/>
      <c r="B19" s="11"/>
      <c r="C19" s="10" t="s">
        <v>24</v>
      </c>
      <c r="D19" s="22"/>
      <c r="E19" s="10" t="s">
        <v>39</v>
      </c>
      <c r="F19" s="13">
        <v>1</v>
      </c>
      <c r="G19" s="14">
        <v>0.5</v>
      </c>
      <c r="H19" s="14">
        <v>0</v>
      </c>
      <c r="I19" s="14">
        <v>0</v>
      </c>
      <c r="J19" s="12">
        <f>OR(F19&lt;&gt;0,G19&lt;&gt;0,H19&lt;&gt;0,I19&lt;&gt;0)*(F19 + (F19 = 0))*(G19 + (G19 = 0))*(H19 + (H19 = 0))*(I19 + (I19 = 0))</f>
        <v>0.5</v>
      </c>
      <c r="K19" s="11"/>
      <c r="L19" s="11"/>
      <c r="M19" s="11"/>
    </row>
    <row r="20" spans="1:13">
      <c r="A20" s="11"/>
      <c r="B20" s="11"/>
      <c r="C20" s="10" t="s">
        <v>24</v>
      </c>
      <c r="D20" s="22"/>
      <c r="E20" s="10" t="s">
        <v>40</v>
      </c>
      <c r="F20" s="13">
        <v>1</v>
      </c>
      <c r="G20" s="14">
        <v>0.5</v>
      </c>
      <c r="H20" s="14">
        <v>0</v>
      </c>
      <c r="I20" s="14">
        <v>0</v>
      </c>
      <c r="J20" s="12">
        <f>OR(F20&lt;&gt;0,G20&lt;&gt;0,H20&lt;&gt;0,I20&lt;&gt;0)*(F20 + (F20 = 0))*(G20 + (G20 = 0))*(H20 + (H20 = 0))*(I20 + (I20 = 0))</f>
        <v>0.5</v>
      </c>
      <c r="K20" s="11"/>
      <c r="L20" s="11"/>
      <c r="M20" s="11"/>
    </row>
    <row r="21" spans="1:13">
      <c r="A21" s="11"/>
      <c r="B21" s="11"/>
      <c r="C21" s="10" t="s">
        <v>24</v>
      </c>
      <c r="D21" s="22"/>
      <c r="E21" s="10" t="s">
        <v>41</v>
      </c>
      <c r="F21" s="13">
        <v>1</v>
      </c>
      <c r="G21" s="14">
        <v>1.5</v>
      </c>
      <c r="H21" s="14">
        <v>0</v>
      </c>
      <c r="I21" s="14">
        <v>0</v>
      </c>
      <c r="J21" s="12">
        <f>OR(F21&lt;&gt;0,G21&lt;&gt;0,H21&lt;&gt;0,I21&lt;&gt;0)*(F21 + (F21 = 0))*(G21 + (G21 = 0))*(H21 + (H21 = 0))*(I21 + (I21 = 0))</f>
        <v>1.5</v>
      </c>
      <c r="K21" s="11"/>
      <c r="L21" s="11"/>
      <c r="M21" s="11"/>
    </row>
    <row r="22" spans="1:13">
      <c r="A22" s="11"/>
      <c r="B22" s="11"/>
      <c r="C22" s="11"/>
      <c r="D22" s="22"/>
      <c r="E22" s="11"/>
      <c r="F22" s="11"/>
      <c r="G22" s="11"/>
      <c r="H22" s="11"/>
      <c r="I22" s="11"/>
      <c r="J22" s="15" t="s">
        <v>42</v>
      </c>
      <c r="K22" s="16">
        <f>SUM(J17:J21)</f>
        <v>6</v>
      </c>
      <c r="L22" s="14">
        <v>25.21</v>
      </c>
      <c r="M22" s="16">
        <f>ROUND(K22*L22,2)</f>
        <v>151.26</v>
      </c>
    </row>
    <row r="23" spans="1:13" ht="0.95" customHeight="1">
      <c r="A23" s="17"/>
      <c r="B23" s="17"/>
      <c r="C23" s="17"/>
      <c r="D23" s="23"/>
      <c r="E23" s="17"/>
      <c r="F23" s="17"/>
      <c r="G23" s="17"/>
      <c r="H23" s="17"/>
      <c r="I23" s="17"/>
      <c r="J23" s="17"/>
      <c r="K23" s="17"/>
      <c r="L23" s="17"/>
      <c r="M23" s="17"/>
    </row>
    <row r="24" spans="1:13">
      <c r="A24" s="9" t="s">
        <v>43</v>
      </c>
      <c r="B24" s="10" t="s">
        <v>20</v>
      </c>
      <c r="C24" s="10" t="s">
        <v>34</v>
      </c>
      <c r="D24" s="19" t="s">
        <v>44</v>
      </c>
      <c r="E24" s="11"/>
      <c r="F24" s="11"/>
      <c r="G24" s="11"/>
      <c r="H24" s="11"/>
      <c r="I24" s="11"/>
      <c r="J24" s="11"/>
      <c r="K24" s="12">
        <f>K31</f>
        <v>6</v>
      </c>
      <c r="L24" s="12">
        <f>L31</f>
        <v>23.18</v>
      </c>
      <c r="M24" s="12">
        <f>M31</f>
        <v>139.08000000000001</v>
      </c>
    </row>
    <row r="25" spans="1:13" ht="33.75">
      <c r="A25" s="11"/>
      <c r="B25" s="11"/>
      <c r="C25" s="11"/>
      <c r="D25" s="19" t="s">
        <v>45</v>
      </c>
      <c r="E25" s="11"/>
      <c r="F25" s="11"/>
      <c r="G25" s="11"/>
      <c r="H25" s="11"/>
      <c r="I25" s="11"/>
      <c r="J25" s="11"/>
      <c r="K25" s="11"/>
      <c r="L25" s="11"/>
      <c r="M25" s="11"/>
    </row>
    <row r="26" spans="1:13">
      <c r="A26" s="11"/>
      <c r="B26" s="11"/>
      <c r="C26" s="10" t="s">
        <v>24</v>
      </c>
      <c r="D26" s="22"/>
      <c r="E26" s="10" t="s">
        <v>37</v>
      </c>
      <c r="F26" s="13">
        <v>1</v>
      </c>
      <c r="G26" s="14">
        <v>1.5</v>
      </c>
      <c r="H26" s="14">
        <v>0</v>
      </c>
      <c r="I26" s="14">
        <v>0</v>
      </c>
      <c r="J26" s="12">
        <f>OR(F26&lt;&gt;0,G26&lt;&gt;0,H26&lt;&gt;0,I26&lt;&gt;0)*(F26 + (F26 = 0))*(G26 + (G26 = 0))*(H26 + (H26 = 0))*(I26 + (I26 = 0))</f>
        <v>1.5</v>
      </c>
      <c r="K26" s="11"/>
      <c r="L26" s="11"/>
      <c r="M26" s="11"/>
    </row>
    <row r="27" spans="1:13">
      <c r="A27" s="11"/>
      <c r="B27" s="11"/>
      <c r="C27" s="10" t="s">
        <v>24</v>
      </c>
      <c r="D27" s="22"/>
      <c r="E27" s="10" t="s">
        <v>38</v>
      </c>
      <c r="F27" s="13">
        <v>1</v>
      </c>
      <c r="G27" s="14">
        <v>2</v>
      </c>
      <c r="H27" s="14">
        <v>0</v>
      </c>
      <c r="I27" s="14">
        <v>0</v>
      </c>
      <c r="J27" s="12">
        <f>OR(F27&lt;&gt;0,G27&lt;&gt;0,H27&lt;&gt;0,I27&lt;&gt;0)*(F27 + (F27 = 0))*(G27 + (G27 = 0))*(H27 + (H27 = 0))*(I27 + (I27 = 0))</f>
        <v>2</v>
      </c>
      <c r="K27" s="11"/>
      <c r="L27" s="11"/>
      <c r="M27" s="11"/>
    </row>
    <row r="28" spans="1:13">
      <c r="A28" s="11"/>
      <c r="B28" s="11"/>
      <c r="C28" s="10" t="s">
        <v>24</v>
      </c>
      <c r="D28" s="22"/>
      <c r="E28" s="10" t="s">
        <v>39</v>
      </c>
      <c r="F28" s="13">
        <v>1</v>
      </c>
      <c r="G28" s="14">
        <v>0.5</v>
      </c>
      <c r="H28" s="14">
        <v>0</v>
      </c>
      <c r="I28" s="14">
        <v>0</v>
      </c>
      <c r="J28" s="12">
        <f>OR(F28&lt;&gt;0,G28&lt;&gt;0,H28&lt;&gt;0,I28&lt;&gt;0)*(F28 + (F28 = 0))*(G28 + (G28 = 0))*(H28 + (H28 = 0))*(I28 + (I28 = 0))</f>
        <v>0.5</v>
      </c>
      <c r="K28" s="11"/>
      <c r="L28" s="11"/>
      <c r="M28" s="11"/>
    </row>
    <row r="29" spans="1:13">
      <c r="A29" s="11"/>
      <c r="B29" s="11"/>
      <c r="C29" s="10" t="s">
        <v>24</v>
      </c>
      <c r="D29" s="22"/>
      <c r="E29" s="10" t="s">
        <v>40</v>
      </c>
      <c r="F29" s="13">
        <v>1</v>
      </c>
      <c r="G29" s="14">
        <v>0.5</v>
      </c>
      <c r="H29" s="14">
        <v>0</v>
      </c>
      <c r="I29" s="14">
        <v>0</v>
      </c>
      <c r="J29" s="12">
        <f>OR(F29&lt;&gt;0,G29&lt;&gt;0,H29&lt;&gt;0,I29&lt;&gt;0)*(F29 + (F29 = 0))*(G29 + (G29 = 0))*(H29 + (H29 = 0))*(I29 + (I29 = 0))</f>
        <v>0.5</v>
      </c>
      <c r="K29" s="11"/>
      <c r="L29" s="11"/>
      <c r="M29" s="11"/>
    </row>
    <row r="30" spans="1:13">
      <c r="A30" s="11"/>
      <c r="B30" s="11"/>
      <c r="C30" s="10" t="s">
        <v>24</v>
      </c>
      <c r="D30" s="22"/>
      <c r="E30" s="10" t="s">
        <v>41</v>
      </c>
      <c r="F30" s="13">
        <v>1</v>
      </c>
      <c r="G30" s="14">
        <v>1.5</v>
      </c>
      <c r="H30" s="14">
        <v>0</v>
      </c>
      <c r="I30" s="14">
        <v>0</v>
      </c>
      <c r="J30" s="12">
        <f>OR(F30&lt;&gt;0,G30&lt;&gt;0,H30&lt;&gt;0,I30&lt;&gt;0)*(F30 + (F30 = 0))*(G30 + (G30 = 0))*(H30 + (H30 = 0))*(I30 + (I30 = 0))</f>
        <v>1.5</v>
      </c>
      <c r="K30" s="11"/>
      <c r="L30" s="11"/>
      <c r="M30" s="11"/>
    </row>
    <row r="31" spans="1:13">
      <c r="A31" s="11"/>
      <c r="B31" s="11"/>
      <c r="C31" s="11"/>
      <c r="D31" s="22"/>
      <c r="E31" s="11"/>
      <c r="F31" s="11"/>
      <c r="G31" s="11"/>
      <c r="H31" s="11"/>
      <c r="I31" s="11"/>
      <c r="J31" s="15" t="s">
        <v>46</v>
      </c>
      <c r="K31" s="16">
        <f>SUM(J26:J30)</f>
        <v>6</v>
      </c>
      <c r="L31" s="14">
        <v>23.18</v>
      </c>
      <c r="M31" s="16">
        <f>ROUND(K31*L31,2)</f>
        <v>139.08000000000001</v>
      </c>
    </row>
    <row r="32" spans="1:13" ht="0.95" customHeight="1">
      <c r="A32" s="17"/>
      <c r="B32" s="17"/>
      <c r="C32" s="17"/>
      <c r="D32" s="23"/>
      <c r="E32" s="17"/>
      <c r="F32" s="17"/>
      <c r="G32" s="17"/>
      <c r="H32" s="17"/>
      <c r="I32" s="17"/>
      <c r="J32" s="17"/>
      <c r="K32" s="17"/>
      <c r="L32" s="17"/>
      <c r="M32" s="17"/>
    </row>
    <row r="33" spans="1:13">
      <c r="A33" s="11"/>
      <c r="B33" s="11"/>
      <c r="C33" s="11"/>
      <c r="D33" s="22"/>
      <c r="E33" s="11"/>
      <c r="F33" s="11"/>
      <c r="G33" s="11"/>
      <c r="H33" s="11"/>
      <c r="I33" s="11"/>
      <c r="J33" s="15" t="s">
        <v>47</v>
      </c>
      <c r="K33" s="18">
        <v>1</v>
      </c>
      <c r="L33" s="16">
        <f>M5+M10+M15+M24</f>
        <v>11361.94</v>
      </c>
      <c r="M33" s="16">
        <f>ROUND(K33*L33,2)</f>
        <v>11361.94</v>
      </c>
    </row>
    <row r="34" spans="1:13" ht="0.95" customHeight="1">
      <c r="A34" s="17"/>
      <c r="B34" s="17"/>
      <c r="C34" s="17"/>
      <c r="D34" s="23"/>
      <c r="E34" s="17"/>
      <c r="F34" s="17"/>
      <c r="G34" s="17"/>
      <c r="H34" s="17"/>
      <c r="I34" s="17"/>
      <c r="J34" s="17"/>
      <c r="K34" s="17"/>
      <c r="L34" s="17"/>
      <c r="M34" s="17"/>
    </row>
    <row r="35" spans="1:13">
      <c r="A35" s="5" t="s">
        <v>48</v>
      </c>
      <c r="B35" s="5" t="s">
        <v>16</v>
      </c>
      <c r="C35" s="5" t="s">
        <v>17</v>
      </c>
      <c r="D35" s="21" t="s">
        <v>49</v>
      </c>
      <c r="E35" s="6"/>
      <c r="F35" s="6"/>
      <c r="G35" s="6"/>
      <c r="H35" s="6"/>
      <c r="I35" s="6"/>
      <c r="J35" s="6"/>
      <c r="K35" s="7">
        <f>K62</f>
        <v>1</v>
      </c>
      <c r="L35" s="8">
        <f>L62</f>
        <v>124132.67</v>
      </c>
      <c r="M35" s="8">
        <f>M62</f>
        <v>124132.67</v>
      </c>
    </row>
    <row r="36" spans="1:13" ht="22.5">
      <c r="A36" s="9" t="s">
        <v>50</v>
      </c>
      <c r="B36" s="10" t="s">
        <v>20</v>
      </c>
      <c r="C36" s="10" t="s">
        <v>28</v>
      </c>
      <c r="D36" s="19" t="s">
        <v>51</v>
      </c>
      <c r="E36" s="11"/>
      <c r="F36" s="11"/>
      <c r="G36" s="11"/>
      <c r="H36" s="11"/>
      <c r="I36" s="11"/>
      <c r="J36" s="11"/>
      <c r="K36" s="12">
        <f>K39</f>
        <v>1210</v>
      </c>
      <c r="L36" s="12">
        <f>L39</f>
        <v>43.3</v>
      </c>
      <c r="M36" s="12">
        <f>M39</f>
        <v>52393</v>
      </c>
    </row>
    <row r="37" spans="1:13">
      <c r="A37" s="11"/>
      <c r="B37" s="11"/>
      <c r="C37" s="11"/>
      <c r="D37" s="19" t="s">
        <v>52</v>
      </c>
      <c r="E37" s="11"/>
      <c r="F37" s="11"/>
      <c r="G37" s="11"/>
      <c r="H37" s="11"/>
      <c r="I37" s="11"/>
      <c r="J37" s="11"/>
      <c r="K37" s="11"/>
      <c r="L37" s="11"/>
      <c r="M37" s="11"/>
    </row>
    <row r="38" spans="1:13">
      <c r="A38" s="11"/>
      <c r="B38" s="11"/>
      <c r="C38" s="10" t="s">
        <v>24</v>
      </c>
      <c r="D38" s="22"/>
      <c r="E38" s="10" t="s">
        <v>53</v>
      </c>
      <c r="F38" s="13">
        <v>1</v>
      </c>
      <c r="G38" s="14">
        <v>1210</v>
      </c>
      <c r="H38" s="14">
        <v>0</v>
      </c>
      <c r="I38" s="14">
        <v>0</v>
      </c>
      <c r="J38" s="12">
        <f>OR(F38&lt;&gt;0,G38&lt;&gt;0,H38&lt;&gt;0,I38&lt;&gt;0)*(F38 + (F38 = 0))*(G38 + (G38 = 0))*(H38 + (H38 = 0))*(I38 + (I38 = 0))</f>
        <v>1210</v>
      </c>
      <c r="K38" s="11"/>
      <c r="L38" s="11"/>
      <c r="M38" s="11"/>
    </row>
    <row r="39" spans="1:13">
      <c r="A39" s="11"/>
      <c r="B39" s="11"/>
      <c r="C39" s="11"/>
      <c r="D39" s="22"/>
      <c r="E39" s="11"/>
      <c r="F39" s="11"/>
      <c r="G39" s="11"/>
      <c r="H39" s="11"/>
      <c r="I39" s="11"/>
      <c r="J39" s="15" t="s">
        <v>54</v>
      </c>
      <c r="K39" s="16">
        <f>J38</f>
        <v>1210</v>
      </c>
      <c r="L39" s="14">
        <v>43.3</v>
      </c>
      <c r="M39" s="16">
        <f>ROUND(K39*L39,2)</f>
        <v>52393</v>
      </c>
    </row>
    <row r="40" spans="1:13" ht="0.95" customHeight="1">
      <c r="A40" s="17"/>
      <c r="B40" s="17"/>
      <c r="C40" s="17"/>
      <c r="D40" s="23"/>
      <c r="E40" s="17"/>
      <c r="F40" s="17"/>
      <c r="G40" s="17"/>
      <c r="H40" s="17"/>
      <c r="I40" s="17"/>
      <c r="J40" s="17"/>
      <c r="K40" s="17"/>
      <c r="L40" s="17"/>
      <c r="M40" s="17"/>
    </row>
    <row r="41" spans="1:13">
      <c r="A41" s="9" t="s">
        <v>55</v>
      </c>
      <c r="B41" s="10" t="s">
        <v>20</v>
      </c>
      <c r="C41" s="10" t="s">
        <v>28</v>
      </c>
      <c r="D41" s="19" t="s">
        <v>56</v>
      </c>
      <c r="E41" s="11"/>
      <c r="F41" s="11"/>
      <c r="G41" s="11"/>
      <c r="H41" s="11"/>
      <c r="I41" s="11"/>
      <c r="J41" s="11"/>
      <c r="K41" s="12">
        <f>K45</f>
        <v>875</v>
      </c>
      <c r="L41" s="12">
        <f>L45</f>
        <v>45.67</v>
      </c>
      <c r="M41" s="12">
        <f>M45</f>
        <v>39961.25</v>
      </c>
    </row>
    <row r="42" spans="1:13">
      <c r="A42" s="11"/>
      <c r="B42" s="11"/>
      <c r="C42" s="11"/>
      <c r="D42" s="19" t="s">
        <v>57</v>
      </c>
      <c r="E42" s="11"/>
      <c r="F42" s="11"/>
      <c r="G42" s="11"/>
      <c r="H42" s="11"/>
      <c r="I42" s="11"/>
      <c r="J42" s="11"/>
      <c r="K42" s="11"/>
      <c r="L42" s="11"/>
      <c r="M42" s="11"/>
    </row>
    <row r="43" spans="1:13">
      <c r="A43" s="11"/>
      <c r="B43" s="11"/>
      <c r="C43" s="10" t="s">
        <v>24</v>
      </c>
      <c r="D43" s="22"/>
      <c r="E43" s="10" t="s">
        <v>58</v>
      </c>
      <c r="F43" s="13">
        <v>1</v>
      </c>
      <c r="G43" s="14">
        <v>750</v>
      </c>
      <c r="H43" s="14">
        <v>0</v>
      </c>
      <c r="I43" s="14">
        <v>0</v>
      </c>
      <c r="J43" s="12">
        <f>OR(F43&lt;&gt;0,G43&lt;&gt;0,H43&lt;&gt;0,I43&lt;&gt;0)*(F43 + (F43 = 0))*(G43 + (G43 = 0))*(H43 + (H43 = 0))*(I43 + (I43 = 0))</f>
        <v>750</v>
      </c>
      <c r="K43" s="11"/>
      <c r="L43" s="11"/>
      <c r="M43" s="11"/>
    </row>
    <row r="44" spans="1:13">
      <c r="A44" s="11"/>
      <c r="B44" s="11"/>
      <c r="C44" s="10" t="s">
        <v>24</v>
      </c>
      <c r="D44" s="22"/>
      <c r="E44" s="10" t="s">
        <v>58</v>
      </c>
      <c r="F44" s="13">
        <v>1</v>
      </c>
      <c r="G44" s="14">
        <v>125</v>
      </c>
      <c r="H44" s="14">
        <v>0</v>
      </c>
      <c r="I44" s="14">
        <v>0</v>
      </c>
      <c r="J44" s="12">
        <f>OR(F44&lt;&gt;0,G44&lt;&gt;0,H44&lt;&gt;0,I44&lt;&gt;0)*(F44 + (F44 = 0))*(G44 + (G44 = 0))*(H44 + (H44 = 0))*(I44 + (I44 = 0))</f>
        <v>125</v>
      </c>
      <c r="K44" s="11"/>
      <c r="L44" s="11"/>
      <c r="M44" s="11"/>
    </row>
    <row r="45" spans="1:13">
      <c r="A45" s="11"/>
      <c r="B45" s="11"/>
      <c r="C45" s="11"/>
      <c r="D45" s="22"/>
      <c r="E45" s="11"/>
      <c r="F45" s="11"/>
      <c r="G45" s="11"/>
      <c r="H45" s="11"/>
      <c r="I45" s="11"/>
      <c r="J45" s="15" t="s">
        <v>59</v>
      </c>
      <c r="K45" s="16">
        <f>SUM(J43:J44)</f>
        <v>875</v>
      </c>
      <c r="L45" s="14">
        <v>45.67</v>
      </c>
      <c r="M45" s="16">
        <f>ROUND(K45*L45,2)</f>
        <v>39961.25</v>
      </c>
    </row>
    <row r="46" spans="1:13" ht="0.95" customHeight="1">
      <c r="A46" s="17"/>
      <c r="B46" s="17"/>
      <c r="C46" s="17"/>
      <c r="D46" s="23"/>
      <c r="E46" s="17"/>
      <c r="F46" s="17"/>
      <c r="G46" s="17"/>
      <c r="H46" s="17"/>
      <c r="I46" s="17"/>
      <c r="J46" s="17"/>
      <c r="K46" s="17"/>
      <c r="L46" s="17"/>
      <c r="M46" s="17"/>
    </row>
    <row r="47" spans="1:13" ht="22.5">
      <c r="A47" s="9" t="s">
        <v>60</v>
      </c>
      <c r="B47" s="10" t="s">
        <v>20</v>
      </c>
      <c r="C47" s="10" t="s">
        <v>28</v>
      </c>
      <c r="D47" s="19" t="s">
        <v>61</v>
      </c>
      <c r="E47" s="11"/>
      <c r="F47" s="11"/>
      <c r="G47" s="11"/>
      <c r="H47" s="11"/>
      <c r="I47" s="11"/>
      <c r="J47" s="11"/>
      <c r="K47" s="12">
        <f>K50</f>
        <v>450</v>
      </c>
      <c r="L47" s="12">
        <f>L50</f>
        <v>54.23</v>
      </c>
      <c r="M47" s="12">
        <f>M50</f>
        <v>24403.5</v>
      </c>
    </row>
    <row r="48" spans="1:13">
      <c r="A48" s="11"/>
      <c r="B48" s="11"/>
      <c r="C48" s="11"/>
      <c r="D48" s="19" t="s">
        <v>62</v>
      </c>
      <c r="E48" s="11"/>
      <c r="F48" s="11"/>
      <c r="G48" s="11"/>
      <c r="H48" s="11"/>
      <c r="I48" s="11"/>
      <c r="J48" s="11"/>
      <c r="K48" s="11"/>
      <c r="L48" s="11"/>
      <c r="M48" s="11"/>
    </row>
    <row r="49" spans="1:13">
      <c r="A49" s="11"/>
      <c r="B49" s="11"/>
      <c r="C49" s="10" t="s">
        <v>24</v>
      </c>
      <c r="D49" s="22"/>
      <c r="E49" s="10" t="s">
        <v>31</v>
      </c>
      <c r="F49" s="13">
        <v>1</v>
      </c>
      <c r="G49" s="14">
        <v>450</v>
      </c>
      <c r="H49" s="14">
        <v>0</v>
      </c>
      <c r="I49" s="14">
        <v>0</v>
      </c>
      <c r="J49" s="12">
        <f>OR(F49&lt;&gt;0,G49&lt;&gt;0,H49&lt;&gt;0,I49&lt;&gt;0)*(F49 + (F49 = 0))*(G49 + (G49 = 0))*(H49 + (H49 = 0))*(I49 + (I49 = 0))</f>
        <v>450</v>
      </c>
      <c r="K49" s="11"/>
      <c r="L49" s="11"/>
      <c r="M49" s="11"/>
    </row>
    <row r="50" spans="1:13">
      <c r="A50" s="11"/>
      <c r="B50" s="11"/>
      <c r="C50" s="11"/>
      <c r="D50" s="22"/>
      <c r="E50" s="11"/>
      <c r="F50" s="11"/>
      <c r="G50" s="11"/>
      <c r="H50" s="11"/>
      <c r="I50" s="11"/>
      <c r="J50" s="15" t="s">
        <v>63</v>
      </c>
      <c r="K50" s="16">
        <f>J49</f>
        <v>450</v>
      </c>
      <c r="L50" s="14">
        <v>54.23</v>
      </c>
      <c r="M50" s="16">
        <f>ROUND(K50*L50,2)</f>
        <v>24403.5</v>
      </c>
    </row>
    <row r="51" spans="1:13" ht="0.95" customHeight="1">
      <c r="A51" s="17"/>
      <c r="B51" s="17"/>
      <c r="C51" s="17"/>
      <c r="D51" s="23"/>
      <c r="E51" s="17"/>
      <c r="F51" s="17"/>
      <c r="G51" s="17"/>
      <c r="H51" s="17"/>
      <c r="I51" s="17"/>
      <c r="J51" s="17"/>
      <c r="K51" s="17"/>
      <c r="L51" s="17"/>
      <c r="M51" s="17"/>
    </row>
    <row r="52" spans="1:13" ht="22.5">
      <c r="A52" s="9" t="s">
        <v>64</v>
      </c>
      <c r="B52" s="10" t="s">
        <v>20</v>
      </c>
      <c r="C52" s="10" t="s">
        <v>65</v>
      </c>
      <c r="D52" s="19" t="s">
        <v>66</v>
      </c>
      <c r="E52" s="11"/>
      <c r="F52" s="11"/>
      <c r="G52" s="11"/>
      <c r="H52" s="11"/>
      <c r="I52" s="11"/>
      <c r="J52" s="11"/>
      <c r="K52" s="12">
        <f>K55</f>
        <v>12</v>
      </c>
      <c r="L52" s="12">
        <f>L55</f>
        <v>226.58</v>
      </c>
      <c r="M52" s="12">
        <f>M55</f>
        <v>2718.96</v>
      </c>
    </row>
    <row r="53" spans="1:13" ht="56.25">
      <c r="A53" s="11"/>
      <c r="B53" s="11"/>
      <c r="C53" s="11"/>
      <c r="D53" s="19" t="s">
        <v>67</v>
      </c>
      <c r="E53" s="11"/>
      <c r="F53" s="11"/>
      <c r="G53" s="11"/>
      <c r="H53" s="11"/>
      <c r="I53" s="11"/>
      <c r="J53" s="11"/>
      <c r="K53" s="11"/>
      <c r="L53" s="11"/>
      <c r="M53" s="11"/>
    </row>
    <row r="54" spans="1:13">
      <c r="A54" s="11"/>
      <c r="B54" s="11"/>
      <c r="C54" s="10" t="s">
        <v>24</v>
      </c>
      <c r="D54" s="22"/>
      <c r="E54" s="10" t="s">
        <v>17</v>
      </c>
      <c r="F54" s="13">
        <v>12</v>
      </c>
      <c r="G54" s="14">
        <v>0</v>
      </c>
      <c r="H54" s="14">
        <v>0</v>
      </c>
      <c r="I54" s="14">
        <v>0</v>
      </c>
      <c r="J54" s="12">
        <f>OR(F54&lt;&gt;0,G54&lt;&gt;0,H54&lt;&gt;0,I54&lt;&gt;0)*(F54 + (F54 = 0))*(G54 + (G54 = 0))*(H54 + (H54 = 0))*(I54 + (I54 = 0))</f>
        <v>12</v>
      </c>
      <c r="K54" s="11"/>
      <c r="L54" s="11"/>
      <c r="M54" s="11"/>
    </row>
    <row r="55" spans="1:13">
      <c r="A55" s="11"/>
      <c r="B55" s="11"/>
      <c r="C55" s="11"/>
      <c r="D55" s="22"/>
      <c r="E55" s="11"/>
      <c r="F55" s="11"/>
      <c r="G55" s="11"/>
      <c r="H55" s="11"/>
      <c r="I55" s="11"/>
      <c r="J55" s="15" t="s">
        <v>68</v>
      </c>
      <c r="K55" s="16">
        <f>J54</f>
        <v>12</v>
      </c>
      <c r="L55" s="14">
        <v>226.58</v>
      </c>
      <c r="M55" s="16">
        <f>ROUND(K55*L55,2)</f>
        <v>2718.96</v>
      </c>
    </row>
    <row r="56" spans="1:13" ht="0.95" customHeight="1">
      <c r="A56" s="17"/>
      <c r="B56" s="17"/>
      <c r="C56" s="17"/>
      <c r="D56" s="23"/>
      <c r="E56" s="17"/>
      <c r="F56" s="17"/>
      <c r="G56" s="17"/>
      <c r="H56" s="17"/>
      <c r="I56" s="17"/>
      <c r="J56" s="17"/>
      <c r="K56" s="17"/>
      <c r="L56" s="17"/>
      <c r="M56" s="17"/>
    </row>
    <row r="57" spans="1:13" ht="22.5">
      <c r="A57" s="9" t="s">
        <v>69</v>
      </c>
      <c r="B57" s="10" t="s">
        <v>20</v>
      </c>
      <c r="C57" s="10" t="s">
        <v>70</v>
      </c>
      <c r="D57" s="19" t="s">
        <v>71</v>
      </c>
      <c r="E57" s="11"/>
      <c r="F57" s="11"/>
      <c r="G57" s="11"/>
      <c r="H57" s="11"/>
      <c r="I57" s="11"/>
      <c r="J57" s="11"/>
      <c r="K57" s="12">
        <f>K60</f>
        <v>1</v>
      </c>
      <c r="L57" s="12">
        <f>L60</f>
        <v>4655.96</v>
      </c>
      <c r="M57" s="12">
        <f>M60</f>
        <v>4655.96</v>
      </c>
    </row>
    <row r="58" spans="1:13" ht="22.5">
      <c r="A58" s="11"/>
      <c r="B58" s="11"/>
      <c r="C58" s="11"/>
      <c r="D58" s="19" t="s">
        <v>72</v>
      </c>
      <c r="E58" s="11"/>
      <c r="F58" s="11"/>
      <c r="G58" s="11"/>
      <c r="H58" s="11"/>
      <c r="I58" s="11"/>
      <c r="J58" s="11"/>
      <c r="K58" s="11"/>
      <c r="L58" s="11"/>
      <c r="M58" s="11"/>
    </row>
    <row r="59" spans="1:13">
      <c r="A59" s="11"/>
      <c r="B59" s="11"/>
      <c r="C59" s="10" t="s">
        <v>24</v>
      </c>
      <c r="D59" s="22"/>
      <c r="E59" s="10" t="s">
        <v>17</v>
      </c>
      <c r="F59" s="13">
        <v>1</v>
      </c>
      <c r="G59" s="14">
        <v>0</v>
      </c>
      <c r="H59" s="14">
        <v>0</v>
      </c>
      <c r="I59" s="14">
        <v>0</v>
      </c>
      <c r="J59" s="12">
        <f>OR(F59&lt;&gt;0,G59&lt;&gt;0,H59&lt;&gt;0,I59&lt;&gt;0)*(F59 + (F59 = 0))*(G59 + (G59 = 0))*(H59 + (H59 = 0))*(I59 + (I59 = 0))</f>
        <v>1</v>
      </c>
      <c r="K59" s="11"/>
      <c r="L59" s="11"/>
      <c r="M59" s="11"/>
    </row>
    <row r="60" spans="1:13">
      <c r="A60" s="11"/>
      <c r="B60" s="11"/>
      <c r="C60" s="11"/>
      <c r="D60" s="22"/>
      <c r="E60" s="11"/>
      <c r="F60" s="11"/>
      <c r="G60" s="11"/>
      <c r="H60" s="11"/>
      <c r="I60" s="11"/>
      <c r="J60" s="15" t="s">
        <v>73</v>
      </c>
      <c r="K60" s="16">
        <f>J59</f>
        <v>1</v>
      </c>
      <c r="L60" s="14">
        <v>4655.96</v>
      </c>
      <c r="M60" s="16">
        <f>ROUND(K60*L60,2)</f>
        <v>4655.96</v>
      </c>
    </row>
    <row r="61" spans="1:13" ht="0.95" customHeight="1">
      <c r="A61" s="17"/>
      <c r="B61" s="17"/>
      <c r="C61" s="17"/>
      <c r="D61" s="23"/>
      <c r="E61" s="17"/>
      <c r="F61" s="17"/>
      <c r="G61" s="17"/>
      <c r="H61" s="17"/>
      <c r="I61" s="17"/>
      <c r="J61" s="17"/>
      <c r="K61" s="17"/>
      <c r="L61" s="17"/>
      <c r="M61" s="17"/>
    </row>
    <row r="62" spans="1:13">
      <c r="A62" s="11"/>
      <c r="B62" s="11"/>
      <c r="C62" s="11"/>
      <c r="D62" s="22"/>
      <c r="E62" s="11"/>
      <c r="F62" s="11"/>
      <c r="G62" s="11"/>
      <c r="H62" s="11"/>
      <c r="I62" s="11"/>
      <c r="J62" s="15" t="s">
        <v>74</v>
      </c>
      <c r="K62" s="18">
        <v>1</v>
      </c>
      <c r="L62" s="16">
        <f>M36+M41+M47+M52+M57</f>
        <v>124132.67</v>
      </c>
      <c r="M62" s="16">
        <f>ROUND(K62*L62,2)</f>
        <v>124132.67</v>
      </c>
    </row>
    <row r="63" spans="1:13" ht="0.95" customHeight="1">
      <c r="A63" s="17"/>
      <c r="B63" s="17"/>
      <c r="C63" s="17"/>
      <c r="D63" s="23"/>
      <c r="E63" s="17"/>
      <c r="F63" s="17"/>
      <c r="G63" s="17"/>
      <c r="H63" s="17"/>
      <c r="I63" s="17"/>
      <c r="J63" s="17"/>
      <c r="K63" s="17"/>
      <c r="L63" s="17"/>
      <c r="M63" s="17"/>
    </row>
    <row r="64" spans="1:13">
      <c r="A64" s="5" t="s">
        <v>75</v>
      </c>
      <c r="B64" s="5" t="s">
        <v>16</v>
      </c>
      <c r="C64" s="5" t="s">
        <v>17</v>
      </c>
      <c r="D64" s="21" t="s">
        <v>76</v>
      </c>
      <c r="E64" s="6"/>
      <c r="F64" s="6"/>
      <c r="G64" s="6"/>
      <c r="H64" s="6"/>
      <c r="I64" s="6"/>
      <c r="J64" s="6"/>
      <c r="K64" s="7">
        <f>K132</f>
        <v>1</v>
      </c>
      <c r="L64" s="8">
        <f>L132</f>
        <v>2721.72</v>
      </c>
      <c r="M64" s="8">
        <f>M132</f>
        <v>2721.72</v>
      </c>
    </row>
    <row r="65" spans="1:13" ht="22.5">
      <c r="A65" s="9" t="s">
        <v>77</v>
      </c>
      <c r="B65" s="10" t="s">
        <v>20</v>
      </c>
      <c r="C65" s="10" t="s">
        <v>65</v>
      </c>
      <c r="D65" s="19" t="s">
        <v>78</v>
      </c>
      <c r="E65" s="11"/>
      <c r="F65" s="11"/>
      <c r="G65" s="11"/>
      <c r="H65" s="11"/>
      <c r="I65" s="11"/>
      <c r="J65" s="11"/>
      <c r="K65" s="12">
        <f>K68</f>
        <v>6</v>
      </c>
      <c r="L65" s="12">
        <f>L68</f>
        <v>6.21</v>
      </c>
      <c r="M65" s="12">
        <f>M68</f>
        <v>37.26</v>
      </c>
    </row>
    <row r="66" spans="1:13" ht="33.75">
      <c r="A66" s="11"/>
      <c r="B66" s="11"/>
      <c r="C66" s="11"/>
      <c r="D66" s="19" t="s">
        <v>79</v>
      </c>
      <c r="E66" s="11"/>
      <c r="F66" s="11"/>
      <c r="G66" s="11"/>
      <c r="H66" s="11"/>
      <c r="I66" s="11"/>
      <c r="J66" s="11"/>
      <c r="K66" s="11"/>
      <c r="L66" s="11"/>
      <c r="M66" s="11"/>
    </row>
    <row r="67" spans="1:13">
      <c r="A67" s="11"/>
      <c r="B67" s="11"/>
      <c r="C67" s="10" t="s">
        <v>24</v>
      </c>
      <c r="D67" s="22"/>
      <c r="E67" s="10" t="s">
        <v>17</v>
      </c>
      <c r="F67" s="13">
        <v>6</v>
      </c>
      <c r="G67" s="14">
        <v>0</v>
      </c>
      <c r="H67" s="14">
        <v>0</v>
      </c>
      <c r="I67" s="14">
        <v>0</v>
      </c>
      <c r="J67" s="12">
        <f>OR(F67&lt;&gt;0,G67&lt;&gt;0,H67&lt;&gt;0,I67&lt;&gt;0)*(F67 + (F67 = 0))*(G67 + (G67 = 0))*(H67 + (H67 = 0))*(I67 + (I67 = 0))</f>
        <v>6</v>
      </c>
      <c r="K67" s="11"/>
      <c r="L67" s="11"/>
      <c r="M67" s="11"/>
    </row>
    <row r="68" spans="1:13">
      <c r="A68" s="11"/>
      <c r="B68" s="11"/>
      <c r="C68" s="11"/>
      <c r="D68" s="22"/>
      <c r="E68" s="11"/>
      <c r="F68" s="11"/>
      <c r="G68" s="11"/>
      <c r="H68" s="11"/>
      <c r="I68" s="11"/>
      <c r="J68" s="15" t="s">
        <v>80</v>
      </c>
      <c r="K68" s="16">
        <f>J67</f>
        <v>6</v>
      </c>
      <c r="L68" s="14">
        <v>6.21</v>
      </c>
      <c r="M68" s="16">
        <f>ROUND(K68*L68,2)</f>
        <v>37.26</v>
      </c>
    </row>
    <row r="69" spans="1:13" ht="0.95" customHeight="1">
      <c r="A69" s="17"/>
      <c r="B69" s="17"/>
      <c r="C69" s="17"/>
      <c r="D69" s="23"/>
      <c r="E69" s="17"/>
      <c r="F69" s="17"/>
      <c r="G69" s="17"/>
      <c r="H69" s="17"/>
      <c r="I69" s="17"/>
      <c r="J69" s="17"/>
      <c r="K69" s="17"/>
      <c r="L69" s="17"/>
      <c r="M69" s="17"/>
    </row>
    <row r="70" spans="1:13" ht="22.5">
      <c r="A70" s="9" t="s">
        <v>81</v>
      </c>
      <c r="B70" s="10" t="s">
        <v>20</v>
      </c>
      <c r="C70" s="10" t="s">
        <v>65</v>
      </c>
      <c r="D70" s="19" t="s">
        <v>82</v>
      </c>
      <c r="E70" s="11"/>
      <c r="F70" s="11"/>
      <c r="G70" s="11"/>
      <c r="H70" s="11"/>
      <c r="I70" s="11"/>
      <c r="J70" s="11"/>
      <c r="K70" s="12">
        <f>K73</f>
        <v>2</v>
      </c>
      <c r="L70" s="12">
        <f>L73</f>
        <v>7.09</v>
      </c>
      <c r="M70" s="12">
        <f>M73</f>
        <v>14.18</v>
      </c>
    </row>
    <row r="71" spans="1:13" ht="45">
      <c r="A71" s="11"/>
      <c r="B71" s="11"/>
      <c r="C71" s="11"/>
      <c r="D71" s="19" t="s">
        <v>83</v>
      </c>
      <c r="E71" s="11"/>
      <c r="F71" s="11"/>
      <c r="G71" s="11"/>
      <c r="H71" s="11"/>
      <c r="I71" s="11"/>
      <c r="J71" s="11"/>
      <c r="K71" s="11"/>
      <c r="L71" s="11"/>
      <c r="M71" s="11"/>
    </row>
    <row r="72" spans="1:13">
      <c r="A72" s="11"/>
      <c r="B72" s="11"/>
      <c r="C72" s="10" t="s">
        <v>24</v>
      </c>
      <c r="D72" s="22"/>
      <c r="E72" s="10" t="s">
        <v>76</v>
      </c>
      <c r="F72" s="13">
        <v>2</v>
      </c>
      <c r="G72" s="14">
        <v>0</v>
      </c>
      <c r="H72" s="14">
        <v>0</v>
      </c>
      <c r="I72" s="14">
        <v>0</v>
      </c>
      <c r="J72" s="12">
        <f>OR(F72&lt;&gt;0,G72&lt;&gt;0,H72&lt;&gt;0,I72&lt;&gt;0)*(F72 + (F72 = 0))*(G72 + (G72 = 0))*(H72 + (H72 = 0))*(I72 + (I72 = 0))</f>
        <v>2</v>
      </c>
      <c r="K72" s="11"/>
      <c r="L72" s="11"/>
      <c r="M72" s="11"/>
    </row>
    <row r="73" spans="1:13">
      <c r="A73" s="11"/>
      <c r="B73" s="11"/>
      <c r="C73" s="11"/>
      <c r="D73" s="22"/>
      <c r="E73" s="11"/>
      <c r="F73" s="11"/>
      <c r="G73" s="11"/>
      <c r="H73" s="11"/>
      <c r="I73" s="11"/>
      <c r="J73" s="15" t="s">
        <v>84</v>
      </c>
      <c r="K73" s="16">
        <f>J72</f>
        <v>2</v>
      </c>
      <c r="L73" s="14">
        <v>7.09</v>
      </c>
      <c r="M73" s="16">
        <f>ROUND(K73*L73,2)</f>
        <v>14.18</v>
      </c>
    </row>
    <row r="74" spans="1:13" ht="0.95" customHeight="1">
      <c r="A74" s="17"/>
      <c r="B74" s="17"/>
      <c r="C74" s="17"/>
      <c r="D74" s="23"/>
      <c r="E74" s="17"/>
      <c r="F74" s="17"/>
      <c r="G74" s="17"/>
      <c r="H74" s="17"/>
      <c r="I74" s="17"/>
      <c r="J74" s="17"/>
      <c r="K74" s="17"/>
      <c r="L74" s="17"/>
      <c r="M74" s="17"/>
    </row>
    <row r="75" spans="1:13" ht="22.5">
      <c r="A75" s="9" t="s">
        <v>85</v>
      </c>
      <c r="B75" s="10" t="s">
        <v>20</v>
      </c>
      <c r="C75" s="10" t="s">
        <v>65</v>
      </c>
      <c r="D75" s="19" t="s">
        <v>86</v>
      </c>
      <c r="E75" s="11"/>
      <c r="F75" s="11"/>
      <c r="G75" s="11"/>
      <c r="H75" s="11"/>
      <c r="I75" s="11"/>
      <c r="J75" s="11"/>
      <c r="K75" s="12">
        <f>K78</f>
        <v>6</v>
      </c>
      <c r="L75" s="12">
        <f>L78</f>
        <v>14.67</v>
      </c>
      <c r="M75" s="12">
        <f>M78</f>
        <v>88.02</v>
      </c>
    </row>
    <row r="76" spans="1:13" ht="33.75">
      <c r="A76" s="11"/>
      <c r="B76" s="11"/>
      <c r="C76" s="11"/>
      <c r="D76" s="19" t="s">
        <v>87</v>
      </c>
      <c r="E76" s="11"/>
      <c r="F76" s="11"/>
      <c r="G76" s="11"/>
      <c r="H76" s="11"/>
      <c r="I76" s="11"/>
      <c r="J76" s="11"/>
      <c r="K76" s="11"/>
      <c r="L76" s="11"/>
      <c r="M76" s="11"/>
    </row>
    <row r="77" spans="1:13">
      <c r="A77" s="11"/>
      <c r="B77" s="11"/>
      <c r="C77" s="10" t="s">
        <v>24</v>
      </c>
      <c r="D77" s="22"/>
      <c r="E77" s="10" t="s">
        <v>76</v>
      </c>
      <c r="F77" s="13">
        <v>6</v>
      </c>
      <c r="G77" s="14">
        <v>0</v>
      </c>
      <c r="H77" s="14">
        <v>0</v>
      </c>
      <c r="I77" s="14">
        <v>0</v>
      </c>
      <c r="J77" s="12">
        <f>OR(F77&lt;&gt;0,G77&lt;&gt;0,H77&lt;&gt;0,I77&lt;&gt;0)*(F77 + (F77 = 0))*(G77 + (G77 = 0))*(H77 + (H77 = 0))*(I77 + (I77 = 0))</f>
        <v>6</v>
      </c>
      <c r="K77" s="11"/>
      <c r="L77" s="11"/>
      <c r="M77" s="11"/>
    </row>
    <row r="78" spans="1:13">
      <c r="A78" s="11"/>
      <c r="B78" s="11"/>
      <c r="C78" s="11"/>
      <c r="D78" s="22"/>
      <c r="E78" s="11"/>
      <c r="F78" s="11"/>
      <c r="G78" s="11"/>
      <c r="H78" s="11"/>
      <c r="I78" s="11"/>
      <c r="J78" s="15" t="s">
        <v>88</v>
      </c>
      <c r="K78" s="16">
        <f>J77</f>
        <v>6</v>
      </c>
      <c r="L78" s="14">
        <v>14.67</v>
      </c>
      <c r="M78" s="16">
        <f>ROUND(K78*L78,2)</f>
        <v>88.02</v>
      </c>
    </row>
    <row r="79" spans="1:13" ht="0.95" customHeight="1">
      <c r="A79" s="17"/>
      <c r="B79" s="17"/>
      <c r="C79" s="17"/>
      <c r="D79" s="23"/>
      <c r="E79" s="17"/>
      <c r="F79" s="17"/>
      <c r="G79" s="17"/>
      <c r="H79" s="17"/>
      <c r="I79" s="17"/>
      <c r="J79" s="17"/>
      <c r="K79" s="17"/>
      <c r="L79" s="17"/>
      <c r="M79" s="17"/>
    </row>
    <row r="80" spans="1:13">
      <c r="A80" s="9" t="s">
        <v>89</v>
      </c>
      <c r="B80" s="10" t="s">
        <v>20</v>
      </c>
      <c r="C80" s="10" t="s">
        <v>65</v>
      </c>
      <c r="D80" s="19" t="s">
        <v>90</v>
      </c>
      <c r="E80" s="11"/>
      <c r="F80" s="11"/>
      <c r="G80" s="11"/>
      <c r="H80" s="11"/>
      <c r="I80" s="11"/>
      <c r="J80" s="11"/>
      <c r="K80" s="12">
        <f>K83</f>
        <v>2</v>
      </c>
      <c r="L80" s="12">
        <f>L83</f>
        <v>8.0299999999999994</v>
      </c>
      <c r="M80" s="12">
        <f>M83</f>
        <v>16.059999999999999</v>
      </c>
    </row>
    <row r="81" spans="1:13" ht="33.75">
      <c r="A81" s="11"/>
      <c r="B81" s="11"/>
      <c r="C81" s="11"/>
      <c r="D81" s="19" t="s">
        <v>91</v>
      </c>
      <c r="E81" s="11"/>
      <c r="F81" s="11"/>
      <c r="G81" s="11"/>
      <c r="H81" s="11"/>
      <c r="I81" s="11"/>
      <c r="J81" s="11"/>
      <c r="K81" s="11"/>
      <c r="L81" s="11"/>
      <c r="M81" s="11"/>
    </row>
    <row r="82" spans="1:13">
      <c r="A82" s="11"/>
      <c r="B82" s="11"/>
      <c r="C82" s="10" t="s">
        <v>24</v>
      </c>
      <c r="D82" s="22"/>
      <c r="E82" s="10" t="s">
        <v>76</v>
      </c>
      <c r="F82" s="13">
        <v>2</v>
      </c>
      <c r="G82" s="14">
        <v>0</v>
      </c>
      <c r="H82" s="14">
        <v>0</v>
      </c>
      <c r="I82" s="14">
        <v>0</v>
      </c>
      <c r="J82" s="12">
        <f>OR(F82&lt;&gt;0,G82&lt;&gt;0,H82&lt;&gt;0,I82&lt;&gt;0)*(F82 + (F82 = 0))*(G82 + (G82 = 0))*(H82 + (H82 = 0))*(I82 + (I82 = 0))</f>
        <v>2</v>
      </c>
      <c r="K82" s="11"/>
      <c r="L82" s="11"/>
      <c r="M82" s="11"/>
    </row>
    <row r="83" spans="1:13">
      <c r="A83" s="11"/>
      <c r="B83" s="11"/>
      <c r="C83" s="11"/>
      <c r="D83" s="22"/>
      <c r="E83" s="11"/>
      <c r="F83" s="11"/>
      <c r="G83" s="11"/>
      <c r="H83" s="11"/>
      <c r="I83" s="11"/>
      <c r="J83" s="15" t="s">
        <v>92</v>
      </c>
      <c r="K83" s="16">
        <f>J82</f>
        <v>2</v>
      </c>
      <c r="L83" s="14">
        <v>8.0299999999999994</v>
      </c>
      <c r="M83" s="16">
        <f>ROUND(K83*L83,2)</f>
        <v>16.059999999999999</v>
      </c>
    </row>
    <row r="84" spans="1:13" ht="0.95" customHeight="1">
      <c r="A84" s="17"/>
      <c r="B84" s="17"/>
      <c r="C84" s="17"/>
      <c r="D84" s="23"/>
      <c r="E84" s="17"/>
      <c r="F84" s="17"/>
      <c r="G84" s="17"/>
      <c r="H84" s="17"/>
      <c r="I84" s="17"/>
      <c r="J84" s="17"/>
      <c r="K84" s="17"/>
      <c r="L84" s="17"/>
      <c r="M84" s="17"/>
    </row>
    <row r="85" spans="1:13" ht="22.5">
      <c r="A85" s="9" t="s">
        <v>93</v>
      </c>
      <c r="B85" s="10" t="s">
        <v>20</v>
      </c>
      <c r="C85" s="10" t="s">
        <v>65</v>
      </c>
      <c r="D85" s="19" t="s">
        <v>94</v>
      </c>
      <c r="E85" s="11"/>
      <c r="F85" s="11"/>
      <c r="G85" s="11"/>
      <c r="H85" s="11"/>
      <c r="I85" s="11"/>
      <c r="J85" s="11"/>
      <c r="K85" s="14">
        <v>12</v>
      </c>
      <c r="L85" s="14">
        <v>1.91</v>
      </c>
      <c r="M85" s="12">
        <f>ROUND(K85*L85,2)</f>
        <v>22.92</v>
      </c>
    </row>
    <row r="86" spans="1:13" ht="33.75">
      <c r="A86" s="11"/>
      <c r="B86" s="11"/>
      <c r="C86" s="11"/>
      <c r="D86" s="19" t="s">
        <v>95</v>
      </c>
      <c r="E86" s="11"/>
      <c r="F86" s="11"/>
      <c r="G86" s="11"/>
      <c r="H86" s="11"/>
      <c r="I86" s="11"/>
      <c r="J86" s="11"/>
      <c r="K86" s="11"/>
      <c r="L86" s="11"/>
      <c r="M86" s="11"/>
    </row>
    <row r="87" spans="1:13" ht="45">
      <c r="A87" s="9" t="s">
        <v>96</v>
      </c>
      <c r="B87" s="10" t="s">
        <v>20</v>
      </c>
      <c r="C87" s="10" t="s">
        <v>65</v>
      </c>
      <c r="D87" s="19" t="s">
        <v>97</v>
      </c>
      <c r="E87" s="11"/>
      <c r="F87" s="11"/>
      <c r="G87" s="11"/>
      <c r="H87" s="11"/>
      <c r="I87" s="11"/>
      <c r="J87" s="11"/>
      <c r="K87" s="12">
        <f>K90</f>
        <v>1</v>
      </c>
      <c r="L87" s="12">
        <f>L90</f>
        <v>18.350000000000001</v>
      </c>
      <c r="M87" s="12">
        <f>M90</f>
        <v>18.350000000000001</v>
      </c>
    </row>
    <row r="88" spans="1:13">
      <c r="A88" s="11"/>
      <c r="B88" s="11"/>
      <c r="C88" s="11"/>
      <c r="D88" s="19" t="s">
        <v>98</v>
      </c>
      <c r="E88" s="11"/>
      <c r="F88" s="11"/>
      <c r="G88" s="11"/>
      <c r="H88" s="11"/>
      <c r="I88" s="11"/>
      <c r="J88" s="11"/>
      <c r="K88" s="11"/>
      <c r="L88" s="11"/>
      <c r="M88" s="11"/>
    </row>
    <row r="89" spans="1:13">
      <c r="A89" s="11"/>
      <c r="B89" s="11"/>
      <c r="C89" s="10" t="s">
        <v>24</v>
      </c>
      <c r="D89" s="22"/>
      <c r="E89" s="10" t="s">
        <v>76</v>
      </c>
      <c r="F89" s="13">
        <v>1</v>
      </c>
      <c r="G89" s="14">
        <v>0</v>
      </c>
      <c r="H89" s="14">
        <v>0</v>
      </c>
      <c r="I89" s="14">
        <v>0</v>
      </c>
      <c r="J89" s="12">
        <f>OR(F89&lt;&gt;0,G89&lt;&gt;0,H89&lt;&gt;0,I89&lt;&gt;0)*(F89 + (F89 = 0))*(G89 + (G89 = 0))*(H89 + (H89 = 0))*(I89 + (I89 = 0))</f>
        <v>1</v>
      </c>
      <c r="K89" s="11"/>
      <c r="L89" s="11"/>
      <c r="M89" s="11"/>
    </row>
    <row r="90" spans="1:13">
      <c r="A90" s="11"/>
      <c r="B90" s="11"/>
      <c r="C90" s="11"/>
      <c r="D90" s="22"/>
      <c r="E90" s="11"/>
      <c r="F90" s="11"/>
      <c r="G90" s="11"/>
      <c r="H90" s="11"/>
      <c r="I90" s="11"/>
      <c r="J90" s="15" t="s">
        <v>99</v>
      </c>
      <c r="K90" s="16">
        <f>J89</f>
        <v>1</v>
      </c>
      <c r="L90" s="14">
        <v>18.350000000000001</v>
      </c>
      <c r="M90" s="16">
        <f>ROUND(K90*L90,2)</f>
        <v>18.350000000000001</v>
      </c>
    </row>
    <row r="91" spans="1:13" ht="0.95" customHeight="1">
      <c r="A91" s="17"/>
      <c r="B91" s="17"/>
      <c r="C91" s="17"/>
      <c r="D91" s="23"/>
      <c r="E91" s="17"/>
      <c r="F91" s="17"/>
      <c r="G91" s="17"/>
      <c r="H91" s="17"/>
      <c r="I91" s="17"/>
      <c r="J91" s="17"/>
      <c r="K91" s="17"/>
      <c r="L91" s="17"/>
      <c r="M91" s="17"/>
    </row>
    <row r="92" spans="1:13">
      <c r="A92" s="9" t="s">
        <v>100</v>
      </c>
      <c r="B92" s="10" t="s">
        <v>20</v>
      </c>
      <c r="C92" s="10" t="s">
        <v>65</v>
      </c>
      <c r="D92" s="19" t="s">
        <v>101</v>
      </c>
      <c r="E92" s="11"/>
      <c r="F92" s="11"/>
      <c r="G92" s="11"/>
      <c r="H92" s="11"/>
      <c r="I92" s="11"/>
      <c r="J92" s="11"/>
      <c r="K92" s="12">
        <f>K95</f>
        <v>6</v>
      </c>
      <c r="L92" s="12">
        <f>L95</f>
        <v>15.76</v>
      </c>
      <c r="M92" s="12">
        <f>M95</f>
        <v>94.56</v>
      </c>
    </row>
    <row r="93" spans="1:13" ht="33.75">
      <c r="A93" s="11"/>
      <c r="B93" s="11"/>
      <c r="C93" s="11"/>
      <c r="D93" s="19" t="s">
        <v>102</v>
      </c>
      <c r="E93" s="11"/>
      <c r="F93" s="11"/>
      <c r="G93" s="11"/>
      <c r="H93" s="11"/>
      <c r="I93" s="11"/>
      <c r="J93" s="11"/>
      <c r="K93" s="11"/>
      <c r="L93" s="11"/>
      <c r="M93" s="11"/>
    </row>
    <row r="94" spans="1:13">
      <c r="A94" s="11"/>
      <c r="B94" s="11"/>
      <c r="C94" s="10" t="s">
        <v>24</v>
      </c>
      <c r="D94" s="22"/>
      <c r="E94" s="10" t="s">
        <v>76</v>
      </c>
      <c r="F94" s="13">
        <v>6</v>
      </c>
      <c r="G94" s="14">
        <v>0</v>
      </c>
      <c r="H94" s="14">
        <v>0</v>
      </c>
      <c r="I94" s="14">
        <v>0</v>
      </c>
      <c r="J94" s="12">
        <f>OR(F94&lt;&gt;0,G94&lt;&gt;0,H94&lt;&gt;0,I94&lt;&gt;0)*(F94 + (F94 = 0))*(G94 + (G94 = 0))*(H94 + (H94 = 0))*(I94 + (I94 = 0))</f>
        <v>6</v>
      </c>
      <c r="K94" s="11"/>
      <c r="L94" s="11"/>
      <c r="M94" s="11"/>
    </row>
    <row r="95" spans="1:13">
      <c r="A95" s="11"/>
      <c r="B95" s="11"/>
      <c r="C95" s="11"/>
      <c r="D95" s="22"/>
      <c r="E95" s="11"/>
      <c r="F95" s="11"/>
      <c r="G95" s="11"/>
      <c r="H95" s="11"/>
      <c r="I95" s="11"/>
      <c r="J95" s="15" t="s">
        <v>103</v>
      </c>
      <c r="K95" s="16">
        <f>J94</f>
        <v>6</v>
      </c>
      <c r="L95" s="14">
        <v>15.76</v>
      </c>
      <c r="M95" s="16">
        <f>ROUND(K95*L95,2)</f>
        <v>94.56</v>
      </c>
    </row>
    <row r="96" spans="1:13" ht="0.95" customHeight="1">
      <c r="A96" s="17"/>
      <c r="B96" s="17"/>
      <c r="C96" s="17"/>
      <c r="D96" s="23"/>
      <c r="E96" s="17"/>
      <c r="F96" s="17"/>
      <c r="G96" s="17"/>
      <c r="H96" s="17"/>
      <c r="I96" s="17"/>
      <c r="J96" s="17"/>
      <c r="K96" s="17"/>
      <c r="L96" s="17"/>
      <c r="M96" s="17"/>
    </row>
    <row r="97" spans="1:13" ht="33.75">
      <c r="A97" s="9" t="s">
        <v>104</v>
      </c>
      <c r="B97" s="10" t="s">
        <v>20</v>
      </c>
      <c r="C97" s="10" t="s">
        <v>65</v>
      </c>
      <c r="D97" s="19" t="s">
        <v>105</v>
      </c>
      <c r="E97" s="11"/>
      <c r="F97" s="11"/>
      <c r="G97" s="11"/>
      <c r="H97" s="11"/>
      <c r="I97" s="11"/>
      <c r="J97" s="11"/>
      <c r="K97" s="12">
        <f>K100</f>
        <v>1</v>
      </c>
      <c r="L97" s="12">
        <f>L100</f>
        <v>34.31</v>
      </c>
      <c r="M97" s="12">
        <f>M100</f>
        <v>34.31</v>
      </c>
    </row>
    <row r="98" spans="1:13">
      <c r="A98" s="11"/>
      <c r="B98" s="11"/>
      <c r="C98" s="11"/>
      <c r="D98" s="19" t="s">
        <v>106</v>
      </c>
      <c r="E98" s="11"/>
      <c r="F98" s="11"/>
      <c r="G98" s="11"/>
      <c r="H98" s="11"/>
      <c r="I98" s="11"/>
      <c r="J98" s="11"/>
      <c r="K98" s="11"/>
      <c r="L98" s="11"/>
      <c r="M98" s="11"/>
    </row>
    <row r="99" spans="1:13">
      <c r="A99" s="11"/>
      <c r="B99" s="11"/>
      <c r="C99" s="10" t="s">
        <v>24</v>
      </c>
      <c r="D99" s="22"/>
      <c r="E99" s="10" t="s">
        <v>76</v>
      </c>
      <c r="F99" s="13">
        <v>1</v>
      </c>
      <c r="G99" s="14">
        <v>0</v>
      </c>
      <c r="H99" s="14">
        <v>0</v>
      </c>
      <c r="I99" s="14">
        <v>0</v>
      </c>
      <c r="J99" s="12">
        <f>OR(F99&lt;&gt;0,G99&lt;&gt;0,H99&lt;&gt;0,I99&lt;&gt;0)*(F99 + (F99 = 0))*(G99 + (G99 = 0))*(H99 + (H99 = 0))*(I99 + (I99 = 0))</f>
        <v>1</v>
      </c>
      <c r="K99" s="11"/>
      <c r="L99" s="11"/>
      <c r="M99" s="11"/>
    </row>
    <row r="100" spans="1:13">
      <c r="A100" s="11"/>
      <c r="B100" s="11"/>
      <c r="C100" s="11"/>
      <c r="D100" s="22"/>
      <c r="E100" s="11"/>
      <c r="F100" s="11"/>
      <c r="G100" s="11"/>
      <c r="H100" s="11"/>
      <c r="I100" s="11"/>
      <c r="J100" s="15" t="s">
        <v>107</v>
      </c>
      <c r="K100" s="16">
        <f>J99</f>
        <v>1</v>
      </c>
      <c r="L100" s="14">
        <v>34.31</v>
      </c>
      <c r="M100" s="16">
        <f>ROUND(K100*L100,2)</f>
        <v>34.31</v>
      </c>
    </row>
    <row r="101" spans="1:13" ht="0.95" customHeight="1">
      <c r="A101" s="17"/>
      <c r="B101" s="17"/>
      <c r="C101" s="17"/>
      <c r="D101" s="23"/>
      <c r="E101" s="17"/>
      <c r="F101" s="17"/>
      <c r="G101" s="17"/>
      <c r="H101" s="17"/>
      <c r="I101" s="17"/>
      <c r="J101" s="17"/>
      <c r="K101" s="17"/>
      <c r="L101" s="17"/>
      <c r="M101" s="17"/>
    </row>
    <row r="102" spans="1:13" ht="33.75">
      <c r="A102" s="9" t="s">
        <v>108</v>
      </c>
      <c r="B102" s="10" t="s">
        <v>20</v>
      </c>
      <c r="C102" s="10" t="s">
        <v>65</v>
      </c>
      <c r="D102" s="19" t="s">
        <v>109</v>
      </c>
      <c r="E102" s="11"/>
      <c r="F102" s="11"/>
      <c r="G102" s="11"/>
      <c r="H102" s="11"/>
      <c r="I102" s="11"/>
      <c r="J102" s="11"/>
      <c r="K102" s="12">
        <f>K105</f>
        <v>1</v>
      </c>
      <c r="L102" s="12">
        <f>L105</f>
        <v>39.28</v>
      </c>
      <c r="M102" s="12">
        <f>M105</f>
        <v>39.28</v>
      </c>
    </row>
    <row r="103" spans="1:13" ht="67.5">
      <c r="A103" s="11"/>
      <c r="B103" s="11"/>
      <c r="C103" s="11"/>
      <c r="D103" s="19" t="s">
        <v>110</v>
      </c>
      <c r="E103" s="11"/>
      <c r="F103" s="11"/>
      <c r="G103" s="11"/>
      <c r="H103" s="11"/>
      <c r="I103" s="11"/>
      <c r="J103" s="11"/>
      <c r="K103" s="11"/>
      <c r="L103" s="11"/>
      <c r="M103" s="11"/>
    </row>
    <row r="104" spans="1:13">
      <c r="A104" s="11"/>
      <c r="B104" s="11"/>
      <c r="C104" s="10" t="s">
        <v>24</v>
      </c>
      <c r="D104" s="22"/>
      <c r="E104" s="10" t="s">
        <v>76</v>
      </c>
      <c r="F104" s="13">
        <v>1</v>
      </c>
      <c r="G104" s="14">
        <v>0</v>
      </c>
      <c r="H104" s="14">
        <v>0</v>
      </c>
      <c r="I104" s="14">
        <v>0</v>
      </c>
      <c r="J104" s="12">
        <f>OR(F104&lt;&gt;0,G104&lt;&gt;0,H104&lt;&gt;0,I104&lt;&gt;0)*(F104 + (F104 = 0))*(G104 + (G104 = 0))*(H104 + (H104 = 0))*(I104 + (I104 = 0))</f>
        <v>1</v>
      </c>
      <c r="K104" s="11"/>
      <c r="L104" s="11"/>
      <c r="M104" s="11"/>
    </row>
    <row r="105" spans="1:13">
      <c r="A105" s="11"/>
      <c r="B105" s="11"/>
      <c r="C105" s="11"/>
      <c r="D105" s="22"/>
      <c r="E105" s="11"/>
      <c r="F105" s="11"/>
      <c r="G105" s="11"/>
      <c r="H105" s="11"/>
      <c r="I105" s="11"/>
      <c r="J105" s="15" t="s">
        <v>111</v>
      </c>
      <c r="K105" s="16">
        <f>J104</f>
        <v>1</v>
      </c>
      <c r="L105" s="14">
        <v>39.28</v>
      </c>
      <c r="M105" s="16">
        <f>ROUND(K105*L105,2)</f>
        <v>39.28</v>
      </c>
    </row>
    <row r="106" spans="1:13" ht="0.95" customHeight="1">
      <c r="A106" s="17"/>
      <c r="B106" s="17"/>
      <c r="C106" s="17"/>
      <c r="D106" s="23"/>
      <c r="E106" s="17"/>
      <c r="F106" s="17"/>
      <c r="G106" s="17"/>
      <c r="H106" s="17"/>
      <c r="I106" s="17"/>
      <c r="J106" s="17"/>
      <c r="K106" s="17"/>
      <c r="L106" s="17"/>
      <c r="M106" s="17"/>
    </row>
    <row r="107" spans="1:13" ht="45">
      <c r="A107" s="9" t="s">
        <v>112</v>
      </c>
      <c r="B107" s="10" t="s">
        <v>20</v>
      </c>
      <c r="C107" s="10" t="s">
        <v>65</v>
      </c>
      <c r="D107" s="19" t="s">
        <v>113</v>
      </c>
      <c r="E107" s="11"/>
      <c r="F107" s="11"/>
      <c r="G107" s="11"/>
      <c r="H107" s="11"/>
      <c r="I107" s="11"/>
      <c r="J107" s="11"/>
      <c r="K107" s="12">
        <f>K110</f>
        <v>1</v>
      </c>
      <c r="L107" s="12">
        <f>L110</f>
        <v>33.409999999999997</v>
      </c>
      <c r="M107" s="12">
        <f>M110</f>
        <v>33.409999999999997</v>
      </c>
    </row>
    <row r="108" spans="1:13" ht="67.5">
      <c r="A108" s="11"/>
      <c r="B108" s="11"/>
      <c r="C108" s="11"/>
      <c r="D108" s="19" t="s">
        <v>114</v>
      </c>
      <c r="E108" s="11"/>
      <c r="F108" s="11"/>
      <c r="G108" s="11"/>
      <c r="H108" s="11"/>
      <c r="I108" s="11"/>
      <c r="J108" s="11"/>
      <c r="K108" s="11"/>
      <c r="L108" s="11"/>
      <c r="M108" s="11"/>
    </row>
    <row r="109" spans="1:13">
      <c r="A109" s="11"/>
      <c r="B109" s="11"/>
      <c r="C109" s="10" t="s">
        <v>24</v>
      </c>
      <c r="D109" s="22"/>
      <c r="E109" s="10" t="s">
        <v>76</v>
      </c>
      <c r="F109" s="13">
        <v>1</v>
      </c>
      <c r="G109" s="14">
        <v>0</v>
      </c>
      <c r="H109" s="14">
        <v>0</v>
      </c>
      <c r="I109" s="14">
        <v>0</v>
      </c>
      <c r="J109" s="12">
        <f>OR(F109&lt;&gt;0,G109&lt;&gt;0,H109&lt;&gt;0,I109&lt;&gt;0)*(F109 + (F109 = 0))*(G109 + (G109 = 0))*(H109 + (H109 = 0))*(I109 + (I109 = 0))</f>
        <v>1</v>
      </c>
      <c r="K109" s="11"/>
      <c r="L109" s="11"/>
      <c r="M109" s="11"/>
    </row>
    <row r="110" spans="1:13">
      <c r="A110" s="11"/>
      <c r="B110" s="11"/>
      <c r="C110" s="11"/>
      <c r="D110" s="22"/>
      <c r="E110" s="11"/>
      <c r="F110" s="11"/>
      <c r="G110" s="11"/>
      <c r="H110" s="11"/>
      <c r="I110" s="11"/>
      <c r="J110" s="15" t="s">
        <v>115</v>
      </c>
      <c r="K110" s="16">
        <f>J109</f>
        <v>1</v>
      </c>
      <c r="L110" s="14">
        <v>33.409999999999997</v>
      </c>
      <c r="M110" s="16">
        <f>ROUND(K110*L110,2)</f>
        <v>33.409999999999997</v>
      </c>
    </row>
    <row r="111" spans="1:13" ht="0.95" customHeight="1">
      <c r="A111" s="17"/>
      <c r="B111" s="17"/>
      <c r="C111" s="17"/>
      <c r="D111" s="23"/>
      <c r="E111" s="17"/>
      <c r="F111" s="17"/>
      <c r="G111" s="17"/>
      <c r="H111" s="17"/>
      <c r="I111" s="17"/>
      <c r="J111" s="17"/>
      <c r="K111" s="17"/>
      <c r="L111" s="17"/>
      <c r="M111" s="17"/>
    </row>
    <row r="112" spans="1:13">
      <c r="A112" s="9" t="s">
        <v>116</v>
      </c>
      <c r="B112" s="10" t="s">
        <v>20</v>
      </c>
      <c r="C112" s="10" t="s">
        <v>117</v>
      </c>
      <c r="D112" s="19" t="s">
        <v>118</v>
      </c>
      <c r="E112" s="11"/>
      <c r="F112" s="11"/>
      <c r="G112" s="11"/>
      <c r="H112" s="11"/>
      <c r="I112" s="11"/>
      <c r="J112" s="11"/>
      <c r="K112" s="12">
        <f>K115</f>
        <v>70</v>
      </c>
      <c r="L112" s="12">
        <f>L115</f>
        <v>2.63</v>
      </c>
      <c r="M112" s="12">
        <f>M115</f>
        <v>184.1</v>
      </c>
    </row>
    <row r="113" spans="1:13" ht="45">
      <c r="A113" s="11"/>
      <c r="B113" s="11"/>
      <c r="C113" s="11"/>
      <c r="D113" s="19" t="s">
        <v>119</v>
      </c>
      <c r="E113" s="11"/>
      <c r="F113" s="11"/>
      <c r="G113" s="11"/>
      <c r="H113" s="11"/>
      <c r="I113" s="11"/>
      <c r="J113" s="11"/>
      <c r="K113" s="11"/>
      <c r="L113" s="11"/>
      <c r="M113" s="11"/>
    </row>
    <row r="114" spans="1:13">
      <c r="A114" s="11"/>
      <c r="B114" s="11"/>
      <c r="C114" s="10" t="s">
        <v>24</v>
      </c>
      <c r="D114" s="22"/>
      <c r="E114" s="10" t="s">
        <v>17</v>
      </c>
      <c r="F114" s="13">
        <v>70</v>
      </c>
      <c r="G114" s="14">
        <v>0</v>
      </c>
      <c r="H114" s="14">
        <v>0</v>
      </c>
      <c r="I114" s="14">
        <v>0</v>
      </c>
      <c r="J114" s="12">
        <f>OR(F114&lt;&gt;0,G114&lt;&gt;0,H114&lt;&gt;0,I114&lt;&gt;0)*(F114 + (F114 = 0))*(G114 + (G114 = 0))*(H114 + (H114 = 0))*(I114 + (I114 = 0))</f>
        <v>70</v>
      </c>
      <c r="K114" s="11"/>
      <c r="L114" s="11"/>
      <c r="M114" s="11"/>
    </row>
    <row r="115" spans="1:13">
      <c r="A115" s="11"/>
      <c r="B115" s="11"/>
      <c r="C115" s="11"/>
      <c r="D115" s="22"/>
      <c r="E115" s="11"/>
      <c r="F115" s="11"/>
      <c r="G115" s="11"/>
      <c r="H115" s="11"/>
      <c r="I115" s="11"/>
      <c r="J115" s="15" t="s">
        <v>120</v>
      </c>
      <c r="K115" s="16">
        <f>J114</f>
        <v>70</v>
      </c>
      <c r="L115" s="14">
        <v>2.63</v>
      </c>
      <c r="M115" s="16">
        <f>ROUND(K115*L115,2)</f>
        <v>184.1</v>
      </c>
    </row>
    <row r="116" spans="1:13" ht="0.95" customHeight="1">
      <c r="A116" s="17"/>
      <c r="B116" s="17"/>
      <c r="C116" s="17"/>
      <c r="D116" s="23"/>
      <c r="E116" s="17"/>
      <c r="F116" s="17"/>
      <c r="G116" s="17"/>
      <c r="H116" s="17"/>
      <c r="I116" s="17"/>
      <c r="J116" s="17"/>
      <c r="K116" s="17"/>
      <c r="L116" s="17"/>
      <c r="M116" s="17"/>
    </row>
    <row r="117" spans="1:13" ht="45">
      <c r="A117" s="9" t="s">
        <v>121</v>
      </c>
      <c r="B117" s="10" t="s">
        <v>20</v>
      </c>
      <c r="C117" s="10" t="s">
        <v>117</v>
      </c>
      <c r="D117" s="19" t="s">
        <v>122</v>
      </c>
      <c r="E117" s="11"/>
      <c r="F117" s="11"/>
      <c r="G117" s="11"/>
      <c r="H117" s="11"/>
      <c r="I117" s="11"/>
      <c r="J117" s="11"/>
      <c r="K117" s="12">
        <f>K120</f>
        <v>140</v>
      </c>
      <c r="L117" s="12">
        <f>L120</f>
        <v>11.79</v>
      </c>
      <c r="M117" s="12">
        <f>M120</f>
        <v>1650.6</v>
      </c>
    </row>
    <row r="118" spans="1:13">
      <c r="A118" s="11"/>
      <c r="B118" s="11"/>
      <c r="C118" s="11"/>
      <c r="D118" s="19" t="s">
        <v>123</v>
      </c>
      <c r="E118" s="11"/>
      <c r="F118" s="11"/>
      <c r="G118" s="11"/>
      <c r="H118" s="11"/>
      <c r="I118" s="11"/>
      <c r="J118" s="11"/>
      <c r="K118" s="11"/>
      <c r="L118" s="11"/>
      <c r="M118" s="11"/>
    </row>
    <row r="119" spans="1:13">
      <c r="A119" s="11"/>
      <c r="B119" s="11"/>
      <c r="C119" s="10" t="s">
        <v>24</v>
      </c>
      <c r="D119" s="22"/>
      <c r="E119" s="10" t="s">
        <v>124</v>
      </c>
      <c r="F119" s="13">
        <v>1</v>
      </c>
      <c r="G119" s="14">
        <v>140</v>
      </c>
      <c r="H119" s="14">
        <v>0</v>
      </c>
      <c r="I119" s="14">
        <v>0</v>
      </c>
      <c r="J119" s="12">
        <f>OR(F119&lt;&gt;0,G119&lt;&gt;0,H119&lt;&gt;0,I119&lt;&gt;0)*(F119 + (F119 = 0))*(G119 + (G119 = 0))*(H119 + (H119 = 0))*(I119 + (I119 = 0))</f>
        <v>140</v>
      </c>
      <c r="K119" s="11"/>
      <c r="L119" s="11"/>
      <c r="M119" s="11"/>
    </row>
    <row r="120" spans="1:13">
      <c r="A120" s="11"/>
      <c r="B120" s="11"/>
      <c r="C120" s="11"/>
      <c r="D120" s="22"/>
      <c r="E120" s="11"/>
      <c r="F120" s="11"/>
      <c r="G120" s="11"/>
      <c r="H120" s="11"/>
      <c r="I120" s="11"/>
      <c r="J120" s="15" t="s">
        <v>125</v>
      </c>
      <c r="K120" s="16">
        <f>J119</f>
        <v>140</v>
      </c>
      <c r="L120" s="14">
        <v>11.79</v>
      </c>
      <c r="M120" s="16">
        <f>ROUND(K120*L120,2)</f>
        <v>1650.6</v>
      </c>
    </row>
    <row r="121" spans="1:13" ht="0.95" customHeight="1">
      <c r="A121" s="17"/>
      <c r="B121" s="17"/>
      <c r="C121" s="17"/>
      <c r="D121" s="23"/>
      <c r="E121" s="17"/>
      <c r="F121" s="17"/>
      <c r="G121" s="17"/>
      <c r="H121" s="17"/>
      <c r="I121" s="17"/>
      <c r="J121" s="17"/>
      <c r="K121" s="17"/>
      <c r="L121" s="17"/>
      <c r="M121" s="17"/>
    </row>
    <row r="122" spans="1:13" ht="33.75">
      <c r="A122" s="9" t="s">
        <v>126</v>
      </c>
      <c r="B122" s="10" t="s">
        <v>20</v>
      </c>
      <c r="C122" s="10" t="s">
        <v>65</v>
      </c>
      <c r="D122" s="19" t="s">
        <v>127</v>
      </c>
      <c r="E122" s="11"/>
      <c r="F122" s="11"/>
      <c r="G122" s="11"/>
      <c r="H122" s="11"/>
      <c r="I122" s="11"/>
      <c r="J122" s="11"/>
      <c r="K122" s="12">
        <f>K125</f>
        <v>3</v>
      </c>
      <c r="L122" s="12">
        <f>L125</f>
        <v>137.99</v>
      </c>
      <c r="M122" s="12">
        <f>M125</f>
        <v>413.97</v>
      </c>
    </row>
    <row r="123" spans="1:13">
      <c r="A123" s="11"/>
      <c r="B123" s="11"/>
      <c r="C123" s="11"/>
      <c r="D123" s="19" t="s">
        <v>128</v>
      </c>
      <c r="E123" s="11"/>
      <c r="F123" s="11"/>
      <c r="G123" s="11"/>
      <c r="H123" s="11"/>
      <c r="I123" s="11"/>
      <c r="J123" s="11"/>
      <c r="K123" s="11"/>
      <c r="L123" s="11"/>
      <c r="M123" s="11"/>
    </row>
    <row r="124" spans="1:13">
      <c r="A124" s="11"/>
      <c r="B124" s="11"/>
      <c r="C124" s="10" t="s">
        <v>24</v>
      </c>
      <c r="D124" s="22"/>
      <c r="E124" s="10" t="s">
        <v>17</v>
      </c>
      <c r="F124" s="13">
        <v>3</v>
      </c>
      <c r="G124" s="14">
        <v>0</v>
      </c>
      <c r="H124" s="14">
        <v>0</v>
      </c>
      <c r="I124" s="14">
        <v>0</v>
      </c>
      <c r="J124" s="12">
        <f>OR(F124&lt;&gt;0,G124&lt;&gt;0,H124&lt;&gt;0,I124&lt;&gt;0)*(F124 + (F124 = 0))*(G124 + (G124 = 0))*(H124 + (H124 = 0))*(I124 + (I124 = 0))</f>
        <v>3</v>
      </c>
      <c r="K124" s="11"/>
      <c r="L124" s="11"/>
      <c r="M124" s="11"/>
    </row>
    <row r="125" spans="1:13">
      <c r="A125" s="11"/>
      <c r="B125" s="11"/>
      <c r="C125" s="11"/>
      <c r="D125" s="22"/>
      <c r="E125" s="11"/>
      <c r="F125" s="11"/>
      <c r="G125" s="11"/>
      <c r="H125" s="11"/>
      <c r="I125" s="11"/>
      <c r="J125" s="15" t="s">
        <v>129</v>
      </c>
      <c r="K125" s="16">
        <f>J124</f>
        <v>3</v>
      </c>
      <c r="L125" s="14">
        <v>137.99</v>
      </c>
      <c r="M125" s="16">
        <f>ROUND(K125*L125,2)</f>
        <v>413.97</v>
      </c>
    </row>
    <row r="126" spans="1:13" ht="0.95" customHeight="1">
      <c r="A126" s="17"/>
      <c r="B126" s="17"/>
      <c r="C126" s="17"/>
      <c r="D126" s="23"/>
      <c r="E126" s="17"/>
      <c r="F126" s="17"/>
      <c r="G126" s="17"/>
      <c r="H126" s="17"/>
      <c r="I126" s="17"/>
      <c r="J126" s="17"/>
      <c r="K126" s="17"/>
      <c r="L126" s="17"/>
      <c r="M126" s="17"/>
    </row>
    <row r="127" spans="1:13" ht="22.5">
      <c r="A127" s="9" t="s">
        <v>130</v>
      </c>
      <c r="B127" s="10" t="s">
        <v>20</v>
      </c>
      <c r="C127" s="10" t="s">
        <v>65</v>
      </c>
      <c r="D127" s="19" t="s">
        <v>131</v>
      </c>
      <c r="E127" s="11"/>
      <c r="F127" s="11"/>
      <c r="G127" s="11"/>
      <c r="H127" s="11"/>
      <c r="I127" s="11"/>
      <c r="J127" s="11"/>
      <c r="K127" s="12">
        <f>K130</f>
        <v>3</v>
      </c>
      <c r="L127" s="12">
        <f>L130</f>
        <v>24.9</v>
      </c>
      <c r="M127" s="12">
        <f>M130</f>
        <v>74.7</v>
      </c>
    </row>
    <row r="128" spans="1:13" ht="45">
      <c r="A128" s="11"/>
      <c r="B128" s="11"/>
      <c r="C128" s="11"/>
      <c r="D128" s="19" t="s">
        <v>132</v>
      </c>
      <c r="E128" s="11"/>
      <c r="F128" s="11"/>
      <c r="G128" s="11"/>
      <c r="H128" s="11"/>
      <c r="I128" s="11"/>
      <c r="J128" s="11"/>
      <c r="K128" s="11"/>
      <c r="L128" s="11"/>
      <c r="M128" s="11"/>
    </row>
    <row r="129" spans="1:13">
      <c r="A129" s="11"/>
      <c r="B129" s="11"/>
      <c r="C129" s="10" t="s">
        <v>24</v>
      </c>
      <c r="D129" s="22"/>
      <c r="E129" s="10" t="s">
        <v>17</v>
      </c>
      <c r="F129" s="13">
        <v>3</v>
      </c>
      <c r="G129" s="14">
        <v>0</v>
      </c>
      <c r="H129" s="14">
        <v>0</v>
      </c>
      <c r="I129" s="14">
        <v>0</v>
      </c>
      <c r="J129" s="12">
        <f>OR(F129&lt;&gt;0,G129&lt;&gt;0,H129&lt;&gt;0,I129&lt;&gt;0)*(F129 + (F129 = 0))*(G129 + (G129 = 0))*(H129 + (H129 = 0))*(I129 + (I129 = 0))</f>
        <v>3</v>
      </c>
      <c r="K129" s="11"/>
      <c r="L129" s="11"/>
      <c r="M129" s="11"/>
    </row>
    <row r="130" spans="1:13">
      <c r="A130" s="11"/>
      <c r="B130" s="11"/>
      <c r="C130" s="11"/>
      <c r="D130" s="22"/>
      <c r="E130" s="11"/>
      <c r="F130" s="11"/>
      <c r="G130" s="11"/>
      <c r="H130" s="11"/>
      <c r="I130" s="11"/>
      <c r="J130" s="15" t="s">
        <v>133</v>
      </c>
      <c r="K130" s="16">
        <f>J129</f>
        <v>3</v>
      </c>
      <c r="L130" s="14">
        <v>24.9</v>
      </c>
      <c r="M130" s="16">
        <f>ROUND(K130*L130,2)</f>
        <v>74.7</v>
      </c>
    </row>
    <row r="131" spans="1:13" ht="0.95" customHeight="1">
      <c r="A131" s="17"/>
      <c r="B131" s="17"/>
      <c r="C131" s="17"/>
      <c r="D131" s="23"/>
      <c r="E131" s="17"/>
      <c r="F131" s="17"/>
      <c r="G131" s="17"/>
      <c r="H131" s="17"/>
      <c r="I131" s="17"/>
      <c r="J131" s="17"/>
      <c r="K131" s="17"/>
      <c r="L131" s="17"/>
      <c r="M131" s="17"/>
    </row>
    <row r="132" spans="1:13">
      <c r="A132" s="11"/>
      <c r="B132" s="11"/>
      <c r="C132" s="11"/>
      <c r="D132" s="22"/>
      <c r="E132" s="11"/>
      <c r="F132" s="11"/>
      <c r="G132" s="11"/>
      <c r="H132" s="11"/>
      <c r="I132" s="11"/>
      <c r="J132" s="15" t="s">
        <v>134</v>
      </c>
      <c r="K132" s="18">
        <v>1</v>
      </c>
      <c r="L132" s="16">
        <f>M65+M70+M75+M80+M85+M87+M92+M97+M102+M107+M112+M117+M122+M127</f>
        <v>2721.72</v>
      </c>
      <c r="M132" s="16">
        <f>ROUND(K132*L132,2)</f>
        <v>2721.72</v>
      </c>
    </row>
    <row r="133" spans="1:13" ht="0.95" customHeight="1">
      <c r="A133" s="17"/>
      <c r="B133" s="17"/>
      <c r="C133" s="17"/>
      <c r="D133" s="23"/>
      <c r="E133" s="17"/>
      <c r="F133" s="17"/>
      <c r="G133" s="17"/>
      <c r="H133" s="17"/>
      <c r="I133" s="17"/>
      <c r="J133" s="17"/>
      <c r="K133" s="17"/>
      <c r="L133" s="17"/>
      <c r="M133" s="17"/>
    </row>
    <row r="134" spans="1:13">
      <c r="A134" s="5" t="s">
        <v>135</v>
      </c>
      <c r="B134" s="5" t="s">
        <v>16</v>
      </c>
      <c r="C134" s="5" t="s">
        <v>17</v>
      </c>
      <c r="D134" s="21" t="s">
        <v>136</v>
      </c>
      <c r="E134" s="6"/>
      <c r="F134" s="6"/>
      <c r="G134" s="6"/>
      <c r="H134" s="6"/>
      <c r="I134" s="6"/>
      <c r="J134" s="6"/>
      <c r="K134" s="7">
        <f>K140</f>
        <v>1</v>
      </c>
      <c r="L134" s="8">
        <f>L140</f>
        <v>0</v>
      </c>
      <c r="M134" s="8">
        <f>M140</f>
        <v>0</v>
      </c>
    </row>
    <row r="135" spans="1:13">
      <c r="A135" s="9" t="s">
        <v>137</v>
      </c>
      <c r="B135" s="10" t="s">
        <v>20</v>
      </c>
      <c r="C135" s="10" t="s">
        <v>65</v>
      </c>
      <c r="D135" s="19" t="s">
        <v>138</v>
      </c>
      <c r="E135" s="11"/>
      <c r="F135" s="11"/>
      <c r="G135" s="11"/>
      <c r="H135" s="11"/>
      <c r="I135" s="11"/>
      <c r="J135" s="11"/>
      <c r="K135" s="12">
        <f>K138</f>
        <v>1</v>
      </c>
      <c r="L135" s="12">
        <f>L138</f>
        <v>0</v>
      </c>
      <c r="M135" s="12">
        <f>M138</f>
        <v>0</v>
      </c>
    </row>
    <row r="136" spans="1:13">
      <c r="A136" s="11"/>
      <c r="B136" s="11"/>
      <c r="C136" s="11"/>
      <c r="D136" s="19" t="s">
        <v>139</v>
      </c>
      <c r="E136" s="11"/>
      <c r="F136" s="11"/>
      <c r="G136" s="11"/>
      <c r="H136" s="11"/>
      <c r="I136" s="11"/>
      <c r="J136" s="11"/>
      <c r="K136" s="11"/>
      <c r="L136" s="11"/>
      <c r="M136" s="11"/>
    </row>
    <row r="137" spans="1:13">
      <c r="A137" s="11"/>
      <c r="B137" s="11"/>
      <c r="C137" s="10" t="s">
        <v>24</v>
      </c>
      <c r="D137" s="22"/>
      <c r="E137" s="10" t="s">
        <v>17</v>
      </c>
      <c r="F137" s="13">
        <v>1</v>
      </c>
      <c r="G137" s="14">
        <v>0</v>
      </c>
      <c r="H137" s="14">
        <v>0</v>
      </c>
      <c r="I137" s="14">
        <v>0</v>
      </c>
      <c r="J137" s="12">
        <f>OR(F137&lt;&gt;0,G137&lt;&gt;0,H137&lt;&gt;0,I137&lt;&gt;0)*(F137 + (F137 = 0))*(G137 + (G137 = 0))*(H137 + (H137 = 0))*(I137 + (I137 = 0))</f>
        <v>1</v>
      </c>
      <c r="K137" s="11"/>
      <c r="L137" s="11"/>
      <c r="M137" s="11"/>
    </row>
    <row r="138" spans="1:13">
      <c r="A138" s="11"/>
      <c r="B138" s="11"/>
      <c r="C138" s="11"/>
      <c r="D138" s="22"/>
      <c r="E138" s="11"/>
      <c r="F138" s="11"/>
      <c r="G138" s="11"/>
      <c r="H138" s="11"/>
      <c r="I138" s="11"/>
      <c r="J138" s="15" t="s">
        <v>140</v>
      </c>
      <c r="K138" s="16">
        <f>J137</f>
        <v>1</v>
      </c>
      <c r="L138" s="14">
        <v>0</v>
      </c>
      <c r="M138" s="16">
        <f>ROUND(K138*L138,2)</f>
        <v>0</v>
      </c>
    </row>
    <row r="139" spans="1:13" ht="0.95" customHeight="1">
      <c r="A139" s="17"/>
      <c r="B139" s="17"/>
      <c r="C139" s="17"/>
      <c r="D139" s="23"/>
      <c r="E139" s="17"/>
      <c r="F139" s="17"/>
      <c r="G139" s="17"/>
      <c r="H139" s="17"/>
      <c r="I139" s="17"/>
      <c r="J139" s="17"/>
      <c r="K139" s="17"/>
      <c r="L139" s="17"/>
      <c r="M139" s="17"/>
    </row>
    <row r="140" spans="1:13">
      <c r="A140" s="11"/>
      <c r="B140" s="11"/>
      <c r="C140" s="11"/>
      <c r="D140" s="22"/>
      <c r="E140" s="11"/>
      <c r="F140" s="11"/>
      <c r="G140" s="11"/>
      <c r="H140" s="11"/>
      <c r="I140" s="11"/>
      <c r="J140" s="15" t="s">
        <v>141</v>
      </c>
      <c r="K140" s="18">
        <v>1</v>
      </c>
      <c r="L140" s="16">
        <f>M135</f>
        <v>0</v>
      </c>
      <c r="M140" s="16">
        <f>ROUND(K140*L140,2)</f>
        <v>0</v>
      </c>
    </row>
    <row r="141" spans="1:13" ht="0.95" customHeight="1">
      <c r="A141" s="17"/>
      <c r="B141" s="17"/>
      <c r="C141" s="17"/>
      <c r="D141" s="23"/>
      <c r="E141" s="17"/>
      <c r="F141" s="17"/>
      <c r="G141" s="17"/>
      <c r="H141" s="17"/>
      <c r="I141" s="17"/>
      <c r="J141" s="17"/>
      <c r="K141" s="17"/>
      <c r="L141" s="17"/>
      <c r="M141" s="17"/>
    </row>
    <row r="142" spans="1:13">
      <c r="A142" s="5" t="s">
        <v>142</v>
      </c>
      <c r="B142" s="5" t="s">
        <v>16</v>
      </c>
      <c r="C142" s="5" t="s">
        <v>17</v>
      </c>
      <c r="D142" s="21" t="s">
        <v>143</v>
      </c>
      <c r="E142" s="6"/>
      <c r="F142" s="6"/>
      <c r="G142" s="6"/>
      <c r="H142" s="6"/>
      <c r="I142" s="6"/>
      <c r="J142" s="6"/>
      <c r="K142" s="7">
        <f>K153</f>
        <v>1</v>
      </c>
      <c r="L142" s="8">
        <f>L153</f>
        <v>7500</v>
      </c>
      <c r="M142" s="8">
        <f>M153</f>
        <v>7500</v>
      </c>
    </row>
    <row r="143" spans="1:13" ht="22.5">
      <c r="A143" s="9" t="s">
        <v>144</v>
      </c>
      <c r="B143" s="10" t="s">
        <v>20</v>
      </c>
      <c r="C143" s="10" t="s">
        <v>70</v>
      </c>
      <c r="D143" s="19" t="s">
        <v>145</v>
      </c>
      <c r="E143" s="11"/>
      <c r="F143" s="11"/>
      <c r="G143" s="11"/>
      <c r="H143" s="11"/>
      <c r="I143" s="11"/>
      <c r="J143" s="11"/>
      <c r="K143" s="12">
        <f>K146</f>
        <v>1</v>
      </c>
      <c r="L143" s="12">
        <f>L146</f>
        <v>5000</v>
      </c>
      <c r="M143" s="12">
        <f>M146</f>
        <v>5000</v>
      </c>
    </row>
    <row r="144" spans="1:13" ht="22.5">
      <c r="A144" s="11"/>
      <c r="B144" s="11"/>
      <c r="C144" s="11"/>
      <c r="D144" s="19" t="s">
        <v>146</v>
      </c>
      <c r="E144" s="11"/>
      <c r="F144" s="11"/>
      <c r="G144" s="11"/>
      <c r="H144" s="11"/>
      <c r="I144" s="11"/>
      <c r="J144" s="11"/>
      <c r="K144" s="11"/>
      <c r="L144" s="11"/>
      <c r="M144" s="11"/>
    </row>
    <row r="145" spans="1:13">
      <c r="A145" s="11"/>
      <c r="B145" s="11"/>
      <c r="C145" s="10" t="s">
        <v>24</v>
      </c>
      <c r="D145" s="22"/>
      <c r="E145" s="10" t="s">
        <v>17</v>
      </c>
      <c r="F145" s="13">
        <v>1</v>
      </c>
      <c r="G145" s="14">
        <v>0</v>
      </c>
      <c r="H145" s="14">
        <v>0</v>
      </c>
      <c r="I145" s="14">
        <v>0</v>
      </c>
      <c r="J145" s="12">
        <f>OR(F145&lt;&gt;0,G145&lt;&gt;0,H145&lt;&gt;0,I145&lt;&gt;0)*(F145 + (F145 = 0))*(G145 + (G145 = 0))*(H145 + (H145 = 0))*(I145 + (I145 = 0))</f>
        <v>1</v>
      </c>
      <c r="K145" s="11"/>
      <c r="L145" s="11"/>
      <c r="M145" s="11"/>
    </row>
    <row r="146" spans="1:13">
      <c r="A146" s="11"/>
      <c r="B146" s="11"/>
      <c r="C146" s="11"/>
      <c r="D146" s="22"/>
      <c r="E146" s="11"/>
      <c r="F146" s="11"/>
      <c r="G146" s="11"/>
      <c r="H146" s="11"/>
      <c r="I146" s="11"/>
      <c r="J146" s="15" t="s">
        <v>147</v>
      </c>
      <c r="K146" s="16">
        <f>J145</f>
        <v>1</v>
      </c>
      <c r="L146" s="14">
        <v>5000</v>
      </c>
      <c r="M146" s="16">
        <f>ROUND(K146*L146,2)</f>
        <v>5000</v>
      </c>
    </row>
    <row r="147" spans="1:13" ht="0.95" customHeight="1">
      <c r="A147" s="17"/>
      <c r="B147" s="17"/>
      <c r="C147" s="17"/>
      <c r="D147" s="23"/>
      <c r="E147" s="17"/>
      <c r="F147" s="17"/>
      <c r="G147" s="17"/>
      <c r="H147" s="17"/>
      <c r="I147" s="17"/>
      <c r="J147" s="17"/>
      <c r="K147" s="17"/>
      <c r="L147" s="17"/>
      <c r="M147" s="17"/>
    </row>
    <row r="148" spans="1:13">
      <c r="A148" s="9" t="s">
        <v>148</v>
      </c>
      <c r="B148" s="10" t="s">
        <v>20</v>
      </c>
      <c r="C148" s="10" t="s">
        <v>70</v>
      </c>
      <c r="D148" s="19" t="s">
        <v>149</v>
      </c>
      <c r="E148" s="11"/>
      <c r="F148" s="11"/>
      <c r="G148" s="11"/>
      <c r="H148" s="11"/>
      <c r="I148" s="11"/>
      <c r="J148" s="11"/>
      <c r="K148" s="12">
        <f>K151</f>
        <v>1</v>
      </c>
      <c r="L148" s="12">
        <f>L151</f>
        <v>2500</v>
      </c>
      <c r="M148" s="12">
        <f>M151</f>
        <v>2500</v>
      </c>
    </row>
    <row r="149" spans="1:13" ht="22.5">
      <c r="A149" s="11"/>
      <c r="B149" s="11"/>
      <c r="C149" s="11"/>
      <c r="D149" s="19" t="s">
        <v>150</v>
      </c>
      <c r="E149" s="11"/>
      <c r="F149" s="11"/>
      <c r="G149" s="11"/>
      <c r="H149" s="11"/>
      <c r="I149" s="11"/>
      <c r="J149" s="11"/>
      <c r="K149" s="11"/>
      <c r="L149" s="11"/>
      <c r="M149" s="11"/>
    </row>
    <row r="150" spans="1:13">
      <c r="A150" s="11"/>
      <c r="B150" s="11"/>
      <c r="C150" s="10" t="s">
        <v>24</v>
      </c>
      <c r="D150" s="22"/>
      <c r="E150" s="10" t="s">
        <v>17</v>
      </c>
      <c r="F150" s="13">
        <v>1</v>
      </c>
      <c r="G150" s="14">
        <v>0</v>
      </c>
      <c r="H150" s="14">
        <v>0</v>
      </c>
      <c r="I150" s="14">
        <v>0</v>
      </c>
      <c r="J150" s="12">
        <f>OR(F150&lt;&gt;0,G150&lt;&gt;0,H150&lt;&gt;0,I150&lt;&gt;0)*(F150 + (F150 = 0))*(G150 + (G150 = 0))*(H150 + (H150 = 0))*(I150 + (I150 = 0))</f>
        <v>1</v>
      </c>
      <c r="K150" s="11"/>
      <c r="L150" s="11"/>
      <c r="M150" s="11"/>
    </row>
    <row r="151" spans="1:13">
      <c r="A151" s="11"/>
      <c r="B151" s="11"/>
      <c r="C151" s="11"/>
      <c r="D151" s="22"/>
      <c r="E151" s="11"/>
      <c r="F151" s="11"/>
      <c r="G151" s="11"/>
      <c r="H151" s="11"/>
      <c r="I151" s="11"/>
      <c r="J151" s="15" t="s">
        <v>151</v>
      </c>
      <c r="K151" s="16">
        <f>J150</f>
        <v>1</v>
      </c>
      <c r="L151" s="14">
        <v>2500</v>
      </c>
      <c r="M151" s="16">
        <f>ROUND(K151*L151,2)</f>
        <v>2500</v>
      </c>
    </row>
    <row r="152" spans="1:13" ht="0.95" customHeight="1">
      <c r="A152" s="17"/>
      <c r="B152" s="17"/>
      <c r="C152" s="17"/>
      <c r="D152" s="23"/>
      <c r="E152" s="17"/>
      <c r="F152" s="17"/>
      <c r="G152" s="17"/>
      <c r="H152" s="17"/>
      <c r="I152" s="17"/>
      <c r="J152" s="17"/>
      <c r="K152" s="17"/>
      <c r="L152" s="17"/>
      <c r="M152" s="17"/>
    </row>
    <row r="153" spans="1:13">
      <c r="A153" s="11"/>
      <c r="B153" s="11"/>
      <c r="C153" s="11"/>
      <c r="D153" s="22"/>
      <c r="E153" s="11"/>
      <c r="F153" s="11"/>
      <c r="G153" s="11"/>
      <c r="H153" s="11"/>
      <c r="I153" s="11"/>
      <c r="J153" s="15" t="s">
        <v>152</v>
      </c>
      <c r="K153" s="18">
        <v>1</v>
      </c>
      <c r="L153" s="16">
        <f>M143+M148</f>
        <v>7500</v>
      </c>
      <c r="M153" s="16">
        <f>ROUND(K153*L153,2)</f>
        <v>7500</v>
      </c>
    </row>
    <row r="154" spans="1:13" ht="0.95" customHeight="1">
      <c r="A154" s="17"/>
      <c r="B154" s="17"/>
      <c r="C154" s="17"/>
      <c r="D154" s="23"/>
      <c r="E154" s="17"/>
      <c r="F154" s="17"/>
      <c r="G154" s="17"/>
      <c r="H154" s="17"/>
      <c r="I154" s="17"/>
      <c r="J154" s="17"/>
      <c r="K154" s="17"/>
      <c r="L154" s="17"/>
      <c r="M154" s="17"/>
    </row>
    <row r="155" spans="1:13">
      <c r="A155" s="11"/>
      <c r="B155" s="11"/>
      <c r="C155" s="11"/>
      <c r="D155" s="22"/>
      <c r="E155" s="11"/>
      <c r="F155" s="11"/>
      <c r="G155" s="11"/>
      <c r="H155" s="11"/>
      <c r="I155" s="11"/>
      <c r="J155" s="15" t="s">
        <v>153</v>
      </c>
      <c r="K155" s="18">
        <v>1</v>
      </c>
      <c r="L155" s="16">
        <f>M4+M35+M64+M134+M142</f>
        <v>145716.32999999999</v>
      </c>
      <c r="M155" s="16">
        <f>ROUND(K155*L155,2)</f>
        <v>145716.32999999999</v>
      </c>
    </row>
    <row r="156" spans="1:13" ht="0.95" customHeight="1">
      <c r="A156" s="17"/>
      <c r="B156" s="17"/>
      <c r="C156" s="17"/>
      <c r="D156" s="23"/>
      <c r="E156" s="17"/>
      <c r="F156" s="17"/>
      <c r="G156" s="17"/>
      <c r="H156" s="17"/>
      <c r="I156" s="17"/>
      <c r="J156" s="17"/>
      <c r="K156" s="17"/>
      <c r="L156" s="17"/>
      <c r="M156" s="17"/>
    </row>
  </sheetData>
  <dataValidations count="1">
    <dataValidation type="list" allowBlank="1" showInputMessage="1" showErrorMessage="1" sqref="B4:B156">
      <formula1>"Capítol,Partida,Ma d’obra,Maquinària,Material,Altres,Tasca,"</formula1>
    </dataValidation>
  </dataValidations>
  <pageMargins left="0.7" right="0.7" top="0.75" bottom="0.75" header="0.3" footer="0.3"/>
  <pageSetup paperSize="9"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cr1</dc:creator>
  <cp:lastModifiedBy>cr1</cp:lastModifiedBy>
  <dcterms:created xsi:type="dcterms:W3CDTF">2026-04-29T11:00:07Z</dcterms:created>
  <dcterms:modified xsi:type="dcterms:W3CDTF">2026-04-29T11:02:00Z</dcterms:modified>
</cp:coreProperties>
</file>