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https://hospitalclinicdebarcelona.sharepoint.com/sites/GesDocDSGCompres/ArxiuExpedients/2026_38__PRÒTESI GENOLL-ICEMEQ-GC2/AMUP_XXXX_2024_00/PLECS/ENVIATS/"/>
    </mc:Choice>
  </mc:AlternateContent>
  <xr:revisionPtr revIDLastSave="347" documentId="8_{2CE02C42-7540-4A99-A55F-33ABD17C85F5}" xr6:coauthVersionLast="47" xr6:coauthVersionMax="47" xr10:uidLastSave="{7D3A9058-761E-44C3-96C7-525A1B77E3B7}"/>
  <bookViews>
    <workbookView xWindow="-120" yWindow="-120" windowWidth="29040" windowHeight="15720" xr2:uid="{09867FC3-1B3B-4A90-993E-6C6C307F84A6}"/>
  </bookViews>
  <sheets>
    <sheet name="ANNEX OFERTA" sheetId="1" r:id="rId1"/>
  </sheets>
  <definedNames>
    <definedName name="_xlnm._FilterDatabase" localSheetId="0" hidden="1">'ANNEX OFERTA'!$B$14:$P$139</definedName>
    <definedName name="_xlnm.Print_Area" localSheetId="0">'ANNEX OFERTA'!$B$1:$O$150</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0" i="1" l="1"/>
  <c r="P130" i="1"/>
  <c r="O131" i="1"/>
  <c r="P131" i="1"/>
  <c r="O132" i="1"/>
  <c r="P132" i="1"/>
  <c r="O133" i="1"/>
  <c r="P133" i="1"/>
  <c r="O134" i="1"/>
  <c r="P134" i="1"/>
  <c r="O135" i="1"/>
  <c r="P135" i="1"/>
  <c r="O136" i="1"/>
  <c r="P136" i="1"/>
  <c r="O103" i="1"/>
  <c r="P103" i="1"/>
  <c r="O104" i="1"/>
  <c r="P104" i="1"/>
  <c r="O105" i="1"/>
  <c r="P105" i="1"/>
  <c r="O106" i="1"/>
  <c r="P106" i="1"/>
  <c r="O107" i="1"/>
  <c r="P107" i="1"/>
  <c r="O108" i="1"/>
  <c r="P108" i="1"/>
  <c r="O109" i="1"/>
  <c r="P109" i="1"/>
  <c r="O110" i="1"/>
  <c r="P110" i="1"/>
  <c r="O111" i="1"/>
  <c r="P111" i="1"/>
  <c r="O112" i="1"/>
  <c r="P112" i="1"/>
  <c r="O113" i="1"/>
  <c r="P113" i="1"/>
  <c r="O114" i="1"/>
  <c r="P114" i="1"/>
  <c r="O115" i="1"/>
  <c r="P115" i="1"/>
  <c r="O116" i="1"/>
  <c r="P116" i="1"/>
  <c r="O117" i="1"/>
  <c r="P117" i="1"/>
  <c r="O118" i="1"/>
  <c r="P118" i="1"/>
  <c r="O119" i="1"/>
  <c r="P119" i="1"/>
  <c r="O120" i="1"/>
  <c r="P120" i="1"/>
  <c r="O121" i="1"/>
  <c r="P121" i="1"/>
  <c r="O122" i="1"/>
  <c r="P122" i="1"/>
  <c r="O123" i="1"/>
  <c r="P123" i="1"/>
  <c r="O124" i="1"/>
  <c r="P124" i="1"/>
  <c r="O125" i="1"/>
  <c r="P125" i="1"/>
  <c r="O126" i="1"/>
  <c r="P126" i="1"/>
  <c r="O127" i="1"/>
  <c r="P127" i="1"/>
  <c r="O90" i="1"/>
  <c r="P90" i="1"/>
  <c r="O91" i="1"/>
  <c r="P91" i="1"/>
  <c r="O92" i="1"/>
  <c r="P92" i="1"/>
  <c r="O93" i="1"/>
  <c r="P93" i="1"/>
  <c r="O94" i="1"/>
  <c r="P94" i="1"/>
  <c r="O95" i="1"/>
  <c r="P95" i="1"/>
  <c r="O96" i="1"/>
  <c r="P96" i="1"/>
  <c r="O97" i="1"/>
  <c r="P97" i="1"/>
  <c r="O98" i="1"/>
  <c r="P98" i="1"/>
  <c r="O99" i="1"/>
  <c r="P99" i="1"/>
  <c r="O100" i="1"/>
  <c r="P100" i="1"/>
  <c r="O77" i="1"/>
  <c r="P77" i="1"/>
  <c r="O78" i="1"/>
  <c r="P78" i="1"/>
  <c r="O79" i="1"/>
  <c r="P79" i="1"/>
  <c r="O80" i="1"/>
  <c r="P80" i="1"/>
  <c r="O81" i="1"/>
  <c r="P81" i="1"/>
  <c r="O82" i="1"/>
  <c r="P82" i="1"/>
  <c r="O83" i="1"/>
  <c r="P83" i="1"/>
  <c r="O84" i="1"/>
  <c r="P84" i="1"/>
  <c r="O85" i="1"/>
  <c r="P85" i="1"/>
  <c r="O86" i="1"/>
  <c r="P86" i="1"/>
  <c r="O87" i="1"/>
  <c r="P87" i="1"/>
  <c r="P76" i="1"/>
  <c r="O76" i="1"/>
  <c r="O66" i="1"/>
  <c r="P66" i="1"/>
  <c r="O67" i="1"/>
  <c r="P67" i="1"/>
  <c r="O68" i="1"/>
  <c r="P68" i="1"/>
  <c r="O69" i="1"/>
  <c r="P69" i="1"/>
  <c r="O70" i="1"/>
  <c r="P70" i="1"/>
  <c r="O71" i="1"/>
  <c r="P71" i="1"/>
  <c r="O72" i="1"/>
  <c r="P72" i="1"/>
  <c r="O73" i="1"/>
  <c r="P73" i="1"/>
  <c r="O74" i="1"/>
  <c r="P74" i="1"/>
  <c r="P65" i="1"/>
  <c r="O65" i="1"/>
  <c r="O75" i="1" l="1"/>
  <c r="O64" i="1"/>
  <c r="J138" i="1" l="1"/>
  <c r="J137" i="1" s="1"/>
  <c r="J130" i="1"/>
  <c r="J131" i="1"/>
  <c r="J132" i="1"/>
  <c r="J133" i="1"/>
  <c r="J134" i="1"/>
  <c r="J135" i="1"/>
  <c r="J136" i="1"/>
  <c r="J129"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02" i="1"/>
  <c r="J90" i="1"/>
  <c r="J91" i="1"/>
  <c r="J92" i="1"/>
  <c r="J93" i="1"/>
  <c r="J94" i="1"/>
  <c r="J95" i="1"/>
  <c r="J96" i="1"/>
  <c r="J97" i="1"/>
  <c r="J98" i="1"/>
  <c r="J99" i="1"/>
  <c r="J100" i="1"/>
  <c r="J89" i="1"/>
  <c r="J77" i="1"/>
  <c r="J78" i="1"/>
  <c r="J79" i="1"/>
  <c r="J80" i="1"/>
  <c r="J81" i="1"/>
  <c r="J82" i="1"/>
  <c r="J83" i="1"/>
  <c r="J84" i="1"/>
  <c r="J85" i="1"/>
  <c r="J86" i="1"/>
  <c r="J87" i="1"/>
  <c r="J76" i="1"/>
  <c r="J66" i="1"/>
  <c r="J64" i="1" s="1"/>
  <c r="J67" i="1"/>
  <c r="J68" i="1"/>
  <c r="J69" i="1"/>
  <c r="J70" i="1"/>
  <c r="J71" i="1"/>
  <c r="J72" i="1"/>
  <c r="J73" i="1"/>
  <c r="J74" i="1"/>
  <c r="J63" i="1"/>
  <c r="J65" i="1"/>
  <c r="J62" i="1"/>
  <c r="J59" i="1"/>
  <c r="J57" i="1" s="1"/>
  <c r="J60" i="1"/>
  <c r="J58" i="1"/>
  <c r="J43" i="1"/>
  <c r="J44" i="1"/>
  <c r="J45" i="1"/>
  <c r="J46" i="1"/>
  <c r="J47" i="1"/>
  <c r="J48" i="1"/>
  <c r="J49" i="1"/>
  <c r="J50" i="1"/>
  <c r="J51" i="1"/>
  <c r="J52" i="1"/>
  <c r="J53" i="1"/>
  <c r="J54" i="1"/>
  <c r="J55" i="1"/>
  <c r="J56" i="1"/>
  <c r="J42" i="1"/>
  <c r="J38" i="1"/>
  <c r="J39" i="1"/>
  <c r="J40" i="1"/>
  <c r="J37" i="1"/>
  <c r="J31" i="1"/>
  <c r="J30" i="1"/>
  <c r="J35" i="1"/>
  <c r="J34" i="1"/>
  <c r="J33" i="1"/>
  <c r="J32" i="1"/>
  <c r="J24" i="1"/>
  <c r="J25" i="1"/>
  <c r="J26" i="1"/>
  <c r="J27" i="1"/>
  <c r="J28" i="1"/>
  <c r="J23" i="1"/>
  <c r="J18" i="1"/>
  <c r="J19" i="1"/>
  <c r="J20" i="1"/>
  <c r="J21" i="1"/>
  <c r="J17" i="1"/>
  <c r="J16" i="1"/>
  <c r="J101" i="1" l="1"/>
  <c r="J128" i="1"/>
  <c r="J88" i="1"/>
  <c r="J75" i="1"/>
  <c r="J61" i="1"/>
  <c r="J41" i="1"/>
  <c r="J36" i="1"/>
  <c r="J29" i="1"/>
  <c r="J22" i="1"/>
  <c r="J15" i="1"/>
  <c r="J139" i="1" s="1"/>
  <c r="O16" i="1" l="1"/>
  <c r="P16" i="1"/>
  <c r="O17" i="1"/>
  <c r="P17" i="1"/>
  <c r="O18" i="1"/>
  <c r="P18" i="1"/>
  <c r="O19" i="1"/>
  <c r="P19" i="1"/>
  <c r="O20" i="1"/>
  <c r="P20" i="1"/>
  <c r="O21" i="1"/>
  <c r="P21" i="1"/>
  <c r="O23" i="1"/>
  <c r="P23" i="1"/>
  <c r="O24" i="1"/>
  <c r="P24" i="1"/>
  <c r="O25" i="1"/>
  <c r="P25" i="1"/>
  <c r="O26" i="1"/>
  <c r="P26" i="1"/>
  <c r="O27" i="1"/>
  <c r="P27" i="1"/>
  <c r="O28" i="1"/>
  <c r="P28" i="1"/>
  <c r="O30" i="1"/>
  <c r="P30" i="1"/>
  <c r="O31" i="1"/>
  <c r="P31" i="1"/>
  <c r="O32" i="1"/>
  <c r="P32" i="1"/>
  <c r="O33" i="1"/>
  <c r="P33" i="1"/>
  <c r="O34" i="1"/>
  <c r="P34" i="1"/>
  <c r="O35" i="1"/>
  <c r="P35" i="1"/>
  <c r="O37" i="1"/>
  <c r="P37" i="1"/>
  <c r="O38" i="1"/>
  <c r="P38" i="1"/>
  <c r="O39" i="1"/>
  <c r="P39" i="1"/>
  <c r="O40" i="1"/>
  <c r="P40" i="1"/>
  <c r="O42" i="1"/>
  <c r="P42" i="1"/>
  <c r="O43" i="1"/>
  <c r="P43" i="1"/>
  <c r="O44" i="1"/>
  <c r="P44" i="1"/>
  <c r="O45" i="1"/>
  <c r="P45" i="1"/>
  <c r="O46" i="1"/>
  <c r="P46" i="1"/>
  <c r="O47" i="1"/>
  <c r="P47" i="1"/>
  <c r="O48" i="1"/>
  <c r="P48" i="1"/>
  <c r="O49" i="1"/>
  <c r="P49" i="1"/>
  <c r="O50" i="1"/>
  <c r="P50" i="1"/>
  <c r="O51" i="1"/>
  <c r="P51" i="1"/>
  <c r="O52" i="1"/>
  <c r="P52" i="1"/>
  <c r="O53" i="1"/>
  <c r="P53" i="1"/>
  <c r="O54" i="1"/>
  <c r="P54" i="1"/>
  <c r="O55" i="1"/>
  <c r="P55" i="1"/>
  <c r="O56" i="1"/>
  <c r="P56" i="1"/>
  <c r="O58" i="1"/>
  <c r="P58" i="1"/>
  <c r="O59" i="1"/>
  <c r="P59" i="1"/>
  <c r="O60" i="1"/>
  <c r="P60" i="1"/>
  <c r="O62" i="1"/>
  <c r="P62" i="1"/>
  <c r="O63" i="1"/>
  <c r="P63" i="1"/>
  <c r="O89" i="1"/>
  <c r="O88" i="1" s="1"/>
  <c r="P89" i="1"/>
  <c r="O102" i="1"/>
  <c r="P102" i="1"/>
  <c r="O129" i="1"/>
  <c r="P129" i="1"/>
  <c r="O138" i="1"/>
  <c r="O137" i="1" s="1"/>
  <c r="P138" i="1"/>
  <c r="P137" i="1" s="1"/>
  <c r="O61" i="1" l="1"/>
  <c r="P61" i="1"/>
  <c r="O22" i="1"/>
  <c r="P57" i="1"/>
  <c r="P22" i="1"/>
  <c r="P15" i="1"/>
  <c r="O57" i="1"/>
  <c r="P36" i="1"/>
  <c r="P41" i="1"/>
  <c r="O41" i="1"/>
  <c r="O29" i="1"/>
  <c r="P29" i="1"/>
  <c r="O101" i="1"/>
  <c r="O36" i="1"/>
  <c r="O15" i="1"/>
  <c r="P128" i="1"/>
  <c r="P101" i="1" s="1"/>
  <c r="P88" i="1" s="1"/>
  <c r="P75" i="1" s="1"/>
  <c r="P64" i="1" s="1"/>
  <c r="O128" i="1"/>
  <c r="O139" i="1" l="1"/>
  <c r="P139" i="1"/>
</calcChain>
</file>

<file path=xl/sharedStrings.xml><?xml version="1.0" encoding="utf-8"?>
<sst xmlns="http://schemas.openxmlformats.org/spreadsheetml/2006/main" count="423" uniqueCount="157">
  <si>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</si>
  <si>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</si>
  <si>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</si>
  <si>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Pròtesis de Genoll</t>
  </si>
  <si>
    <t>NÚMERO D´EXPEDIENT:</t>
  </si>
  <si>
    <t>2026/38</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</si>
  <si>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</si>
  <si>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</si>
  <si>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</si>
  <si>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</si>
  <si>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</si>
  <si>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</si>
  <si>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</si>
  <si>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</si>
  <si>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</si>
  <si>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</si>
  <si>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</si>
  <si>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</si>
  <si>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</si>
  <si>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</si>
  <si>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</si>
  <si>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</si>
  <si>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</si>
  <si>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</si>
  <si>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</si>
  <si>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</si>
  <si>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</si>
  <si>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</si>
  <si>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 al 6</t>
  </si>
  <si>
    <t>LOT 1 - PRÒTESI DE GENOLL PRIMÀRIA CIMENTADA METÀL·LICA AMB O SENSE CONSERVACIÓ DEL LLIGAMENT ENCREUAT - SUBLOT 1</t>
  </si>
  <si>
    <t>LOT 1 sublot-1</t>
  </si>
  <si>
    <t/>
  </si>
  <si>
    <t>Component femoral primari cimentat metàl·lic, retenció d'encreuat. Diverses mides.</t>
  </si>
  <si>
    <t>UND</t>
  </si>
  <si>
    <t>10%</t>
  </si>
  <si>
    <t>Component femoral primari cimentat metàl·lic, posterior estabilitzat. Diverses mides.</t>
  </si>
  <si>
    <t>Component femoral primari cimentat metàl·lic, específic per a al·lèrgics. Diverses mides.</t>
  </si>
  <si>
    <t>Base tibial cimentada metàl·lica. Diverses mides.</t>
  </si>
  <si>
    <t>Insert tibial polietilè. Diverses mides.</t>
  </si>
  <si>
    <t>Component patel·lar cimentat polietilè. Diverses mides.</t>
  </si>
  <si>
    <t>7 al 12</t>
  </si>
  <si>
    <t>LOT 1 - PRÒTESI DE GENOLL PRIMÀRIA CIMENTADA METÀL·LICA AMB O SENSE CONSERVACIÓ DEL LLIGAMENT ENCREUAT - SUBLOT 2</t>
  </si>
  <si>
    <t>LOT 1 sublot-2</t>
  </si>
  <si>
    <t>13 al 18</t>
  </si>
  <si>
    <t>LOT 1 - PRÒTESI DE GENOLL PRIMÀRIA CIMENTADA METÀL·LICA AMB O SENSE CONSERVACIÓ DEL LLIGAMENT ENCREUAT - SUBLOT 3</t>
  </si>
  <si>
    <t>LOT 1 sublot-3</t>
  </si>
  <si>
    <t>19 al 22</t>
  </si>
  <si>
    <t>LOT 2 - PRÒTESI DE GENOLL PRIMÀRIA D'OSTEOINTEGRACIÓ METÀL·LICA AMB O SENSE CONSERVACIÓ DEL LLIGAMENT ENCREUAT</t>
  </si>
  <si>
    <t>LOT 2</t>
  </si>
  <si>
    <t>Component femoral primari metàl·lic osteointegració. Diverses mides.</t>
  </si>
  <si>
    <t>Base tibial metàl·lica osteointegració. Diverses mides.</t>
  </si>
  <si>
    <t xml:space="preserve">Component patel·lar polietilè, amb possibilitat d'osteointegració i cimentació. Diverses mides. </t>
  </si>
  <si>
    <t>23 al 37</t>
  </si>
  <si>
    <t>LOT 3 - PRÒTESI DE GENOLL METÀL·LICA DE FRONTISSA (COMPLETA I/O ROTACIONAL) AMB TIJA CIMENTADA, APTE PER A PRÒTESI PRIMÀRIA I/O RECANVIS, QUE PERMETI AFEGIR CONS ESPECÍFICS</t>
  </si>
  <si>
    <t>LOT 3</t>
  </si>
  <si>
    <t>Pròtesi monobloc que inclogui: component femoral primari de frontissa, base tibial metàl·lica de frontissa, insert tibial polietilè per a pròtesi de frontissa i tija monobloc. Diverses mides.</t>
  </si>
  <si>
    <t>Centrador de tija, si es precisa. Diverses mides.</t>
  </si>
  <si>
    <t>Component patel·lar cimentat polietilè, que inclogui 3 tetons. Diverses mides.</t>
  </si>
  <si>
    <t>Espaiador tibial de polietilè i/o metàl·lic. Diverses mides.</t>
  </si>
  <si>
    <t>Espaiador femoral de polietilè i/o metàl·lic. Diverses mides.</t>
  </si>
  <si>
    <t>Cono tibial. Diverses formes. Diverses mides.</t>
  </si>
  <si>
    <t>Cono femoral. Diverses formes. Diverses mides.</t>
  </si>
  <si>
    <t>Augment-segment femoral de polietilè. Diverses mides.</t>
  </si>
  <si>
    <t>Augment-segment tibial de polietilè. Diverses mides.</t>
  </si>
  <si>
    <t>Pròtesi modular de recanvi de frontissa (completa i/o rotacional) amb dispositiu antiluxació; ha d'incloure component femoral, component tibial i insert tibial.</t>
  </si>
  <si>
    <t>Tija femoral/tibial metàl·lica modular, cimentada o no cimentada (osteointegració). Forma cilíndrica i/o cònica. Diverses mides.</t>
  </si>
  <si>
    <t>Augment femoral metàl·lic. Diverses mides.</t>
  </si>
  <si>
    <t>Augment tibial metàl·lic. Diverses mides.</t>
  </si>
  <si>
    <t>Anell tibial, de polietilè i/o metàl·lic. Diverses mides.</t>
  </si>
  <si>
    <t>Anell femoral, de polietilè i/o metàl·lic. Diverses mides.</t>
  </si>
  <si>
    <t>38 al 40</t>
  </si>
  <si>
    <t>LOT 4 - PRÒTESI PRIMÀRIA DE GENOLL CIMENTADA PARCIAL DE TIPUS UNICOMPARTIMENTAL FEMOROTIBIAL</t>
  </si>
  <si>
    <t>LOT 4</t>
  </si>
  <si>
    <t xml:space="preserve">Component femoral unicompartimental metàl·lic, que inclogui apte per a al·lèrgics. Diverses mides.                   </t>
  </si>
  <si>
    <t xml:space="preserve">Base tibial unicompartimental metàl·lica. Diverses mides.      </t>
  </si>
  <si>
    <t xml:space="preserve">Insert tibial unicompartimental metàl·lica/polietilè. Diverses mides.          </t>
  </si>
  <si>
    <t>41 al 42</t>
  </si>
  <si>
    <t>LOT 5 - PRÒTESI PRIMÀRIA DE GENOLL CIMENTADA DE TIPUS UNICOMPARTIMENTAL FEMOROPATEL·LAR</t>
  </si>
  <si>
    <t>LOT 5</t>
  </si>
  <si>
    <t>Component femoral unicompartimental específic metàl.lic. Diverses mides.</t>
  </si>
  <si>
    <t>Component patel·lar. Diverses mides.</t>
  </si>
  <si>
    <t>43 al 52</t>
  </si>
  <si>
    <t>LOT 6 - PRÒTESI DE GENOLL CONSTRETA METÀL·LICA CIMENTADA DE RECANVI MODULAR AMB TIGES DIAFISÀRIES I AMB ÒFSETS INDEPENDENTS MODULARS; NO HA D'INCLOURE COMPONENTS METAFISARIS (TIPUS CONS I/O BEINES)</t>
  </si>
  <si>
    <t>Component femoral de revisió metàl·lic cimentat. Diverses mides.</t>
  </si>
  <si>
    <t>LOT 6</t>
  </si>
  <si>
    <t>Component femoral de revisió metàl·lic cimentat, apte per a al·lèrgics. Diverses mides.</t>
  </si>
  <si>
    <t>Base tibial de revisió cimentada metàl·lica. Diverses mides.</t>
  </si>
  <si>
    <t>Insert tibial de revisió polietilè. Diverses mides.</t>
  </si>
  <si>
    <t>Tija tibial metàl·lica de revisió d'ancoratge diafisari. Diverses mides.</t>
  </si>
  <si>
    <t>Tija femoral metàl·lica de revisió d'ancoratge diafisari. Diverses mides.</t>
  </si>
  <si>
    <t>Augment femoral distal i/o posterior de revisió metàl·lic. Diverses mides.</t>
  </si>
  <si>
    <t>Augment tibial parcial o total de revisió metàl·lic. Diverses mides.</t>
  </si>
  <si>
    <t>Dispositiu òfset per a pròtesi de genoll de revisió. Diverses mides.</t>
  </si>
  <si>
    <t>53 al 64</t>
  </si>
  <si>
    <t>LOT 7 - PRÒTESI DE GENOLL CONSTRETA METÀL·LICA CIMENTADA DE RECANVI MODULAR AMB TIGES DIAFISÀRIES I ÒFSETS INTEGRATS A LES TIGES, SENSE INCLOURE COMPONENTS METAFISARIS (TIPUS CONS I/O BEINES)</t>
  </si>
  <si>
    <t>LOT 7</t>
  </si>
  <si>
    <t>Component femoral de revisió metàl·lic cimentat, apte per a al·lèrgics i amb variant opcional. Diverses mides.</t>
  </si>
  <si>
    <t>Component femoral cimentat o no cimentat d'alta flexió, retenció d'encreuat i/o posterior estabilitzat. Diverses mides.</t>
  </si>
  <si>
    <t>Tija tibial metàl·lica de revisió amb òfset integrat. Diverses mides.</t>
  </si>
  <si>
    <t>Tija tibial metàl·lica de revisió sense òfset. Diverses mides.</t>
  </si>
  <si>
    <t>Tija femoral metàl·lica de revisió amb òfset integrat. Diverses mides.</t>
  </si>
  <si>
    <t>Tija femoral metàl·lica de revisió sense òfset. Diverses mides.</t>
  </si>
  <si>
    <t>65 al 76</t>
  </si>
  <si>
    <t>LOT 8 - PRÒTESI DE GENOLL DE RECANVI MODULAR AMB FIXACIÓ METAFISÀRIA INTEGRADA</t>
  </si>
  <si>
    <t>Component femoral de revisió metàl·lic. Diverses mides.</t>
  </si>
  <si>
    <t>Component de fixació metafisària per a fèmur, amb beines no cimentades, amb recobriment ultraporós complet i/o parcial. Diverses mides.</t>
  </si>
  <si>
    <t>LOT 8</t>
  </si>
  <si>
    <t>Augment femoral distal i/o posterior de revisió metàl·lica, i fixació mecànica amb cargol. Diverses mides.</t>
  </si>
  <si>
    <t>Tija d'extensió femoral, cimentat i no cimentat. Diverses mides.</t>
  </si>
  <si>
    <t>Base tibial modular cimentada, amb opció de plataforma fixa i mòbil. Diverses mides.</t>
  </si>
  <si>
    <t>Component de fixació metafisària per a tibia, amb beines no cimentades, amb recobriment ultraporós complet i/o parcial. Diverses mides.</t>
  </si>
  <si>
    <t>Augment tibial parcial de revisió metàl·lica, i fixació mecànica amb cargol. Diverses mides.</t>
  </si>
  <si>
    <t>Tija d'extensió tibial, cimentat i no cimentat. Diverses mides.</t>
  </si>
  <si>
    <t>Insert tibial, amb opció de plataforma fixa i mòbil. Diverses mides.</t>
  </si>
  <si>
    <t>Component patel·lar cimentat, òfset. Diferents mides.</t>
  </si>
  <si>
    <t>Component patel·lar cimentat, anatòmic. Diferents mides.</t>
  </si>
  <si>
    <t>77 al 102</t>
  </si>
  <si>
    <t>LOT 9 - PRÒTESI MODULAR DE FRONTISSA COMPLETA I/O ROTACIONAL PER A GRANS RESECCIONS I DEFECTES SEGMENTARIS, QUE PERMETI AFEGIR CONS ESPECÍFICS</t>
  </si>
  <si>
    <t>LOT 9</t>
  </si>
  <si>
    <t>Augment femoral/tibial de polietilè. Diverses mides.</t>
  </si>
  <si>
    <t>Tija no cimentada, modular anatòmica. Diverses mides.</t>
  </si>
  <si>
    <t>Adaptador modular. Diverses mides.</t>
  </si>
  <si>
    <t>Cargol de fixació, modular. Diverses mides.</t>
  </si>
  <si>
    <t>Pròtesi de genoll amb frontissa giratòria, amb dispositiu antil·luxació, apte per a alèrgics. Diverses mides.</t>
  </si>
  <si>
    <t>Pròtesi modular de recanvi de frontissa (completa i/o rotacional), apte per a al·lèrgics, amb dispositiu antiluxació; ha d'incloure component femoral, component tibial i insert tibial.</t>
  </si>
  <si>
    <t>Tija cimentada modular, apte per a al·lèrgics. Diverses mides.</t>
  </si>
  <si>
    <t>Tija cimentada o no cimentada, amb con femella, apte per a al·lèrgics. Diverses mides.Compatible amb component femoral de reemplaçament condilar, intracondilar i tibial.</t>
  </si>
  <si>
    <t>Augment modular de tija. Diverses mides.</t>
  </si>
  <si>
    <t>Anell de suport per a tija femoral i tibial.</t>
  </si>
  <si>
    <t>Component femoral de reemplaçament condilar i tibial, inclou l'insert. Diverses mides.</t>
  </si>
  <si>
    <t>Component femoral de reemplaçament intracondilar i tibial, inclou l'insert. Diverses mides.</t>
  </si>
  <si>
    <t>Component femoral de reemplaçament condilar estret. Diverses mides.</t>
  </si>
  <si>
    <t>Component tibial de reemplaçament estret. Diverses mides.</t>
  </si>
  <si>
    <t>103 al 110</t>
  </si>
  <si>
    <t>LOT 10 - CLAU ENDOMEDUL·LAR D'ARTRÒDESI PER A GENOLL MONOBLOC I MODULAR</t>
  </si>
  <si>
    <t>Clau component femoral cimentat amb sistema de centratge de tija en ciment. Diferents tamanys.</t>
  </si>
  <si>
    <t>Clau component tibial cimentat amb sistema de centratge de tija en ciment. Diferents tamanys.</t>
  </si>
  <si>
    <t>LOT 10</t>
  </si>
  <si>
    <t>Connector intraarticular d'artròdesi per a tija modular, amb mòdul de valg. Diferents lateralitats.</t>
  </si>
  <si>
    <t>Connector intraarticular d'artròdesi segmentari.</t>
  </si>
  <si>
    <t>Tija femoral/tibial metàl·lica modular, cimentada o no cimentada (osteointegració). Forma cilíndrica i/o cònica. Llargària màxima fins a 200mm. Diverses mides.</t>
  </si>
  <si>
    <t>Tija femoral/tibial metàl·lica modular, cimentada o no cimentada (osteointegració). Forma cilíndrica i/o cònica. Llargària igual o superior a 200mm. Diverses mides.</t>
  </si>
  <si>
    <t>Tija femoral/tibial metàl·lica modular, cimentada o no cimentada (osteointegració), apte per a al·lèrgics. Forma cilíndrica i/o cònica. Llargària màxima fins a 200mm. Diverses mides.</t>
  </si>
  <si>
    <t>Tija femoral/tibial metàl·lica modular, cimentada o no cimentada (osteointegració), apte per a al·lèrgics. Forma cilíndrica i/o cònica. Llargària igual o superior a 200mm. Diverses mides.</t>
  </si>
  <si>
    <t>111 al 111</t>
  </si>
  <si>
    <t>LOT 11 - ESPAIADOR DE GENOLL</t>
  </si>
  <si>
    <t>Espaiador de genoll preconformat i dinàmic apte per a alliberament d'antibiòtic/s local.</t>
  </si>
  <si>
    <t>Nou</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</si>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</sst>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2" fontId="34" fillId="26" borderId="15" xfId="0" applyNumberFormat="1" applyFont="1" applyFill="1" applyBorder="1" applyAlignment="1">
      <alignment horizontal="right" vertical="center" wrapText="1"/>
    </xf>
    <xf numFmtId="2" fontId="34" fillId="0" borderId="15" xfId="0" applyNumberFormat="1" applyFont="1" applyBorder="1" applyAlignment="1">
      <alignment horizontal="right" vertical="center"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R244"/>
  <sheetViews>
    <sheetView tabSelected="1" topLeftCell="B1" zoomScale="60" zoomScaleNormal="60" zoomScaleSheetLayoutView="50" workbookViewId="0">
      <selection activeCell="L140" sqref="L140"/>
    </sheetView>
  </sheetViews>
  <sheetFormatPr defaultColWidth="11.42578125" defaultRowHeight="14.25"/>
  <cols>
    <col min="1" max="1" width="11.42578125" style="7" hidden="1" customWidth="1"/>
    <col min="2" max="2" width="11.42578125" style="7" customWidth="1"/>
    <col min="3" max="3" width="10.42578125" style="7" customWidth="1"/>
    <col min="4" max="4" width="59.140625" style="8" customWidth="1"/>
    <col min="5" max="5" width="17.140625" style="9" hidden="1" customWidth="1"/>
    <col min="6" max="6" width="12" style="8" customWidth="1"/>
    <col min="7" max="7" width="12.855468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8" width="11.42578125" style="7"/>
    <col min="19" max="19" width="15.42578125" style="7" customWidth="1"/>
    <col min="20" max="16384" width="11.42578125" style="7"/>
  </cols>
  <sheetData>
    <row r="1" spans="1:18" ht="61.5" customHeight="1">
      <c r="C1" s="75" t="s">
        <v>0</v>
      </c>
      <c r="D1" s="75"/>
      <c r="E1" s="75"/>
      <c r="F1" s="75"/>
      <c r="G1" s="75"/>
      <c r="H1" s="75"/>
      <c r="I1" s="75"/>
      <c r="J1" s="75"/>
      <c r="K1" s="75"/>
      <c r="L1" s="75"/>
      <c r="M1" s="75"/>
      <c r="N1" s="75"/>
      <c r="O1" s="75"/>
      <c r="P1" s="38"/>
    </row>
    <row r="2" spans="1:18" ht="76.5" customHeight="1">
      <c r="C2" s="74" t="s">
        <v>1</v>
      </c>
      <c r="D2" s="74"/>
      <c r="E2" s="74"/>
      <c r="F2" s="74"/>
      <c r="G2" s="74"/>
      <c r="H2" s="74"/>
      <c r="I2" s="74"/>
      <c r="J2" s="74"/>
      <c r="K2" s="74"/>
      <c r="L2" s="74"/>
      <c r="M2" s="74"/>
      <c r="N2" s="74"/>
      <c r="O2" s="74"/>
      <c r="P2" s="39"/>
    </row>
    <row r="3" spans="1:18" ht="14.25" customHeight="1" thickBot="1">
      <c r="F3" s="7"/>
      <c r="K3" s="8"/>
      <c r="L3" s="8"/>
      <c r="M3" s="8"/>
      <c r="N3" s="8"/>
      <c r="O3" s="8"/>
      <c r="P3" s="8"/>
    </row>
    <row r="4" spans="1:18" ht="47.25" customHeight="1">
      <c r="B4" s="77" t="s">
        <v>2</v>
      </c>
      <c r="C4" s="78"/>
      <c r="D4" s="81" t="s">
        <v>3</v>
      </c>
      <c r="E4" s="82"/>
      <c r="F4" s="82"/>
      <c r="G4" s="82"/>
      <c r="H4" s="82"/>
      <c r="I4" s="82"/>
      <c r="J4" s="82"/>
      <c r="K4" s="82"/>
      <c r="L4" s="82"/>
      <c r="M4" s="82"/>
      <c r="N4" s="82"/>
      <c r="O4" s="83"/>
    </row>
    <row r="5" spans="1:18" ht="36.75" customHeight="1">
      <c r="B5" s="79" t="s">
        <v>4</v>
      </c>
      <c r="C5" s="80"/>
      <c r="D5" s="84" t="s">
        <v>5</v>
      </c>
      <c r="E5" s="85"/>
      <c r="F5" s="85"/>
      <c r="G5" s="85"/>
      <c r="H5" s="85"/>
      <c r="I5" s="85"/>
      <c r="J5" s="85"/>
      <c r="K5" s="85"/>
      <c r="L5" s="85"/>
      <c r="M5" s="85"/>
      <c r="N5" s="85"/>
      <c r="O5" s="86"/>
    </row>
    <row r="6" spans="1:18" ht="39" customHeight="1" thickBot="1">
      <c r="B6" s="91" t="s">
        <v>6</v>
      </c>
      <c r="C6" s="92"/>
      <c r="D6" s="87">
        <v>24</v>
      </c>
      <c r="E6" s="88"/>
      <c r="F6" s="88"/>
      <c r="G6" s="88"/>
      <c r="H6" s="88"/>
      <c r="I6" s="88"/>
      <c r="J6" s="88"/>
      <c r="K6" s="88"/>
      <c r="L6" s="88"/>
      <c r="M6" s="88"/>
      <c r="N6" s="88"/>
      <c r="O6" s="89"/>
    </row>
    <row r="7" spans="1:18" ht="12" customHeight="1">
      <c r="C7" s="11"/>
      <c r="D7" s="11"/>
      <c r="E7" s="11"/>
      <c r="F7" s="12"/>
      <c r="G7" s="12"/>
      <c r="H7" s="12"/>
      <c r="I7" s="12"/>
      <c r="J7" s="29"/>
      <c r="K7" s="11"/>
      <c r="L7" s="11"/>
      <c r="M7" s="29"/>
      <c r="N7" s="29"/>
      <c r="O7" s="29"/>
      <c r="P7" s="29"/>
    </row>
    <row r="8" spans="1:18" ht="31.5" customHeight="1" thickBot="1">
      <c r="B8" s="93" t="s">
        <v>7</v>
      </c>
      <c r="C8" s="61"/>
      <c r="D8" s="61"/>
      <c r="E8" s="61"/>
      <c r="F8" s="61"/>
      <c r="G8" s="61"/>
      <c r="H8" s="61"/>
      <c r="I8" s="61"/>
      <c r="J8" s="61"/>
      <c r="K8" s="61"/>
      <c r="L8" s="61"/>
      <c r="M8" s="61"/>
      <c r="N8" s="61"/>
      <c r="O8" s="94"/>
      <c r="Q8" s="7"/>
    </row>
    <row r="9" spans="1:18" s="30" customFormat="1" ht="35.25" customHeight="1" thickBot="1">
      <c r="B9" s="68" t="s">
        <v>8</v>
      </c>
      <c r="C9" s="69"/>
      <c r="D9" s="53"/>
      <c r="E9" s="54"/>
      <c r="F9" s="54"/>
      <c r="G9" s="54"/>
      <c r="H9" s="54"/>
      <c r="I9" s="54"/>
      <c r="J9" s="54"/>
      <c r="K9" s="46" t="s">
        <v>9</v>
      </c>
      <c r="L9" s="68"/>
      <c r="M9" s="69"/>
      <c r="N9" s="69"/>
      <c r="O9" s="70"/>
    </row>
    <row r="10" spans="1:18" s="30" customFormat="1" ht="36" customHeight="1" thickBot="1">
      <c r="A10" s="10" t="s">
        <v>10</v>
      </c>
      <c r="B10" s="68" t="s">
        <v>10</v>
      </c>
      <c r="C10" s="70"/>
      <c r="D10" s="65"/>
      <c r="E10" s="66"/>
      <c r="F10" s="66"/>
      <c r="G10" s="66"/>
      <c r="H10" s="66"/>
      <c r="I10" s="66"/>
      <c r="J10" s="67"/>
      <c r="K10" s="46" t="s">
        <v>11</v>
      </c>
      <c r="L10" s="71"/>
      <c r="M10" s="72"/>
      <c r="N10" s="72"/>
      <c r="O10" s="73"/>
    </row>
    <row r="11" spans="1:18" s="30" customFormat="1" ht="36.75" customHeight="1">
      <c r="B11" s="61"/>
      <c r="C11" s="61"/>
      <c r="E11" s="44"/>
      <c r="F11" s="45"/>
      <c r="G11" s="45"/>
      <c r="H11" s="45"/>
      <c r="I11" s="45"/>
      <c r="J11" s="45"/>
      <c r="K11" s="10"/>
      <c r="L11" s="10"/>
      <c r="M11" s="10"/>
      <c r="N11" s="10"/>
      <c r="O11" s="10"/>
    </row>
    <row r="12" spans="1:18" s="30" customFormat="1" ht="36.75" customHeight="1">
      <c r="B12" s="76"/>
      <c r="C12" s="76"/>
      <c r="E12" s="11"/>
      <c r="F12" s="90"/>
      <c r="G12" s="90"/>
      <c r="H12" s="90"/>
      <c r="I12" s="90"/>
      <c r="J12" s="90"/>
      <c r="K12" s="10"/>
      <c r="L12" s="43"/>
      <c r="M12" s="43"/>
      <c r="N12" s="43"/>
      <c r="O12" s="43"/>
    </row>
    <row r="13" spans="1:18" s="30" customFormat="1" ht="27" customHeight="1">
      <c r="C13" s="61"/>
      <c r="D13" s="61"/>
      <c r="E13" s="9"/>
      <c r="F13" s="7"/>
      <c r="G13" s="7"/>
    </row>
    <row r="14" spans="1:18"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8" s="11" customFormat="1" ht="43.5">
      <c r="A15" s="19"/>
      <c r="B15" s="40">
        <v>1</v>
      </c>
      <c r="C15" s="41" t="s">
        <v>28</v>
      </c>
      <c r="D15" s="42" t="s">
        <v>29</v>
      </c>
      <c r="E15" s="26" t="s">
        <v>30</v>
      </c>
      <c r="F15" s="20" t="s">
        <v>31</v>
      </c>
      <c r="G15" s="31"/>
      <c r="H15" s="48"/>
      <c r="I15" s="21"/>
      <c r="J15" s="25">
        <f>SUM(J16:J21)</f>
        <v>232036.2</v>
      </c>
      <c r="K15" s="28"/>
      <c r="L15" s="28"/>
      <c r="M15" s="49"/>
      <c r="N15" s="22"/>
      <c r="O15" s="23">
        <f>SUM(O16:O21)</f>
        <v>0</v>
      </c>
      <c r="P15" s="23">
        <f>SUM(P16:P21)</f>
        <v>0</v>
      </c>
      <c r="R15" s="11" t="s">
        <v>31</v>
      </c>
    </row>
    <row r="16" spans="1:18" s="11" customFormat="1" ht="28.5">
      <c r="A16" s="19"/>
      <c r="B16" s="40">
        <v>1</v>
      </c>
      <c r="C16" s="41">
        <v>1</v>
      </c>
      <c r="D16" s="47" t="s">
        <v>32</v>
      </c>
      <c r="E16" s="26">
        <v>171448</v>
      </c>
      <c r="F16" s="20" t="s">
        <v>33</v>
      </c>
      <c r="G16" s="31">
        <v>20</v>
      </c>
      <c r="H16" s="48">
        <v>860</v>
      </c>
      <c r="I16" s="21" t="s">
        <v>34</v>
      </c>
      <c r="J16" s="25">
        <f>ROUND(H16*G16,2)</f>
        <v>17200</v>
      </c>
      <c r="K16" s="28"/>
      <c r="L16" s="28"/>
      <c r="M16" s="49"/>
      <c r="N16" s="22"/>
      <c r="O16" s="23">
        <f t="shared" ref="O16:O79" si="0">ROUND(M16*G16,2)</f>
        <v>0</v>
      </c>
      <c r="P16" s="23">
        <f t="shared" ref="P16:P79" si="1">ROUND(M16*(1+N16)*G16,2)</f>
        <v>0</v>
      </c>
    </row>
    <row r="17" spans="1:16" s="11" customFormat="1" ht="28.5">
      <c r="A17" s="19"/>
      <c r="B17" s="40">
        <v>1</v>
      </c>
      <c r="C17" s="41">
        <v>2</v>
      </c>
      <c r="D17" s="47" t="s">
        <v>35</v>
      </c>
      <c r="E17" s="26">
        <v>171448</v>
      </c>
      <c r="F17" s="20" t="s">
        <v>33</v>
      </c>
      <c r="G17" s="31">
        <v>100</v>
      </c>
      <c r="H17" s="48">
        <v>860</v>
      </c>
      <c r="I17" s="21" t="s">
        <v>34</v>
      </c>
      <c r="J17" s="25">
        <f>ROUND(H17*G17,2)</f>
        <v>86000</v>
      </c>
      <c r="K17" s="28"/>
      <c r="L17" s="28"/>
      <c r="M17" s="49"/>
      <c r="N17" s="22"/>
      <c r="O17" s="23">
        <f t="shared" si="0"/>
        <v>0</v>
      </c>
      <c r="P17" s="23">
        <f t="shared" si="1"/>
        <v>0</v>
      </c>
    </row>
    <row r="18" spans="1:16" s="11" customFormat="1" ht="28.5">
      <c r="A18" s="19"/>
      <c r="B18" s="40">
        <v>1</v>
      </c>
      <c r="C18" s="41">
        <v>3</v>
      </c>
      <c r="D18" s="47" t="s">
        <v>36</v>
      </c>
      <c r="E18" s="26">
        <v>171448</v>
      </c>
      <c r="F18" s="20" t="s">
        <v>33</v>
      </c>
      <c r="G18" s="31">
        <v>10</v>
      </c>
      <c r="H18" s="48">
        <v>860</v>
      </c>
      <c r="I18" s="21" t="s">
        <v>34</v>
      </c>
      <c r="J18" s="25">
        <f t="shared" ref="J18:J60" si="2">ROUND(H18*G18,2)</f>
        <v>8600</v>
      </c>
      <c r="K18" s="28"/>
      <c r="L18" s="28"/>
      <c r="M18" s="49"/>
      <c r="N18" s="22"/>
      <c r="O18" s="23">
        <f t="shared" si="0"/>
        <v>0</v>
      </c>
      <c r="P18" s="23">
        <f t="shared" si="1"/>
        <v>0</v>
      </c>
    </row>
    <row r="19" spans="1:16" s="11" customFormat="1" ht="16.5">
      <c r="A19" s="19"/>
      <c r="B19" s="40">
        <v>1</v>
      </c>
      <c r="C19" s="41">
        <v>4</v>
      </c>
      <c r="D19" s="47" t="s">
        <v>37</v>
      </c>
      <c r="E19" s="26">
        <v>171449</v>
      </c>
      <c r="F19" s="20" t="s">
        <v>33</v>
      </c>
      <c r="G19" s="31">
        <v>130</v>
      </c>
      <c r="H19" s="48">
        <v>700</v>
      </c>
      <c r="I19" s="21" t="s">
        <v>34</v>
      </c>
      <c r="J19" s="25">
        <f t="shared" si="2"/>
        <v>91000</v>
      </c>
      <c r="K19" s="28"/>
      <c r="L19" s="28"/>
      <c r="M19" s="49"/>
      <c r="N19" s="22"/>
      <c r="O19" s="23">
        <f t="shared" si="0"/>
        <v>0</v>
      </c>
      <c r="P19" s="23">
        <f t="shared" si="1"/>
        <v>0</v>
      </c>
    </row>
    <row r="20" spans="1:16" s="11" customFormat="1" ht="16.5">
      <c r="A20" s="19"/>
      <c r="B20" s="40">
        <v>1</v>
      </c>
      <c r="C20" s="41">
        <v>5</v>
      </c>
      <c r="D20" s="47" t="s">
        <v>38</v>
      </c>
      <c r="E20" s="26">
        <v>171450</v>
      </c>
      <c r="F20" s="20" t="s">
        <v>33</v>
      </c>
      <c r="G20" s="31">
        <v>130</v>
      </c>
      <c r="H20" s="48">
        <v>180</v>
      </c>
      <c r="I20" s="21" t="s">
        <v>34</v>
      </c>
      <c r="J20" s="25">
        <f t="shared" si="2"/>
        <v>23400</v>
      </c>
      <c r="K20" s="28"/>
      <c r="L20" s="28"/>
      <c r="M20" s="49"/>
      <c r="N20" s="22"/>
      <c r="O20" s="23">
        <f t="shared" si="0"/>
        <v>0</v>
      </c>
      <c r="P20" s="23">
        <f t="shared" si="1"/>
        <v>0</v>
      </c>
    </row>
    <row r="21" spans="1:16" s="11" customFormat="1" ht="16.5">
      <c r="A21" s="19"/>
      <c r="B21" s="40">
        <v>1</v>
      </c>
      <c r="C21" s="41">
        <v>6</v>
      </c>
      <c r="D21" s="47" t="s">
        <v>39</v>
      </c>
      <c r="E21" s="26">
        <v>171502</v>
      </c>
      <c r="F21" s="20" t="s">
        <v>33</v>
      </c>
      <c r="G21" s="31">
        <v>60</v>
      </c>
      <c r="H21" s="48">
        <v>97.27</v>
      </c>
      <c r="I21" s="21" t="s">
        <v>34</v>
      </c>
      <c r="J21" s="25">
        <f t="shared" si="2"/>
        <v>5836.2</v>
      </c>
      <c r="K21" s="28"/>
      <c r="L21" s="28"/>
      <c r="M21" s="49"/>
      <c r="N21" s="22"/>
      <c r="O21" s="23">
        <f t="shared" si="0"/>
        <v>0</v>
      </c>
      <c r="P21" s="23">
        <f t="shared" si="1"/>
        <v>0</v>
      </c>
    </row>
    <row r="22" spans="1:16" s="11" customFormat="1" ht="43.5">
      <c r="A22" s="19"/>
      <c r="B22" s="40">
        <v>1</v>
      </c>
      <c r="C22" s="41" t="s">
        <v>40</v>
      </c>
      <c r="D22" s="47" t="s">
        <v>41</v>
      </c>
      <c r="E22" s="26" t="s">
        <v>42</v>
      </c>
      <c r="F22" s="20" t="s">
        <v>31</v>
      </c>
      <c r="G22" s="31"/>
      <c r="H22" s="48"/>
      <c r="I22" s="21"/>
      <c r="J22" s="25">
        <f>SUM(J23:J28)</f>
        <v>446672.4</v>
      </c>
      <c r="K22" s="28"/>
      <c r="L22" s="28"/>
      <c r="M22" s="49"/>
      <c r="N22" s="22"/>
      <c r="O22" s="23">
        <f>SUM(O23:O28)</f>
        <v>0</v>
      </c>
      <c r="P22" s="23">
        <f>SUM(P23:P28)</f>
        <v>0</v>
      </c>
    </row>
    <row r="23" spans="1:16" s="11" customFormat="1" ht="28.5">
      <c r="A23" s="19"/>
      <c r="B23" s="40">
        <v>1</v>
      </c>
      <c r="C23" s="41">
        <v>7</v>
      </c>
      <c r="D23" s="47" t="s">
        <v>32</v>
      </c>
      <c r="E23" s="26">
        <v>125132</v>
      </c>
      <c r="F23" s="20" t="s">
        <v>33</v>
      </c>
      <c r="G23" s="31">
        <v>20</v>
      </c>
      <c r="H23" s="48">
        <v>860</v>
      </c>
      <c r="I23" s="21" t="s">
        <v>34</v>
      </c>
      <c r="J23" s="25">
        <f t="shared" si="2"/>
        <v>17200</v>
      </c>
      <c r="K23" s="28"/>
      <c r="L23" s="28"/>
      <c r="M23" s="49"/>
      <c r="N23" s="22"/>
      <c r="O23" s="23">
        <f t="shared" si="0"/>
        <v>0</v>
      </c>
      <c r="P23" s="23">
        <f t="shared" si="1"/>
        <v>0</v>
      </c>
    </row>
    <row r="24" spans="1:16" s="11" customFormat="1" ht="28.5">
      <c r="A24" s="19"/>
      <c r="B24" s="40">
        <v>1</v>
      </c>
      <c r="C24" s="41">
        <v>8</v>
      </c>
      <c r="D24" s="47" t="s">
        <v>35</v>
      </c>
      <c r="E24" s="26">
        <v>125132</v>
      </c>
      <c r="F24" s="20" t="s">
        <v>33</v>
      </c>
      <c r="G24" s="31">
        <v>150</v>
      </c>
      <c r="H24" s="48">
        <v>860</v>
      </c>
      <c r="I24" s="21" t="s">
        <v>34</v>
      </c>
      <c r="J24" s="25">
        <f t="shared" si="2"/>
        <v>129000</v>
      </c>
      <c r="K24" s="28"/>
      <c r="L24" s="28"/>
      <c r="M24" s="49"/>
      <c r="N24" s="22"/>
      <c r="O24" s="23">
        <f t="shared" si="0"/>
        <v>0</v>
      </c>
      <c r="P24" s="23">
        <f t="shared" si="1"/>
        <v>0</v>
      </c>
    </row>
    <row r="25" spans="1:16" s="11" customFormat="1" ht="28.5">
      <c r="A25" s="19"/>
      <c r="B25" s="40">
        <v>1</v>
      </c>
      <c r="C25" s="41">
        <v>9</v>
      </c>
      <c r="D25" s="47" t="s">
        <v>36</v>
      </c>
      <c r="E25" s="26">
        <v>119573</v>
      </c>
      <c r="F25" s="20" t="s">
        <v>33</v>
      </c>
      <c r="G25" s="31">
        <v>80</v>
      </c>
      <c r="H25" s="48">
        <v>860</v>
      </c>
      <c r="I25" s="21" t="s">
        <v>34</v>
      </c>
      <c r="J25" s="25">
        <f t="shared" si="2"/>
        <v>68800</v>
      </c>
      <c r="K25" s="28"/>
      <c r="L25" s="28"/>
      <c r="M25" s="49"/>
      <c r="N25" s="22"/>
      <c r="O25" s="23">
        <f t="shared" si="0"/>
        <v>0</v>
      </c>
      <c r="P25" s="23">
        <f t="shared" si="1"/>
        <v>0</v>
      </c>
    </row>
    <row r="26" spans="1:16" s="11" customFormat="1" ht="16.5">
      <c r="A26" s="19"/>
      <c r="B26" s="40">
        <v>1</v>
      </c>
      <c r="C26" s="41">
        <v>10</v>
      </c>
      <c r="D26" s="47" t="s">
        <v>37</v>
      </c>
      <c r="E26" s="26">
        <v>102323</v>
      </c>
      <c r="F26" s="20" t="s">
        <v>33</v>
      </c>
      <c r="G26" s="31">
        <v>250</v>
      </c>
      <c r="H26" s="48">
        <v>700</v>
      </c>
      <c r="I26" s="21" t="s">
        <v>34</v>
      </c>
      <c r="J26" s="25">
        <f t="shared" si="2"/>
        <v>175000</v>
      </c>
      <c r="K26" s="28"/>
      <c r="L26" s="28"/>
      <c r="M26" s="49"/>
      <c r="N26" s="22"/>
      <c r="O26" s="23">
        <f t="shared" si="0"/>
        <v>0</v>
      </c>
      <c r="P26" s="23">
        <f t="shared" si="1"/>
        <v>0</v>
      </c>
    </row>
    <row r="27" spans="1:16" s="11" customFormat="1" ht="16.5">
      <c r="A27" s="19"/>
      <c r="B27" s="40">
        <v>1</v>
      </c>
      <c r="C27" s="41">
        <v>11</v>
      </c>
      <c r="D27" s="47" t="s">
        <v>38</v>
      </c>
      <c r="E27" s="26">
        <v>102324</v>
      </c>
      <c r="F27" s="20" t="s">
        <v>33</v>
      </c>
      <c r="G27" s="31">
        <v>250</v>
      </c>
      <c r="H27" s="48">
        <v>180</v>
      </c>
      <c r="I27" s="21" t="s">
        <v>34</v>
      </c>
      <c r="J27" s="25">
        <f t="shared" si="2"/>
        <v>45000</v>
      </c>
      <c r="K27" s="28"/>
      <c r="L27" s="28"/>
      <c r="M27" s="49"/>
      <c r="N27" s="22"/>
      <c r="O27" s="23">
        <f t="shared" si="0"/>
        <v>0</v>
      </c>
      <c r="P27" s="23">
        <f t="shared" si="1"/>
        <v>0</v>
      </c>
    </row>
    <row r="28" spans="1:16" s="11" customFormat="1" ht="16.5">
      <c r="A28" s="19"/>
      <c r="B28" s="40">
        <v>1</v>
      </c>
      <c r="C28" s="41">
        <v>12</v>
      </c>
      <c r="D28" s="47" t="s">
        <v>39</v>
      </c>
      <c r="E28" s="26">
        <v>102327</v>
      </c>
      <c r="F28" s="20" t="s">
        <v>33</v>
      </c>
      <c r="G28" s="31">
        <v>120</v>
      </c>
      <c r="H28" s="48">
        <v>97.27</v>
      </c>
      <c r="I28" s="21" t="s">
        <v>34</v>
      </c>
      <c r="J28" s="25">
        <f t="shared" si="2"/>
        <v>11672.4</v>
      </c>
      <c r="K28" s="28"/>
      <c r="L28" s="28"/>
      <c r="M28" s="49"/>
      <c r="N28" s="22"/>
      <c r="O28" s="23">
        <f t="shared" si="0"/>
        <v>0</v>
      </c>
      <c r="P28" s="23">
        <f t="shared" si="1"/>
        <v>0</v>
      </c>
    </row>
    <row r="29" spans="1:16" s="11" customFormat="1" ht="43.5">
      <c r="A29" s="19"/>
      <c r="B29" s="40">
        <v>1</v>
      </c>
      <c r="C29" s="41" t="s">
        <v>43</v>
      </c>
      <c r="D29" s="47" t="s">
        <v>44</v>
      </c>
      <c r="E29" s="26" t="s">
        <v>45</v>
      </c>
      <c r="F29" s="20" t="s">
        <v>31</v>
      </c>
      <c r="G29" s="31"/>
      <c r="H29" s="48"/>
      <c r="I29" s="21"/>
      <c r="J29" s="25">
        <f>SUM(J30:J35)</f>
        <v>802454</v>
      </c>
      <c r="K29" s="28"/>
      <c r="L29" s="28"/>
      <c r="M29" s="49"/>
      <c r="N29" s="22"/>
      <c r="O29" s="23">
        <f>SUM(O30:O35)</f>
        <v>0</v>
      </c>
      <c r="P29" s="23">
        <f>SUM(P30:P35)</f>
        <v>0</v>
      </c>
    </row>
    <row r="30" spans="1:16" s="11" customFormat="1" ht="28.5">
      <c r="A30" s="19"/>
      <c r="B30" s="40">
        <v>1</v>
      </c>
      <c r="C30" s="41">
        <v>13</v>
      </c>
      <c r="D30" s="47" t="s">
        <v>32</v>
      </c>
      <c r="E30" s="26">
        <v>146606</v>
      </c>
      <c r="F30" s="20" t="s">
        <v>33</v>
      </c>
      <c r="G30" s="31">
        <v>40</v>
      </c>
      <c r="H30" s="48">
        <v>860</v>
      </c>
      <c r="I30" s="21" t="s">
        <v>34</v>
      </c>
      <c r="J30" s="25">
        <f>ROUND(H30*G30,2)</f>
        <v>34400</v>
      </c>
      <c r="K30" s="28"/>
      <c r="L30" s="28"/>
      <c r="M30" s="49"/>
      <c r="N30" s="22"/>
      <c r="O30" s="23">
        <f t="shared" si="0"/>
        <v>0</v>
      </c>
      <c r="P30" s="23">
        <f t="shared" si="1"/>
        <v>0</v>
      </c>
    </row>
    <row r="31" spans="1:16" s="11" customFormat="1" ht="28.5">
      <c r="A31" s="19"/>
      <c r="B31" s="40">
        <v>1</v>
      </c>
      <c r="C31" s="41">
        <v>14</v>
      </c>
      <c r="D31" s="47" t="s">
        <v>35</v>
      </c>
      <c r="E31" s="26">
        <v>175938</v>
      </c>
      <c r="F31" s="20" t="s">
        <v>33</v>
      </c>
      <c r="G31" s="31">
        <v>400</v>
      </c>
      <c r="H31" s="48">
        <v>860</v>
      </c>
      <c r="I31" s="21" t="s">
        <v>34</v>
      </c>
      <c r="J31" s="25">
        <f>ROUND(H31*G31,2)</f>
        <v>344000</v>
      </c>
      <c r="K31" s="28"/>
      <c r="L31" s="28"/>
      <c r="M31" s="49"/>
      <c r="N31" s="22"/>
      <c r="O31" s="23">
        <f t="shared" si="0"/>
        <v>0</v>
      </c>
      <c r="P31" s="23">
        <f t="shared" si="1"/>
        <v>0</v>
      </c>
    </row>
    <row r="32" spans="1:16" s="11" customFormat="1" ht="28.5">
      <c r="A32" s="19"/>
      <c r="B32" s="40">
        <v>1</v>
      </c>
      <c r="C32" s="41">
        <v>15</v>
      </c>
      <c r="D32" s="47" t="s">
        <v>36</v>
      </c>
      <c r="E32" s="26">
        <v>186987</v>
      </c>
      <c r="F32" s="20" t="s">
        <v>33</v>
      </c>
      <c r="G32" s="31">
        <v>10</v>
      </c>
      <c r="H32" s="48">
        <v>860</v>
      </c>
      <c r="I32" s="21" t="s">
        <v>34</v>
      </c>
      <c r="J32" s="25">
        <f t="shared" si="2"/>
        <v>8600</v>
      </c>
      <c r="K32" s="28"/>
      <c r="L32" s="28"/>
      <c r="M32" s="49"/>
      <c r="N32" s="22"/>
      <c r="O32" s="23">
        <f t="shared" si="0"/>
        <v>0</v>
      </c>
      <c r="P32" s="23">
        <f t="shared" si="1"/>
        <v>0</v>
      </c>
    </row>
    <row r="33" spans="1:16" s="11" customFormat="1" ht="16.5">
      <c r="A33" s="19"/>
      <c r="B33" s="40">
        <v>1</v>
      </c>
      <c r="C33" s="41">
        <v>16</v>
      </c>
      <c r="D33" s="47" t="s">
        <v>37</v>
      </c>
      <c r="E33" s="26">
        <v>175936</v>
      </c>
      <c r="F33" s="20" t="s">
        <v>33</v>
      </c>
      <c r="G33" s="31">
        <v>450</v>
      </c>
      <c r="H33" s="48">
        <v>700</v>
      </c>
      <c r="I33" s="21" t="s">
        <v>34</v>
      </c>
      <c r="J33" s="25">
        <f t="shared" si="2"/>
        <v>315000</v>
      </c>
      <c r="K33" s="28"/>
      <c r="L33" s="28"/>
      <c r="M33" s="49"/>
      <c r="N33" s="22"/>
      <c r="O33" s="23">
        <f t="shared" si="0"/>
        <v>0</v>
      </c>
      <c r="P33" s="23">
        <f t="shared" si="1"/>
        <v>0</v>
      </c>
    </row>
    <row r="34" spans="1:16" s="11" customFormat="1" ht="16.5">
      <c r="A34" s="19"/>
      <c r="B34" s="40">
        <v>1</v>
      </c>
      <c r="C34" s="41">
        <v>17</v>
      </c>
      <c r="D34" s="47" t="s">
        <v>38</v>
      </c>
      <c r="E34" s="26">
        <v>175937</v>
      </c>
      <c r="F34" s="20" t="s">
        <v>33</v>
      </c>
      <c r="G34" s="31">
        <v>450</v>
      </c>
      <c r="H34" s="48">
        <v>180</v>
      </c>
      <c r="I34" s="21" t="s">
        <v>34</v>
      </c>
      <c r="J34" s="25">
        <f t="shared" si="2"/>
        <v>81000</v>
      </c>
      <c r="K34" s="28"/>
      <c r="L34" s="28"/>
      <c r="M34" s="49"/>
      <c r="N34" s="22"/>
      <c r="O34" s="23">
        <f t="shared" si="0"/>
        <v>0</v>
      </c>
      <c r="P34" s="23">
        <f t="shared" si="1"/>
        <v>0</v>
      </c>
    </row>
    <row r="35" spans="1:16" s="11" customFormat="1" ht="16.5">
      <c r="A35" s="19"/>
      <c r="B35" s="40">
        <v>1</v>
      </c>
      <c r="C35" s="41">
        <v>18</v>
      </c>
      <c r="D35" s="47" t="s">
        <v>39</v>
      </c>
      <c r="E35" s="26">
        <v>123031</v>
      </c>
      <c r="F35" s="20" t="s">
        <v>33</v>
      </c>
      <c r="G35" s="31">
        <v>200</v>
      </c>
      <c r="H35" s="48">
        <v>97.27</v>
      </c>
      <c r="I35" s="21" t="s">
        <v>34</v>
      </c>
      <c r="J35" s="25">
        <f t="shared" si="2"/>
        <v>19454</v>
      </c>
      <c r="K35" s="28"/>
      <c r="L35" s="28"/>
      <c r="M35" s="49"/>
      <c r="N35" s="22"/>
      <c r="O35" s="23">
        <f t="shared" si="0"/>
        <v>0</v>
      </c>
      <c r="P35" s="23">
        <f t="shared" si="1"/>
        <v>0</v>
      </c>
    </row>
    <row r="36" spans="1:16" s="11" customFormat="1" ht="43.5">
      <c r="A36" s="19"/>
      <c r="B36" s="40">
        <v>2</v>
      </c>
      <c r="C36" s="41" t="s">
        <v>46</v>
      </c>
      <c r="D36" s="47" t="s">
        <v>47</v>
      </c>
      <c r="E36" s="26" t="s">
        <v>48</v>
      </c>
      <c r="F36" s="20" t="s">
        <v>31</v>
      </c>
      <c r="G36" s="31"/>
      <c r="H36" s="48"/>
      <c r="I36" s="21"/>
      <c r="J36" s="25">
        <f>SUM(J37:J40)</f>
        <v>24402</v>
      </c>
      <c r="K36" s="28"/>
      <c r="L36" s="28"/>
      <c r="M36" s="49"/>
      <c r="N36" s="22"/>
      <c r="O36" s="23">
        <f>SUM(O37:O40)</f>
        <v>0</v>
      </c>
      <c r="P36" s="23">
        <f>SUM(P37:P40)</f>
        <v>0</v>
      </c>
    </row>
    <row r="37" spans="1:16" s="11" customFormat="1" ht="28.5">
      <c r="A37" s="19"/>
      <c r="B37" s="40">
        <v>2</v>
      </c>
      <c r="C37" s="41">
        <v>19</v>
      </c>
      <c r="D37" s="47" t="s">
        <v>49</v>
      </c>
      <c r="E37" s="26">
        <v>206634</v>
      </c>
      <c r="F37" s="20" t="s">
        <v>33</v>
      </c>
      <c r="G37" s="31">
        <v>12</v>
      </c>
      <c r="H37" s="48">
        <v>1036</v>
      </c>
      <c r="I37" s="21" t="s">
        <v>34</v>
      </c>
      <c r="J37" s="25">
        <f t="shared" si="2"/>
        <v>12432</v>
      </c>
      <c r="K37" s="28"/>
      <c r="L37" s="28"/>
      <c r="M37" s="49"/>
      <c r="N37" s="22"/>
      <c r="O37" s="23">
        <f t="shared" si="0"/>
        <v>0</v>
      </c>
      <c r="P37" s="23">
        <f t="shared" si="1"/>
        <v>0</v>
      </c>
    </row>
    <row r="38" spans="1:16" s="11" customFormat="1" ht="16.5">
      <c r="A38" s="19"/>
      <c r="B38" s="40">
        <v>2</v>
      </c>
      <c r="C38" s="41">
        <v>20</v>
      </c>
      <c r="D38" s="47" t="s">
        <v>50</v>
      </c>
      <c r="E38" s="26">
        <v>123032</v>
      </c>
      <c r="F38" s="20" t="s">
        <v>33</v>
      </c>
      <c r="G38" s="31">
        <v>12</v>
      </c>
      <c r="H38" s="48">
        <v>800</v>
      </c>
      <c r="I38" s="21" t="s">
        <v>34</v>
      </c>
      <c r="J38" s="25">
        <f t="shared" si="2"/>
        <v>9600</v>
      </c>
      <c r="K38" s="28"/>
      <c r="L38" s="28"/>
      <c r="M38" s="49"/>
      <c r="N38" s="22"/>
      <c r="O38" s="23">
        <f t="shared" si="0"/>
        <v>0</v>
      </c>
      <c r="P38" s="23">
        <f t="shared" si="1"/>
        <v>0</v>
      </c>
    </row>
    <row r="39" spans="1:16" s="11" customFormat="1" ht="16.5">
      <c r="A39" s="19"/>
      <c r="B39" s="40">
        <v>2</v>
      </c>
      <c r="C39" s="41">
        <v>21</v>
      </c>
      <c r="D39" s="47" t="s">
        <v>38</v>
      </c>
      <c r="E39" s="26">
        <v>123033</v>
      </c>
      <c r="F39" s="20" t="s">
        <v>33</v>
      </c>
      <c r="G39" s="31">
        <v>12</v>
      </c>
      <c r="H39" s="48">
        <v>180</v>
      </c>
      <c r="I39" s="21" t="s">
        <v>34</v>
      </c>
      <c r="J39" s="25">
        <f t="shared" si="2"/>
        <v>2160</v>
      </c>
      <c r="K39" s="28"/>
      <c r="L39" s="28"/>
      <c r="M39" s="49"/>
      <c r="N39" s="22"/>
      <c r="O39" s="23">
        <f t="shared" si="0"/>
        <v>0</v>
      </c>
      <c r="P39" s="23">
        <f t="shared" si="1"/>
        <v>0</v>
      </c>
    </row>
    <row r="40" spans="1:16" s="11" customFormat="1" ht="28.5">
      <c r="A40" s="19"/>
      <c r="B40" s="40">
        <v>2</v>
      </c>
      <c r="C40" s="41">
        <v>22</v>
      </c>
      <c r="D40" s="47" t="s">
        <v>51</v>
      </c>
      <c r="E40" s="26">
        <v>123031</v>
      </c>
      <c r="F40" s="20" t="s">
        <v>33</v>
      </c>
      <c r="G40" s="31">
        <v>6</v>
      </c>
      <c r="H40" s="48">
        <v>35</v>
      </c>
      <c r="I40" s="21" t="s">
        <v>34</v>
      </c>
      <c r="J40" s="25">
        <f t="shared" si="2"/>
        <v>210</v>
      </c>
      <c r="K40" s="28"/>
      <c r="L40" s="28"/>
      <c r="M40" s="49"/>
      <c r="N40" s="22"/>
      <c r="O40" s="23">
        <f t="shared" si="0"/>
        <v>0</v>
      </c>
      <c r="P40" s="23">
        <f t="shared" si="1"/>
        <v>0</v>
      </c>
    </row>
    <row r="41" spans="1:16" s="11" customFormat="1" ht="57.75">
      <c r="A41" s="19"/>
      <c r="B41" s="40">
        <v>3</v>
      </c>
      <c r="C41" s="41" t="s">
        <v>52</v>
      </c>
      <c r="D41" s="47" t="s">
        <v>53</v>
      </c>
      <c r="E41" s="26" t="s">
        <v>54</v>
      </c>
      <c r="F41" s="20" t="s">
        <v>31</v>
      </c>
      <c r="G41" s="31"/>
      <c r="H41" s="48"/>
      <c r="I41" s="21"/>
      <c r="J41" s="25">
        <f>SUM(J42:J56)</f>
        <v>214545.78</v>
      </c>
      <c r="K41" s="28"/>
      <c r="L41" s="28"/>
      <c r="M41" s="49"/>
      <c r="N41" s="22"/>
      <c r="O41" s="23">
        <f>SUM(O42:O56)</f>
        <v>0</v>
      </c>
      <c r="P41" s="23">
        <f>SUM(P42:P56)</f>
        <v>0</v>
      </c>
    </row>
    <row r="42" spans="1:16" s="11" customFormat="1" ht="57.75">
      <c r="A42" s="19"/>
      <c r="B42" s="40">
        <v>3</v>
      </c>
      <c r="C42" s="41">
        <v>23</v>
      </c>
      <c r="D42" s="47" t="s">
        <v>55</v>
      </c>
      <c r="E42" s="26">
        <v>112726</v>
      </c>
      <c r="F42" s="20" t="s">
        <v>33</v>
      </c>
      <c r="G42" s="31">
        <v>34</v>
      </c>
      <c r="H42" s="48">
        <v>3650</v>
      </c>
      <c r="I42" s="21" t="s">
        <v>34</v>
      </c>
      <c r="J42" s="25">
        <f t="shared" si="2"/>
        <v>124100</v>
      </c>
      <c r="K42" s="28"/>
      <c r="L42" s="28"/>
      <c r="M42" s="49"/>
      <c r="N42" s="22"/>
      <c r="O42" s="23">
        <f t="shared" si="0"/>
        <v>0</v>
      </c>
      <c r="P42" s="23">
        <f t="shared" si="1"/>
        <v>0</v>
      </c>
    </row>
    <row r="43" spans="1:16" s="11" customFormat="1" ht="16.5">
      <c r="A43" s="19"/>
      <c r="B43" s="40">
        <v>3</v>
      </c>
      <c r="C43" s="41">
        <v>24</v>
      </c>
      <c r="D43" s="47" t="s">
        <v>56</v>
      </c>
      <c r="E43" s="26">
        <v>131953</v>
      </c>
      <c r="F43" s="20" t="s">
        <v>33</v>
      </c>
      <c r="G43" s="31">
        <v>38</v>
      </c>
      <c r="H43" s="48">
        <v>0.01</v>
      </c>
      <c r="I43" s="21" t="s">
        <v>34</v>
      </c>
      <c r="J43" s="25">
        <f t="shared" si="2"/>
        <v>0.38</v>
      </c>
      <c r="K43" s="28"/>
      <c r="L43" s="28"/>
      <c r="M43" s="49"/>
      <c r="N43" s="22"/>
      <c r="O43" s="23">
        <f t="shared" si="0"/>
        <v>0</v>
      </c>
      <c r="P43" s="23">
        <f t="shared" si="1"/>
        <v>0</v>
      </c>
    </row>
    <row r="44" spans="1:16" s="11" customFormat="1" ht="28.5">
      <c r="A44" s="19"/>
      <c r="B44" s="40">
        <v>3</v>
      </c>
      <c r="C44" s="41">
        <v>25</v>
      </c>
      <c r="D44" s="47" t="s">
        <v>57</v>
      </c>
      <c r="E44" s="26">
        <v>171502</v>
      </c>
      <c r="F44" s="20" t="s">
        <v>33</v>
      </c>
      <c r="G44" s="31">
        <v>20</v>
      </c>
      <c r="H44" s="48">
        <v>97.27</v>
      </c>
      <c r="I44" s="21" t="s">
        <v>34</v>
      </c>
      <c r="J44" s="25">
        <f t="shared" si="2"/>
        <v>1945.4</v>
      </c>
      <c r="K44" s="28"/>
      <c r="L44" s="28"/>
      <c r="M44" s="49"/>
      <c r="N44" s="22"/>
      <c r="O44" s="23">
        <f t="shared" si="0"/>
        <v>0</v>
      </c>
      <c r="P44" s="23">
        <f t="shared" si="1"/>
        <v>0</v>
      </c>
    </row>
    <row r="45" spans="1:16" s="11" customFormat="1" ht="16.5">
      <c r="A45" s="19"/>
      <c r="B45" s="40">
        <v>3</v>
      </c>
      <c r="C45" s="41">
        <v>26</v>
      </c>
      <c r="D45" s="47" t="s">
        <v>58</v>
      </c>
      <c r="E45" s="26">
        <v>138045</v>
      </c>
      <c r="F45" s="20" t="s">
        <v>33</v>
      </c>
      <c r="G45" s="31">
        <v>4</v>
      </c>
      <c r="H45" s="48">
        <v>320</v>
      </c>
      <c r="I45" s="21" t="s">
        <v>34</v>
      </c>
      <c r="J45" s="25">
        <f t="shared" si="2"/>
        <v>1280</v>
      </c>
      <c r="K45" s="28"/>
      <c r="L45" s="28"/>
      <c r="M45" s="49"/>
      <c r="N45" s="22"/>
      <c r="O45" s="23">
        <f t="shared" si="0"/>
        <v>0</v>
      </c>
      <c r="P45" s="23">
        <f t="shared" si="1"/>
        <v>0</v>
      </c>
    </row>
    <row r="46" spans="1:16" s="11" customFormat="1" ht="16.5">
      <c r="A46" s="19"/>
      <c r="B46" s="40">
        <v>3</v>
      </c>
      <c r="C46" s="41">
        <v>27</v>
      </c>
      <c r="D46" s="47" t="s">
        <v>59</v>
      </c>
      <c r="E46" s="26">
        <v>133742</v>
      </c>
      <c r="F46" s="20" t="s">
        <v>33</v>
      </c>
      <c r="G46" s="31">
        <v>4</v>
      </c>
      <c r="H46" s="48">
        <v>320</v>
      </c>
      <c r="I46" s="21" t="s">
        <v>34</v>
      </c>
      <c r="J46" s="25">
        <f t="shared" si="2"/>
        <v>1280</v>
      </c>
      <c r="K46" s="28"/>
      <c r="L46" s="28"/>
      <c r="M46" s="49"/>
      <c r="N46" s="22"/>
      <c r="O46" s="23">
        <f t="shared" si="0"/>
        <v>0</v>
      </c>
      <c r="P46" s="23">
        <f t="shared" si="1"/>
        <v>0</v>
      </c>
    </row>
    <row r="47" spans="1:16" s="11" customFormat="1" ht="16.5">
      <c r="A47" s="19"/>
      <c r="B47" s="40">
        <v>3</v>
      </c>
      <c r="C47" s="41">
        <v>28</v>
      </c>
      <c r="D47" s="47" t="s">
        <v>60</v>
      </c>
      <c r="E47" s="26">
        <v>190405</v>
      </c>
      <c r="F47" s="20" t="s">
        <v>33</v>
      </c>
      <c r="G47" s="31">
        <v>20</v>
      </c>
      <c r="H47" s="48">
        <v>1500</v>
      </c>
      <c r="I47" s="21" t="s">
        <v>34</v>
      </c>
      <c r="J47" s="25">
        <f t="shared" si="2"/>
        <v>30000</v>
      </c>
      <c r="K47" s="28"/>
      <c r="L47" s="28"/>
      <c r="M47" s="49"/>
      <c r="N47" s="22"/>
      <c r="O47" s="23">
        <f t="shared" si="0"/>
        <v>0</v>
      </c>
      <c r="P47" s="23">
        <f t="shared" si="1"/>
        <v>0</v>
      </c>
    </row>
    <row r="48" spans="1:16" s="11" customFormat="1" ht="16.5">
      <c r="A48" s="19"/>
      <c r="B48" s="40">
        <v>3</v>
      </c>
      <c r="C48" s="41">
        <v>29</v>
      </c>
      <c r="D48" s="47" t="s">
        <v>61</v>
      </c>
      <c r="E48" s="26">
        <v>190405</v>
      </c>
      <c r="F48" s="20" t="s">
        <v>33</v>
      </c>
      <c r="G48" s="31">
        <v>20</v>
      </c>
      <c r="H48" s="48">
        <v>1500</v>
      </c>
      <c r="I48" s="21" t="s">
        <v>34</v>
      </c>
      <c r="J48" s="25">
        <f t="shared" si="2"/>
        <v>30000</v>
      </c>
      <c r="K48" s="28"/>
      <c r="L48" s="28"/>
      <c r="M48" s="49"/>
      <c r="N48" s="22"/>
      <c r="O48" s="23">
        <f t="shared" si="0"/>
        <v>0</v>
      </c>
      <c r="P48" s="23">
        <f t="shared" si="1"/>
        <v>0</v>
      </c>
    </row>
    <row r="49" spans="1:16" s="11" customFormat="1" ht="16.5">
      <c r="A49" s="19"/>
      <c r="B49" s="40">
        <v>3</v>
      </c>
      <c r="C49" s="41">
        <v>30</v>
      </c>
      <c r="D49" s="47" t="s">
        <v>62</v>
      </c>
      <c r="E49" s="26">
        <v>189957</v>
      </c>
      <c r="F49" s="20" t="s">
        <v>33</v>
      </c>
      <c r="G49" s="31">
        <v>6</v>
      </c>
      <c r="H49" s="48">
        <v>400</v>
      </c>
      <c r="I49" s="21" t="s">
        <v>34</v>
      </c>
      <c r="J49" s="25">
        <f t="shared" si="2"/>
        <v>2400</v>
      </c>
      <c r="K49" s="28"/>
      <c r="L49" s="28"/>
      <c r="M49" s="49"/>
      <c r="N49" s="22"/>
      <c r="O49" s="23">
        <f t="shared" si="0"/>
        <v>0</v>
      </c>
      <c r="P49" s="23">
        <f t="shared" si="1"/>
        <v>0</v>
      </c>
    </row>
    <row r="50" spans="1:16" s="11" customFormat="1" ht="16.5">
      <c r="A50" s="19"/>
      <c r="B50" s="40">
        <v>3</v>
      </c>
      <c r="C50" s="41">
        <v>31</v>
      </c>
      <c r="D50" s="47" t="s">
        <v>63</v>
      </c>
      <c r="E50" s="26">
        <v>189957</v>
      </c>
      <c r="F50" s="20" t="s">
        <v>33</v>
      </c>
      <c r="G50" s="31">
        <v>6</v>
      </c>
      <c r="H50" s="48">
        <v>400</v>
      </c>
      <c r="I50" s="21" t="s">
        <v>34</v>
      </c>
      <c r="J50" s="25">
        <f t="shared" si="2"/>
        <v>2400</v>
      </c>
      <c r="K50" s="28"/>
      <c r="L50" s="28"/>
      <c r="M50" s="49"/>
      <c r="N50" s="22"/>
      <c r="O50" s="23">
        <f t="shared" si="0"/>
        <v>0</v>
      </c>
      <c r="P50" s="23">
        <f t="shared" si="1"/>
        <v>0</v>
      </c>
    </row>
    <row r="51" spans="1:16" s="11" customFormat="1" ht="43.5">
      <c r="A51" s="19"/>
      <c r="B51" s="40">
        <v>3</v>
      </c>
      <c r="C51" s="41">
        <v>32</v>
      </c>
      <c r="D51" s="47" t="s">
        <v>64</v>
      </c>
      <c r="E51" s="26">
        <v>144732</v>
      </c>
      <c r="F51" s="20" t="s">
        <v>33</v>
      </c>
      <c r="G51" s="31">
        <v>4</v>
      </c>
      <c r="H51" s="48">
        <v>3350</v>
      </c>
      <c r="I51" s="21" t="s">
        <v>34</v>
      </c>
      <c r="J51" s="25">
        <f t="shared" si="2"/>
        <v>13400</v>
      </c>
      <c r="K51" s="28"/>
      <c r="L51" s="28"/>
      <c r="M51" s="49"/>
      <c r="N51" s="22"/>
      <c r="O51" s="23">
        <f t="shared" si="0"/>
        <v>0</v>
      </c>
      <c r="P51" s="23">
        <f t="shared" si="1"/>
        <v>0</v>
      </c>
    </row>
    <row r="52" spans="1:16" s="11" customFormat="1" ht="43.5">
      <c r="A52" s="19"/>
      <c r="B52" s="40">
        <v>3</v>
      </c>
      <c r="C52" s="41">
        <v>33</v>
      </c>
      <c r="D52" s="47" t="s">
        <v>65</v>
      </c>
      <c r="E52" s="26">
        <v>131952</v>
      </c>
      <c r="F52" s="20" t="s">
        <v>33</v>
      </c>
      <c r="G52" s="31">
        <v>6</v>
      </c>
      <c r="H52" s="48">
        <v>500</v>
      </c>
      <c r="I52" s="21" t="s">
        <v>34</v>
      </c>
      <c r="J52" s="25">
        <f t="shared" si="2"/>
        <v>3000</v>
      </c>
      <c r="K52" s="28"/>
      <c r="L52" s="28"/>
      <c r="M52" s="49"/>
      <c r="N52" s="22"/>
      <c r="O52" s="23">
        <f t="shared" si="0"/>
        <v>0</v>
      </c>
      <c r="P52" s="23">
        <f t="shared" si="1"/>
        <v>0</v>
      </c>
    </row>
    <row r="53" spans="1:16" s="11" customFormat="1" ht="16.5">
      <c r="A53" s="19"/>
      <c r="B53" s="40">
        <v>3</v>
      </c>
      <c r="C53" s="41">
        <v>34</v>
      </c>
      <c r="D53" s="47" t="s">
        <v>66</v>
      </c>
      <c r="E53" s="26">
        <v>146220</v>
      </c>
      <c r="F53" s="20" t="s">
        <v>33</v>
      </c>
      <c r="G53" s="31">
        <v>2</v>
      </c>
      <c r="H53" s="48">
        <v>985</v>
      </c>
      <c r="I53" s="21" t="s">
        <v>34</v>
      </c>
      <c r="J53" s="25">
        <f t="shared" si="2"/>
        <v>1970</v>
      </c>
      <c r="K53" s="28"/>
      <c r="L53" s="28"/>
      <c r="M53" s="49"/>
      <c r="N53" s="22"/>
      <c r="O53" s="23">
        <f t="shared" si="0"/>
        <v>0</v>
      </c>
      <c r="P53" s="23">
        <f t="shared" si="1"/>
        <v>0</v>
      </c>
    </row>
    <row r="54" spans="1:16" s="11" customFormat="1" ht="16.5">
      <c r="A54" s="19"/>
      <c r="B54" s="40">
        <v>3</v>
      </c>
      <c r="C54" s="41">
        <v>35</v>
      </c>
      <c r="D54" s="47" t="s">
        <v>67</v>
      </c>
      <c r="E54" s="26">
        <v>146568</v>
      </c>
      <c r="F54" s="20" t="s">
        <v>33</v>
      </c>
      <c r="G54" s="31">
        <v>2</v>
      </c>
      <c r="H54" s="48">
        <v>985</v>
      </c>
      <c r="I54" s="21" t="s">
        <v>34</v>
      </c>
      <c r="J54" s="25">
        <f t="shared" si="2"/>
        <v>1970</v>
      </c>
      <c r="K54" s="28"/>
      <c r="L54" s="28"/>
      <c r="M54" s="49"/>
      <c r="N54" s="22"/>
      <c r="O54" s="23">
        <f t="shared" si="0"/>
        <v>0</v>
      </c>
      <c r="P54" s="23">
        <f t="shared" si="1"/>
        <v>0</v>
      </c>
    </row>
    <row r="55" spans="1:16" s="11" customFormat="1" ht="16.5">
      <c r="A55" s="19"/>
      <c r="B55" s="40">
        <v>3</v>
      </c>
      <c r="C55" s="41">
        <v>36</v>
      </c>
      <c r="D55" s="47" t="s">
        <v>68</v>
      </c>
      <c r="E55" s="26">
        <v>144734</v>
      </c>
      <c r="F55" s="20" t="s">
        <v>33</v>
      </c>
      <c r="G55" s="31">
        <v>2</v>
      </c>
      <c r="H55" s="48">
        <v>200</v>
      </c>
      <c r="I55" s="21" t="s">
        <v>34</v>
      </c>
      <c r="J55" s="25">
        <f t="shared" si="2"/>
        <v>400</v>
      </c>
      <c r="K55" s="28"/>
      <c r="L55" s="28"/>
      <c r="M55" s="49"/>
      <c r="N55" s="22"/>
      <c r="O55" s="23">
        <f t="shared" si="0"/>
        <v>0</v>
      </c>
      <c r="P55" s="23">
        <f t="shared" si="1"/>
        <v>0</v>
      </c>
    </row>
    <row r="56" spans="1:16" s="11" customFormat="1" ht="16.5">
      <c r="A56" s="19"/>
      <c r="B56" s="40">
        <v>3</v>
      </c>
      <c r="C56" s="41">
        <v>37</v>
      </c>
      <c r="D56" s="47" t="s">
        <v>69</v>
      </c>
      <c r="E56" s="26">
        <v>144734</v>
      </c>
      <c r="F56" s="20" t="s">
        <v>33</v>
      </c>
      <c r="G56" s="31">
        <v>2</v>
      </c>
      <c r="H56" s="48">
        <v>200</v>
      </c>
      <c r="I56" s="21" t="s">
        <v>34</v>
      </c>
      <c r="J56" s="25">
        <f t="shared" si="2"/>
        <v>400</v>
      </c>
      <c r="K56" s="28"/>
      <c r="L56" s="28"/>
      <c r="M56" s="49"/>
      <c r="N56" s="22"/>
      <c r="O56" s="23">
        <f t="shared" si="0"/>
        <v>0</v>
      </c>
      <c r="P56" s="23">
        <f t="shared" si="1"/>
        <v>0</v>
      </c>
    </row>
    <row r="57" spans="1:16" s="11" customFormat="1" ht="43.5">
      <c r="A57" s="19"/>
      <c r="B57" s="40">
        <v>4</v>
      </c>
      <c r="C57" s="41" t="s">
        <v>70</v>
      </c>
      <c r="D57" s="47" t="s">
        <v>71</v>
      </c>
      <c r="E57" s="26" t="s">
        <v>72</v>
      </c>
      <c r="F57" s="20" t="s">
        <v>31</v>
      </c>
      <c r="G57" s="31"/>
      <c r="H57" s="48"/>
      <c r="I57" s="21"/>
      <c r="J57" s="25">
        <f>SUM(J58:J60)</f>
        <v>75480</v>
      </c>
      <c r="K57" s="28"/>
      <c r="L57" s="28"/>
      <c r="M57" s="49"/>
      <c r="N57" s="22"/>
      <c r="O57" s="23">
        <f>SUM(O58:O60)</f>
        <v>0</v>
      </c>
      <c r="P57" s="23">
        <f>SUM(P58:P60)</f>
        <v>0</v>
      </c>
    </row>
    <row r="58" spans="1:16" s="11" customFormat="1" ht="28.5">
      <c r="A58" s="19"/>
      <c r="B58" s="40">
        <v>4</v>
      </c>
      <c r="C58" s="41">
        <v>38</v>
      </c>
      <c r="D58" s="47" t="s">
        <v>73</v>
      </c>
      <c r="E58" s="26">
        <v>155398</v>
      </c>
      <c r="F58" s="20" t="s">
        <v>33</v>
      </c>
      <c r="G58" s="31">
        <v>68</v>
      </c>
      <c r="H58" s="48">
        <v>620</v>
      </c>
      <c r="I58" s="21" t="s">
        <v>34</v>
      </c>
      <c r="J58" s="25">
        <f t="shared" si="2"/>
        <v>42160</v>
      </c>
      <c r="K58" s="28"/>
      <c r="L58" s="28"/>
      <c r="M58" s="49"/>
      <c r="N58" s="22"/>
      <c r="O58" s="23">
        <f t="shared" si="0"/>
        <v>0</v>
      </c>
      <c r="P58" s="23">
        <f t="shared" si="1"/>
        <v>0</v>
      </c>
    </row>
    <row r="59" spans="1:16" s="11" customFormat="1" ht="16.5">
      <c r="A59" s="19"/>
      <c r="B59" s="40">
        <v>4</v>
      </c>
      <c r="C59" s="41">
        <v>39</v>
      </c>
      <c r="D59" s="47" t="s">
        <v>74</v>
      </c>
      <c r="E59" s="26">
        <v>155399</v>
      </c>
      <c r="F59" s="20" t="s">
        <v>33</v>
      </c>
      <c r="G59" s="31">
        <v>68</v>
      </c>
      <c r="H59" s="48">
        <v>340</v>
      </c>
      <c r="I59" s="21" t="s">
        <v>34</v>
      </c>
      <c r="J59" s="25">
        <f t="shared" si="2"/>
        <v>23120</v>
      </c>
      <c r="K59" s="28"/>
      <c r="L59" s="28"/>
      <c r="M59" s="49"/>
      <c r="N59" s="22"/>
      <c r="O59" s="23">
        <f t="shared" si="0"/>
        <v>0</v>
      </c>
      <c r="P59" s="23">
        <f t="shared" si="1"/>
        <v>0</v>
      </c>
    </row>
    <row r="60" spans="1:16" s="11" customFormat="1" ht="28.5">
      <c r="A60" s="19"/>
      <c r="B60" s="40">
        <v>4</v>
      </c>
      <c r="C60" s="41">
        <v>40</v>
      </c>
      <c r="D60" s="47" t="s">
        <v>75</v>
      </c>
      <c r="E60" s="26">
        <v>155400</v>
      </c>
      <c r="F60" s="20" t="s">
        <v>33</v>
      </c>
      <c r="G60" s="31">
        <v>68</v>
      </c>
      <c r="H60" s="48">
        <v>150</v>
      </c>
      <c r="I60" s="21" t="s">
        <v>34</v>
      </c>
      <c r="J60" s="25">
        <f t="shared" si="2"/>
        <v>10200</v>
      </c>
      <c r="K60" s="28"/>
      <c r="L60" s="28"/>
      <c r="M60" s="49"/>
      <c r="N60" s="22"/>
      <c r="O60" s="23">
        <f t="shared" si="0"/>
        <v>0</v>
      </c>
      <c r="P60" s="23">
        <f t="shared" si="1"/>
        <v>0</v>
      </c>
    </row>
    <row r="61" spans="1:16" s="11" customFormat="1" ht="28.5">
      <c r="A61" s="19"/>
      <c r="B61" s="40">
        <v>5</v>
      </c>
      <c r="C61" s="41" t="s">
        <v>76</v>
      </c>
      <c r="D61" s="47" t="s">
        <v>77</v>
      </c>
      <c r="E61" s="26" t="s">
        <v>78</v>
      </c>
      <c r="F61" s="20" t="s">
        <v>31</v>
      </c>
      <c r="G61" s="31"/>
      <c r="H61" s="48"/>
      <c r="I61" s="21"/>
      <c r="J61" s="25">
        <f>SUM(J62:J63)</f>
        <v>28680</v>
      </c>
      <c r="K61" s="28"/>
      <c r="L61" s="28"/>
      <c r="M61" s="49"/>
      <c r="N61" s="22"/>
      <c r="O61" s="23">
        <f>SUM(O62:O63)</f>
        <v>0</v>
      </c>
      <c r="P61" s="23">
        <f>SUM(P62:P63)</f>
        <v>0</v>
      </c>
    </row>
    <row r="62" spans="1:16" s="11" customFormat="1" ht="28.5">
      <c r="A62" s="19"/>
      <c r="B62" s="40">
        <v>5</v>
      </c>
      <c r="C62" s="41">
        <v>41</v>
      </c>
      <c r="D62" s="47" t="s">
        <v>79</v>
      </c>
      <c r="E62" s="26">
        <v>178067</v>
      </c>
      <c r="F62" s="20" t="s">
        <v>33</v>
      </c>
      <c r="G62" s="31">
        <v>20</v>
      </c>
      <c r="H62" s="48">
        <v>1354</v>
      </c>
      <c r="I62" s="21" t="s">
        <v>34</v>
      </c>
      <c r="J62" s="25">
        <f>ROUND(H62*G62,2)</f>
        <v>27080</v>
      </c>
      <c r="K62" s="28"/>
      <c r="L62" s="28"/>
      <c r="M62" s="49"/>
      <c r="N62" s="22"/>
      <c r="O62" s="23">
        <f t="shared" si="0"/>
        <v>0</v>
      </c>
      <c r="P62" s="23">
        <f t="shared" si="1"/>
        <v>0</v>
      </c>
    </row>
    <row r="63" spans="1:16" s="11" customFormat="1" ht="16.5">
      <c r="A63" s="19"/>
      <c r="B63" s="40">
        <v>5</v>
      </c>
      <c r="C63" s="41">
        <v>42</v>
      </c>
      <c r="D63" s="47" t="s">
        <v>80</v>
      </c>
      <c r="E63" s="26">
        <v>178068</v>
      </c>
      <c r="F63" s="20" t="s">
        <v>33</v>
      </c>
      <c r="G63" s="31">
        <v>20</v>
      </c>
      <c r="H63" s="48">
        <v>80</v>
      </c>
      <c r="I63" s="21" t="s">
        <v>34</v>
      </c>
      <c r="J63" s="25">
        <f>ROUND(H63*G63,2)</f>
        <v>1600</v>
      </c>
      <c r="K63" s="28"/>
      <c r="L63" s="28"/>
      <c r="M63" s="49"/>
      <c r="N63" s="22"/>
      <c r="O63" s="23">
        <f t="shared" si="0"/>
        <v>0</v>
      </c>
      <c r="P63" s="23">
        <f t="shared" si="1"/>
        <v>0</v>
      </c>
    </row>
    <row r="64" spans="1:16" s="11" customFormat="1" ht="72">
      <c r="A64" s="19"/>
      <c r="B64" s="40">
        <v>6</v>
      </c>
      <c r="C64" s="41" t="s">
        <v>81</v>
      </c>
      <c r="D64" s="47" t="s">
        <v>82</v>
      </c>
      <c r="E64" s="26">
        <v>178069</v>
      </c>
      <c r="F64" s="20" t="s">
        <v>31</v>
      </c>
      <c r="G64" s="31"/>
      <c r="H64" s="48"/>
      <c r="I64" s="21"/>
      <c r="J64" s="25">
        <f>SUM(J65:J74)</f>
        <v>89500</v>
      </c>
      <c r="K64" s="28"/>
      <c r="L64" s="28"/>
      <c r="M64" s="49"/>
      <c r="N64" s="22"/>
      <c r="O64" s="23">
        <f>SUM(O65:O74)</f>
        <v>0</v>
      </c>
      <c r="P64" s="23">
        <f t="shared" ref="P64" si="3">SUM(P65:P74)</f>
        <v>0</v>
      </c>
    </row>
    <row r="65" spans="1:16" s="11" customFormat="1" ht="28.5">
      <c r="A65" s="19"/>
      <c r="B65" s="40">
        <v>6</v>
      </c>
      <c r="C65" s="41">
        <v>43</v>
      </c>
      <c r="D65" s="47" t="s">
        <v>83</v>
      </c>
      <c r="E65" s="26" t="s">
        <v>84</v>
      </c>
      <c r="F65" s="20" t="s">
        <v>33</v>
      </c>
      <c r="G65" s="31">
        <v>22</v>
      </c>
      <c r="H65" s="48">
        <v>1290</v>
      </c>
      <c r="I65" s="21" t="s">
        <v>34</v>
      </c>
      <c r="J65" s="25">
        <f>ROUND(H65*G65,2)</f>
        <v>28380</v>
      </c>
      <c r="K65" s="28"/>
      <c r="L65" s="28"/>
      <c r="M65" s="49"/>
      <c r="N65" s="22"/>
      <c r="O65" s="23">
        <f t="shared" si="0"/>
        <v>0</v>
      </c>
      <c r="P65" s="23">
        <f t="shared" si="1"/>
        <v>0</v>
      </c>
    </row>
    <row r="66" spans="1:16" s="11" customFormat="1" ht="28.5">
      <c r="A66" s="19"/>
      <c r="B66" s="40">
        <v>6</v>
      </c>
      <c r="C66" s="41">
        <v>44</v>
      </c>
      <c r="D66" s="47" t="s">
        <v>85</v>
      </c>
      <c r="E66" s="26">
        <v>120135</v>
      </c>
      <c r="F66" s="20" t="s">
        <v>33</v>
      </c>
      <c r="G66" s="31">
        <v>4</v>
      </c>
      <c r="H66" s="48">
        <v>1290</v>
      </c>
      <c r="I66" s="21" t="s">
        <v>34</v>
      </c>
      <c r="J66" s="25">
        <f t="shared" ref="J66:J87" si="4">ROUND(H66*G66,2)</f>
        <v>5160</v>
      </c>
      <c r="K66" s="28"/>
      <c r="L66" s="28"/>
      <c r="M66" s="49"/>
      <c r="N66" s="22"/>
      <c r="O66" s="23">
        <f t="shared" ref="O66:O76" si="5">ROUND(M66*G66,2)</f>
        <v>0</v>
      </c>
      <c r="P66" s="23">
        <f t="shared" ref="P66:P76" si="6">ROUND(M66*(1+N66)*G66,2)</f>
        <v>0</v>
      </c>
    </row>
    <row r="67" spans="1:16" s="11" customFormat="1" ht="16.5">
      <c r="A67" s="19"/>
      <c r="B67" s="40">
        <v>6</v>
      </c>
      <c r="C67" s="41">
        <v>45</v>
      </c>
      <c r="D67" s="47" t="s">
        <v>86</v>
      </c>
      <c r="E67" s="26">
        <v>126433</v>
      </c>
      <c r="F67" s="20" t="s">
        <v>33</v>
      </c>
      <c r="G67" s="31">
        <v>26</v>
      </c>
      <c r="H67" s="48">
        <v>690</v>
      </c>
      <c r="I67" s="21" t="s">
        <v>34</v>
      </c>
      <c r="J67" s="25">
        <f t="shared" si="4"/>
        <v>17940</v>
      </c>
      <c r="K67" s="28"/>
      <c r="L67" s="28"/>
      <c r="M67" s="49"/>
      <c r="N67" s="22"/>
      <c r="O67" s="23">
        <f t="shared" si="5"/>
        <v>0</v>
      </c>
      <c r="P67" s="23">
        <f t="shared" si="6"/>
        <v>0</v>
      </c>
    </row>
    <row r="68" spans="1:16" s="11" customFormat="1" ht="16.5">
      <c r="A68" s="19"/>
      <c r="B68" s="40">
        <v>6</v>
      </c>
      <c r="C68" s="41">
        <v>46</v>
      </c>
      <c r="D68" s="47" t="s">
        <v>87</v>
      </c>
      <c r="E68" s="26">
        <v>120132</v>
      </c>
      <c r="F68" s="20" t="s">
        <v>33</v>
      </c>
      <c r="G68" s="31">
        <v>26</v>
      </c>
      <c r="H68" s="48">
        <v>245</v>
      </c>
      <c r="I68" s="21" t="s">
        <v>34</v>
      </c>
      <c r="J68" s="25">
        <f t="shared" si="4"/>
        <v>6370</v>
      </c>
      <c r="K68" s="28"/>
      <c r="L68" s="28"/>
      <c r="M68" s="49"/>
      <c r="N68" s="22"/>
      <c r="O68" s="23">
        <f t="shared" si="5"/>
        <v>0</v>
      </c>
      <c r="P68" s="23">
        <f t="shared" si="6"/>
        <v>0</v>
      </c>
    </row>
    <row r="69" spans="1:16" s="11" customFormat="1" ht="16.5">
      <c r="A69" s="19"/>
      <c r="B69" s="40">
        <v>6</v>
      </c>
      <c r="C69" s="41">
        <v>47</v>
      </c>
      <c r="D69" s="47" t="s">
        <v>39</v>
      </c>
      <c r="E69" s="26">
        <v>120133</v>
      </c>
      <c r="F69" s="20" t="s">
        <v>33</v>
      </c>
      <c r="G69" s="31">
        <v>16</v>
      </c>
      <c r="H69" s="48">
        <v>80</v>
      </c>
      <c r="I69" s="21" t="s">
        <v>34</v>
      </c>
      <c r="J69" s="25">
        <f t="shared" si="4"/>
        <v>1280</v>
      </c>
      <c r="K69" s="28"/>
      <c r="L69" s="28"/>
      <c r="M69" s="49"/>
      <c r="N69" s="22"/>
      <c r="O69" s="23">
        <f t="shared" si="5"/>
        <v>0</v>
      </c>
      <c r="P69" s="23">
        <f t="shared" si="6"/>
        <v>0</v>
      </c>
    </row>
    <row r="70" spans="1:16" s="11" customFormat="1" ht="28.5">
      <c r="A70" s="19"/>
      <c r="B70" s="40">
        <v>6</v>
      </c>
      <c r="C70" s="41">
        <v>48</v>
      </c>
      <c r="D70" s="47" t="s">
        <v>88</v>
      </c>
      <c r="E70" s="26">
        <v>102327</v>
      </c>
      <c r="F70" s="20" t="s">
        <v>33</v>
      </c>
      <c r="G70" s="31">
        <v>22</v>
      </c>
      <c r="H70" s="48">
        <v>380</v>
      </c>
      <c r="I70" s="21" t="s">
        <v>34</v>
      </c>
      <c r="J70" s="25">
        <f t="shared" si="4"/>
        <v>8360</v>
      </c>
      <c r="K70" s="28"/>
      <c r="L70" s="28"/>
      <c r="M70" s="49"/>
      <c r="N70" s="22"/>
      <c r="O70" s="23">
        <f t="shared" si="5"/>
        <v>0</v>
      </c>
      <c r="P70" s="23">
        <f t="shared" si="6"/>
        <v>0</v>
      </c>
    </row>
    <row r="71" spans="1:16" s="11" customFormat="1" ht="28.5">
      <c r="A71" s="19"/>
      <c r="B71" s="40">
        <v>6</v>
      </c>
      <c r="C71" s="41">
        <v>49</v>
      </c>
      <c r="D71" s="47" t="s">
        <v>89</v>
      </c>
      <c r="E71" s="26">
        <v>120134</v>
      </c>
      <c r="F71" s="20" t="s">
        <v>33</v>
      </c>
      <c r="G71" s="31">
        <v>22</v>
      </c>
      <c r="H71" s="48">
        <v>380</v>
      </c>
      <c r="I71" s="21" t="s">
        <v>34</v>
      </c>
      <c r="J71" s="25">
        <f t="shared" si="4"/>
        <v>8360</v>
      </c>
      <c r="K71" s="28"/>
      <c r="L71" s="28"/>
      <c r="M71" s="49"/>
      <c r="N71" s="22"/>
      <c r="O71" s="23">
        <f t="shared" si="5"/>
        <v>0</v>
      </c>
      <c r="P71" s="23">
        <f t="shared" si="6"/>
        <v>0</v>
      </c>
    </row>
    <row r="72" spans="1:16" s="11" customFormat="1" ht="28.5">
      <c r="A72" s="19"/>
      <c r="B72" s="40">
        <v>6</v>
      </c>
      <c r="C72" s="41">
        <v>50</v>
      </c>
      <c r="D72" s="47" t="s">
        <v>90</v>
      </c>
      <c r="E72" s="26">
        <v>120134</v>
      </c>
      <c r="F72" s="20" t="s">
        <v>33</v>
      </c>
      <c r="G72" s="31">
        <v>22</v>
      </c>
      <c r="H72" s="48">
        <v>195</v>
      </c>
      <c r="I72" s="21" t="s">
        <v>34</v>
      </c>
      <c r="J72" s="25">
        <f t="shared" si="4"/>
        <v>4290</v>
      </c>
      <c r="K72" s="28"/>
      <c r="L72" s="28"/>
      <c r="M72" s="49"/>
      <c r="N72" s="22"/>
      <c r="O72" s="23">
        <f t="shared" si="5"/>
        <v>0</v>
      </c>
      <c r="P72" s="23">
        <f t="shared" si="6"/>
        <v>0</v>
      </c>
    </row>
    <row r="73" spans="1:16" s="11" customFormat="1" ht="28.5">
      <c r="A73" s="19"/>
      <c r="B73" s="40">
        <v>6</v>
      </c>
      <c r="C73" s="41">
        <v>51</v>
      </c>
      <c r="D73" s="47" t="s">
        <v>91</v>
      </c>
      <c r="E73" s="26">
        <v>121004</v>
      </c>
      <c r="F73" s="20" t="s">
        <v>33</v>
      </c>
      <c r="G73" s="31">
        <v>22</v>
      </c>
      <c r="H73" s="48">
        <v>195</v>
      </c>
      <c r="I73" s="21" t="s">
        <v>34</v>
      </c>
      <c r="J73" s="25">
        <f t="shared" si="4"/>
        <v>4290</v>
      </c>
      <c r="K73" s="28"/>
      <c r="L73" s="28"/>
      <c r="M73" s="49"/>
      <c r="N73" s="22"/>
      <c r="O73" s="23">
        <f t="shared" si="5"/>
        <v>0</v>
      </c>
      <c r="P73" s="23">
        <f t="shared" si="6"/>
        <v>0</v>
      </c>
    </row>
    <row r="74" spans="1:16" s="11" customFormat="1" ht="28.5">
      <c r="A74" s="19"/>
      <c r="B74" s="40">
        <v>6</v>
      </c>
      <c r="C74" s="41">
        <v>52</v>
      </c>
      <c r="D74" s="47" t="s">
        <v>92</v>
      </c>
      <c r="E74" s="26">
        <v>121004</v>
      </c>
      <c r="F74" s="20" t="s">
        <v>33</v>
      </c>
      <c r="G74" s="31">
        <v>26</v>
      </c>
      <c r="H74" s="48">
        <v>195</v>
      </c>
      <c r="I74" s="21" t="s">
        <v>34</v>
      </c>
      <c r="J74" s="25">
        <f t="shared" si="4"/>
        <v>5070</v>
      </c>
      <c r="K74" s="28"/>
      <c r="L74" s="28"/>
      <c r="M74" s="49"/>
      <c r="N74" s="22"/>
      <c r="O74" s="23">
        <f t="shared" si="5"/>
        <v>0</v>
      </c>
      <c r="P74" s="23">
        <f t="shared" si="6"/>
        <v>0</v>
      </c>
    </row>
    <row r="75" spans="1:16" s="11" customFormat="1" ht="72">
      <c r="A75" s="19"/>
      <c r="B75" s="40">
        <v>7</v>
      </c>
      <c r="C75" s="41" t="s">
        <v>93</v>
      </c>
      <c r="D75" s="47" t="s">
        <v>94</v>
      </c>
      <c r="E75" s="26">
        <v>121085</v>
      </c>
      <c r="F75" s="20" t="s">
        <v>31</v>
      </c>
      <c r="G75" s="31"/>
      <c r="H75" s="48"/>
      <c r="I75" s="21"/>
      <c r="J75" s="25">
        <f>SUM(J76:J87)</f>
        <v>164700</v>
      </c>
      <c r="K75" s="28"/>
      <c r="L75" s="28"/>
      <c r="M75" s="49"/>
      <c r="N75" s="22"/>
      <c r="O75" s="23">
        <f>SUM(O76:O87)</f>
        <v>0</v>
      </c>
      <c r="P75" s="23">
        <f t="shared" ref="O75:P75" si="7">SUM(P76:P87)</f>
        <v>0</v>
      </c>
    </row>
    <row r="76" spans="1:16" s="11" customFormat="1" ht="28.5">
      <c r="A76" s="19"/>
      <c r="B76" s="40">
        <v>7</v>
      </c>
      <c r="C76" s="41">
        <v>53</v>
      </c>
      <c r="D76" s="47" t="s">
        <v>83</v>
      </c>
      <c r="E76" s="26" t="s">
        <v>95</v>
      </c>
      <c r="F76" s="20" t="s">
        <v>33</v>
      </c>
      <c r="G76" s="31">
        <v>18</v>
      </c>
      <c r="H76" s="48">
        <v>2300</v>
      </c>
      <c r="I76" s="21" t="s">
        <v>34</v>
      </c>
      <c r="J76" s="25">
        <f t="shared" si="4"/>
        <v>41400</v>
      </c>
      <c r="K76" s="28"/>
      <c r="L76" s="28"/>
      <c r="M76" s="49"/>
      <c r="N76" s="22"/>
      <c r="O76" s="23">
        <f t="shared" si="5"/>
        <v>0</v>
      </c>
      <c r="P76" s="23">
        <f t="shared" si="6"/>
        <v>0</v>
      </c>
    </row>
    <row r="77" spans="1:16" s="11" customFormat="1" ht="28.5">
      <c r="A77" s="19"/>
      <c r="B77" s="40">
        <v>7</v>
      </c>
      <c r="C77" s="41">
        <v>54</v>
      </c>
      <c r="D77" s="47" t="s">
        <v>96</v>
      </c>
      <c r="E77" s="26">
        <v>175258</v>
      </c>
      <c r="F77" s="20" t="s">
        <v>33</v>
      </c>
      <c r="G77" s="31">
        <v>2</v>
      </c>
      <c r="H77" s="48">
        <v>2300</v>
      </c>
      <c r="I77" s="21" t="s">
        <v>34</v>
      </c>
      <c r="J77" s="25">
        <f t="shared" si="4"/>
        <v>4600</v>
      </c>
      <c r="K77" s="28"/>
      <c r="L77" s="28"/>
      <c r="M77" s="49"/>
      <c r="N77" s="22"/>
      <c r="O77" s="23">
        <f t="shared" ref="O77:O87" si="8">ROUND(M77*G77,2)</f>
        <v>0</v>
      </c>
      <c r="P77" s="23">
        <f t="shared" ref="P77:P87" si="9">ROUND(M77*(1+N77)*G77,2)</f>
        <v>0</v>
      </c>
    </row>
    <row r="78" spans="1:16" s="11" customFormat="1" ht="28.5">
      <c r="A78" s="19"/>
      <c r="B78" s="40">
        <v>7</v>
      </c>
      <c r="C78" s="41">
        <v>55</v>
      </c>
      <c r="D78" s="47" t="s">
        <v>97</v>
      </c>
      <c r="E78" s="26">
        <v>206893</v>
      </c>
      <c r="F78" s="20" t="s">
        <v>33</v>
      </c>
      <c r="G78" s="31">
        <v>20</v>
      </c>
      <c r="H78" s="48">
        <v>800</v>
      </c>
      <c r="I78" s="21" t="s">
        <v>34</v>
      </c>
      <c r="J78" s="25">
        <f t="shared" si="4"/>
        <v>16000</v>
      </c>
      <c r="K78" s="28"/>
      <c r="L78" s="28"/>
      <c r="M78" s="49"/>
      <c r="N78" s="22"/>
      <c r="O78" s="23">
        <f t="shared" si="8"/>
        <v>0</v>
      </c>
      <c r="P78" s="23">
        <f t="shared" si="9"/>
        <v>0</v>
      </c>
    </row>
    <row r="79" spans="1:16" s="11" customFormat="1" ht="16.5">
      <c r="A79" s="19"/>
      <c r="B79" s="40">
        <v>7</v>
      </c>
      <c r="C79" s="41">
        <v>56</v>
      </c>
      <c r="D79" s="47" t="s">
        <v>37</v>
      </c>
      <c r="E79" s="26">
        <v>207904</v>
      </c>
      <c r="F79" s="20" t="s">
        <v>33</v>
      </c>
      <c r="G79" s="31">
        <v>40</v>
      </c>
      <c r="H79" s="48">
        <v>900</v>
      </c>
      <c r="I79" s="21" t="s">
        <v>34</v>
      </c>
      <c r="J79" s="25">
        <f t="shared" si="4"/>
        <v>36000</v>
      </c>
      <c r="K79" s="28"/>
      <c r="L79" s="28"/>
      <c r="M79" s="49"/>
      <c r="N79" s="22"/>
      <c r="O79" s="23">
        <f t="shared" si="8"/>
        <v>0</v>
      </c>
      <c r="P79" s="23">
        <f t="shared" si="9"/>
        <v>0</v>
      </c>
    </row>
    <row r="80" spans="1:16" s="11" customFormat="1" ht="16.5">
      <c r="A80" s="19"/>
      <c r="B80" s="40">
        <v>7</v>
      </c>
      <c r="C80" s="41">
        <v>57</v>
      </c>
      <c r="D80" s="47" t="s">
        <v>87</v>
      </c>
      <c r="E80" s="26">
        <v>139844</v>
      </c>
      <c r="F80" s="20" t="s">
        <v>33</v>
      </c>
      <c r="G80" s="31">
        <v>40</v>
      </c>
      <c r="H80" s="48">
        <v>350</v>
      </c>
      <c r="I80" s="21" t="s">
        <v>34</v>
      </c>
      <c r="J80" s="25">
        <f t="shared" si="4"/>
        <v>14000</v>
      </c>
      <c r="K80" s="28"/>
      <c r="L80" s="28"/>
      <c r="M80" s="49"/>
      <c r="N80" s="22"/>
      <c r="O80" s="23">
        <f t="shared" si="8"/>
        <v>0</v>
      </c>
      <c r="P80" s="23">
        <f t="shared" si="9"/>
        <v>0</v>
      </c>
    </row>
    <row r="81" spans="1:16" s="11" customFormat="1" ht="16.5">
      <c r="A81" s="19"/>
      <c r="B81" s="40">
        <v>7</v>
      </c>
      <c r="C81" s="41">
        <v>58</v>
      </c>
      <c r="D81" s="47" t="s">
        <v>39</v>
      </c>
      <c r="E81" s="26">
        <v>175259</v>
      </c>
      <c r="F81" s="20" t="s">
        <v>33</v>
      </c>
      <c r="G81" s="31">
        <v>20</v>
      </c>
      <c r="H81" s="48">
        <v>35</v>
      </c>
      <c r="I81" s="21" t="s">
        <v>34</v>
      </c>
      <c r="J81" s="25">
        <f t="shared" si="4"/>
        <v>700</v>
      </c>
      <c r="K81" s="28"/>
      <c r="L81" s="28"/>
      <c r="M81" s="49"/>
      <c r="N81" s="22"/>
      <c r="O81" s="23">
        <f t="shared" si="8"/>
        <v>0</v>
      </c>
      <c r="P81" s="23">
        <f t="shared" si="9"/>
        <v>0</v>
      </c>
    </row>
    <row r="82" spans="1:16" s="11" customFormat="1" ht="28.5">
      <c r="A82" s="19"/>
      <c r="B82" s="40">
        <v>7</v>
      </c>
      <c r="C82" s="41">
        <v>59</v>
      </c>
      <c r="D82" s="47" t="s">
        <v>98</v>
      </c>
      <c r="E82" s="26">
        <v>123031</v>
      </c>
      <c r="F82" s="20" t="s">
        <v>33</v>
      </c>
      <c r="G82" s="31">
        <v>34</v>
      </c>
      <c r="H82" s="48">
        <v>200</v>
      </c>
      <c r="I82" s="21" t="s">
        <v>34</v>
      </c>
      <c r="J82" s="25">
        <f t="shared" si="4"/>
        <v>6800</v>
      </c>
      <c r="K82" s="28"/>
      <c r="L82" s="28"/>
      <c r="M82" s="49"/>
      <c r="N82" s="22"/>
      <c r="O82" s="23">
        <f t="shared" si="8"/>
        <v>0</v>
      </c>
      <c r="P82" s="23">
        <f t="shared" si="9"/>
        <v>0</v>
      </c>
    </row>
    <row r="83" spans="1:16" s="11" customFormat="1" ht="16.5">
      <c r="A83" s="19"/>
      <c r="B83" s="40">
        <v>7</v>
      </c>
      <c r="C83" s="41">
        <v>60</v>
      </c>
      <c r="D83" s="47" t="s">
        <v>99</v>
      </c>
      <c r="E83" s="26">
        <v>136681</v>
      </c>
      <c r="F83" s="20" t="s">
        <v>33</v>
      </c>
      <c r="G83" s="31">
        <v>6</v>
      </c>
      <c r="H83" s="48">
        <v>200</v>
      </c>
      <c r="I83" s="21" t="s">
        <v>34</v>
      </c>
      <c r="J83" s="25">
        <f t="shared" si="4"/>
        <v>1200</v>
      </c>
      <c r="K83" s="28"/>
      <c r="L83" s="28"/>
      <c r="M83" s="49"/>
      <c r="N83" s="22"/>
      <c r="O83" s="23">
        <f t="shared" si="8"/>
        <v>0</v>
      </c>
      <c r="P83" s="23">
        <f t="shared" si="9"/>
        <v>0</v>
      </c>
    </row>
    <row r="84" spans="1:16" s="11" customFormat="1" ht="28.5">
      <c r="A84" s="19"/>
      <c r="B84" s="40">
        <v>7</v>
      </c>
      <c r="C84" s="41">
        <v>61</v>
      </c>
      <c r="D84" s="47" t="s">
        <v>100</v>
      </c>
      <c r="E84" s="26">
        <v>136681</v>
      </c>
      <c r="F84" s="20" t="s">
        <v>33</v>
      </c>
      <c r="G84" s="31">
        <v>34</v>
      </c>
      <c r="H84" s="48">
        <v>200</v>
      </c>
      <c r="I84" s="21" t="s">
        <v>34</v>
      </c>
      <c r="J84" s="25">
        <f t="shared" si="4"/>
        <v>6800</v>
      </c>
      <c r="K84" s="28"/>
      <c r="L84" s="28"/>
      <c r="M84" s="49"/>
      <c r="N84" s="22"/>
      <c r="O84" s="23">
        <f t="shared" si="8"/>
        <v>0</v>
      </c>
      <c r="P84" s="23">
        <f t="shared" si="9"/>
        <v>0</v>
      </c>
    </row>
    <row r="85" spans="1:16" s="11" customFormat="1" ht="28.5">
      <c r="A85" s="19"/>
      <c r="B85" s="40">
        <v>7</v>
      </c>
      <c r="C85" s="41">
        <v>62</v>
      </c>
      <c r="D85" s="47" t="s">
        <v>101</v>
      </c>
      <c r="E85" s="26">
        <v>136682</v>
      </c>
      <c r="F85" s="20" t="s">
        <v>33</v>
      </c>
      <c r="G85" s="31">
        <v>6</v>
      </c>
      <c r="H85" s="48">
        <v>200</v>
      </c>
      <c r="I85" s="21" t="s">
        <v>34</v>
      </c>
      <c r="J85" s="25">
        <f t="shared" si="4"/>
        <v>1200</v>
      </c>
      <c r="K85" s="28"/>
      <c r="L85" s="28"/>
      <c r="M85" s="49"/>
      <c r="N85" s="22"/>
      <c r="O85" s="23">
        <f t="shared" si="8"/>
        <v>0</v>
      </c>
      <c r="P85" s="23">
        <f t="shared" si="9"/>
        <v>0</v>
      </c>
    </row>
    <row r="86" spans="1:16" s="11" customFormat="1" ht="28.5">
      <c r="A86" s="19"/>
      <c r="B86" s="40">
        <v>7</v>
      </c>
      <c r="C86" s="41">
        <v>63</v>
      </c>
      <c r="D86" s="47" t="s">
        <v>90</v>
      </c>
      <c r="E86" s="26">
        <v>136682</v>
      </c>
      <c r="F86" s="20" t="s">
        <v>33</v>
      </c>
      <c r="G86" s="31">
        <v>40</v>
      </c>
      <c r="H86" s="48">
        <v>450</v>
      </c>
      <c r="I86" s="21" t="s">
        <v>34</v>
      </c>
      <c r="J86" s="25">
        <f t="shared" si="4"/>
        <v>18000</v>
      </c>
      <c r="K86" s="28"/>
      <c r="L86" s="28"/>
      <c r="M86" s="49"/>
      <c r="N86" s="22"/>
      <c r="O86" s="23">
        <f t="shared" si="8"/>
        <v>0</v>
      </c>
      <c r="P86" s="23">
        <f t="shared" si="9"/>
        <v>0</v>
      </c>
    </row>
    <row r="87" spans="1:16" s="11" customFormat="1" ht="28.5">
      <c r="A87" s="19"/>
      <c r="B87" s="40">
        <v>7</v>
      </c>
      <c r="C87" s="41">
        <v>64</v>
      </c>
      <c r="D87" s="47" t="s">
        <v>91</v>
      </c>
      <c r="E87" s="26">
        <v>136685</v>
      </c>
      <c r="F87" s="20" t="s">
        <v>33</v>
      </c>
      <c r="G87" s="31">
        <v>40</v>
      </c>
      <c r="H87" s="48">
        <v>450</v>
      </c>
      <c r="I87" s="21" t="s">
        <v>34</v>
      </c>
      <c r="J87" s="25">
        <f t="shared" si="4"/>
        <v>18000</v>
      </c>
      <c r="K87" s="28"/>
      <c r="L87" s="28"/>
      <c r="M87" s="49"/>
      <c r="N87" s="22"/>
      <c r="O87" s="23">
        <f t="shared" si="8"/>
        <v>0</v>
      </c>
      <c r="P87" s="23">
        <f t="shared" si="9"/>
        <v>0</v>
      </c>
    </row>
    <row r="88" spans="1:16" s="11" customFormat="1" ht="28.5">
      <c r="A88" s="19"/>
      <c r="B88" s="40">
        <v>8</v>
      </c>
      <c r="C88" s="41" t="s">
        <v>102</v>
      </c>
      <c r="D88" s="47" t="s">
        <v>103</v>
      </c>
      <c r="E88" s="26">
        <v>136685</v>
      </c>
      <c r="F88" s="20" t="s">
        <v>31</v>
      </c>
      <c r="G88" s="31"/>
      <c r="H88" s="48"/>
      <c r="I88" s="21"/>
      <c r="J88" s="25">
        <f>SUM(J89:J100)</f>
        <v>158780</v>
      </c>
      <c r="K88" s="28"/>
      <c r="L88" s="28"/>
      <c r="M88" s="49"/>
      <c r="N88" s="22"/>
      <c r="O88" s="23">
        <f>SUM(O89:O100)</f>
        <v>0</v>
      </c>
      <c r="P88" s="23">
        <f t="shared" ref="P88" si="10">SUM(P89:P100)</f>
        <v>0</v>
      </c>
    </row>
    <row r="89" spans="1:16" s="11" customFormat="1" ht="16.5">
      <c r="A89" s="19"/>
      <c r="B89" s="40">
        <v>8</v>
      </c>
      <c r="C89" s="41">
        <v>65</v>
      </c>
      <c r="D89" s="47" t="s">
        <v>104</v>
      </c>
      <c r="E89" s="26">
        <v>206895</v>
      </c>
      <c r="F89" s="20" t="s">
        <v>33</v>
      </c>
      <c r="G89" s="31">
        <v>26</v>
      </c>
      <c r="H89" s="48">
        <v>1600</v>
      </c>
      <c r="I89" s="21" t="s">
        <v>34</v>
      </c>
      <c r="J89" s="25">
        <f>ROUND(H89*G89,2)</f>
        <v>41600</v>
      </c>
      <c r="K89" s="28"/>
      <c r="L89" s="28"/>
      <c r="M89" s="49"/>
      <c r="N89" s="22"/>
      <c r="O89" s="23">
        <f t="shared" ref="O80:O138" si="11">ROUND(M89*G89,2)</f>
        <v>0</v>
      </c>
      <c r="P89" s="23">
        <f t="shared" ref="P80:P138" si="12">ROUND(M89*(1+N89)*G89,2)</f>
        <v>0</v>
      </c>
    </row>
    <row r="90" spans="1:16" s="11" customFormat="1" ht="43.5">
      <c r="A90" s="19"/>
      <c r="B90" s="40">
        <v>8</v>
      </c>
      <c r="C90" s="41">
        <v>66</v>
      </c>
      <c r="D90" s="47" t="s">
        <v>105</v>
      </c>
      <c r="E90" s="26" t="s">
        <v>106</v>
      </c>
      <c r="F90" s="20" t="s">
        <v>33</v>
      </c>
      <c r="G90" s="31">
        <v>20</v>
      </c>
      <c r="H90" s="48">
        <v>970</v>
      </c>
      <c r="I90" s="21" t="s">
        <v>34</v>
      </c>
      <c r="J90" s="25">
        <f t="shared" ref="J90:J138" si="13">ROUND(H90*G90,2)</f>
        <v>19400</v>
      </c>
      <c r="K90" s="28"/>
      <c r="L90" s="28"/>
      <c r="M90" s="49"/>
      <c r="N90" s="22"/>
      <c r="O90" s="23">
        <f t="shared" ref="O90:O100" si="14">ROUND(M90*G90,2)</f>
        <v>0</v>
      </c>
      <c r="P90" s="23">
        <f t="shared" ref="P90:P100" si="15">ROUND(M90*(1+N90)*G90,2)</f>
        <v>0</v>
      </c>
    </row>
    <row r="91" spans="1:16" s="11" customFormat="1" ht="28.5">
      <c r="A91" s="19"/>
      <c r="B91" s="40">
        <v>8</v>
      </c>
      <c r="C91" s="41">
        <v>67</v>
      </c>
      <c r="D91" s="47" t="s">
        <v>107</v>
      </c>
      <c r="E91" s="26">
        <v>202030</v>
      </c>
      <c r="F91" s="20" t="s">
        <v>33</v>
      </c>
      <c r="G91" s="31">
        <v>40</v>
      </c>
      <c r="H91" s="48">
        <v>275</v>
      </c>
      <c r="I91" s="21" t="s">
        <v>34</v>
      </c>
      <c r="J91" s="25">
        <f t="shared" si="13"/>
        <v>11000</v>
      </c>
      <c r="K91" s="28"/>
      <c r="L91" s="28"/>
      <c r="M91" s="49"/>
      <c r="N91" s="22"/>
      <c r="O91" s="23">
        <f t="shared" si="14"/>
        <v>0</v>
      </c>
      <c r="P91" s="23">
        <f t="shared" si="15"/>
        <v>0</v>
      </c>
    </row>
    <row r="92" spans="1:16" s="11" customFormat="1" ht="28.5">
      <c r="A92" s="19"/>
      <c r="B92" s="40">
        <v>8</v>
      </c>
      <c r="C92" s="41">
        <v>68</v>
      </c>
      <c r="D92" s="47" t="s">
        <v>108</v>
      </c>
      <c r="E92" s="26">
        <v>202042</v>
      </c>
      <c r="F92" s="20" t="s">
        <v>33</v>
      </c>
      <c r="G92" s="31">
        <v>26</v>
      </c>
      <c r="H92" s="48">
        <v>390</v>
      </c>
      <c r="I92" s="21" t="s">
        <v>34</v>
      </c>
      <c r="J92" s="25">
        <f t="shared" si="13"/>
        <v>10140</v>
      </c>
      <c r="K92" s="28"/>
      <c r="L92" s="28"/>
      <c r="M92" s="49"/>
      <c r="N92" s="22"/>
      <c r="O92" s="23">
        <f t="shared" si="14"/>
        <v>0</v>
      </c>
      <c r="P92" s="23">
        <f t="shared" si="15"/>
        <v>0</v>
      </c>
    </row>
    <row r="93" spans="1:16" s="11" customFormat="1" ht="28.5">
      <c r="A93" s="19"/>
      <c r="B93" s="40">
        <v>8</v>
      </c>
      <c r="C93" s="41">
        <v>69</v>
      </c>
      <c r="D93" s="47" t="s">
        <v>109</v>
      </c>
      <c r="E93" s="26">
        <v>202047</v>
      </c>
      <c r="F93" s="20" t="s">
        <v>33</v>
      </c>
      <c r="G93" s="31">
        <v>26</v>
      </c>
      <c r="H93" s="48">
        <v>1000</v>
      </c>
      <c r="I93" s="21" t="s">
        <v>34</v>
      </c>
      <c r="J93" s="25">
        <f t="shared" si="13"/>
        <v>26000</v>
      </c>
      <c r="K93" s="28"/>
      <c r="L93" s="28"/>
      <c r="M93" s="49"/>
      <c r="N93" s="22"/>
      <c r="O93" s="23">
        <f t="shared" si="14"/>
        <v>0</v>
      </c>
      <c r="P93" s="23">
        <f t="shared" si="15"/>
        <v>0</v>
      </c>
    </row>
    <row r="94" spans="1:16" s="11" customFormat="1" ht="43.5">
      <c r="A94" s="19"/>
      <c r="B94" s="40">
        <v>8</v>
      </c>
      <c r="C94" s="41">
        <v>70</v>
      </c>
      <c r="D94" s="47" t="s">
        <v>110</v>
      </c>
      <c r="E94" s="26">
        <v>202044</v>
      </c>
      <c r="F94" s="20" t="s">
        <v>33</v>
      </c>
      <c r="G94" s="31">
        <v>20</v>
      </c>
      <c r="H94" s="48">
        <v>970</v>
      </c>
      <c r="I94" s="21" t="s">
        <v>34</v>
      </c>
      <c r="J94" s="25">
        <f t="shared" si="13"/>
        <v>19400</v>
      </c>
      <c r="K94" s="28"/>
      <c r="L94" s="28"/>
      <c r="M94" s="49"/>
      <c r="N94" s="22"/>
      <c r="O94" s="23">
        <f t="shared" si="14"/>
        <v>0</v>
      </c>
      <c r="P94" s="23">
        <f t="shared" si="15"/>
        <v>0</v>
      </c>
    </row>
    <row r="95" spans="1:16" s="11" customFormat="1" ht="28.5">
      <c r="A95" s="19"/>
      <c r="B95" s="40">
        <v>8</v>
      </c>
      <c r="C95" s="41">
        <v>71</v>
      </c>
      <c r="D95" s="47" t="s">
        <v>111</v>
      </c>
      <c r="E95" s="26">
        <v>202041</v>
      </c>
      <c r="F95" s="20" t="s">
        <v>33</v>
      </c>
      <c r="G95" s="31">
        <v>40</v>
      </c>
      <c r="H95" s="48">
        <v>275</v>
      </c>
      <c r="I95" s="21" t="s">
        <v>34</v>
      </c>
      <c r="J95" s="25">
        <f t="shared" si="13"/>
        <v>11000</v>
      </c>
      <c r="K95" s="28"/>
      <c r="L95" s="28"/>
      <c r="M95" s="49"/>
      <c r="N95" s="22"/>
      <c r="O95" s="23">
        <f t="shared" si="14"/>
        <v>0</v>
      </c>
      <c r="P95" s="23">
        <f t="shared" si="15"/>
        <v>0</v>
      </c>
    </row>
    <row r="96" spans="1:16" s="11" customFormat="1" ht="16.5">
      <c r="A96" s="19"/>
      <c r="B96" s="40">
        <v>8</v>
      </c>
      <c r="C96" s="41">
        <v>72</v>
      </c>
      <c r="D96" s="47" t="s">
        <v>112</v>
      </c>
      <c r="E96" s="26">
        <v>202043</v>
      </c>
      <c r="F96" s="20" t="s">
        <v>33</v>
      </c>
      <c r="G96" s="31">
        <v>26</v>
      </c>
      <c r="H96" s="48">
        <v>390</v>
      </c>
      <c r="I96" s="21" t="s">
        <v>34</v>
      </c>
      <c r="J96" s="25">
        <f t="shared" si="13"/>
        <v>10140</v>
      </c>
      <c r="K96" s="28"/>
      <c r="L96" s="28"/>
      <c r="M96" s="49"/>
      <c r="N96" s="22"/>
      <c r="O96" s="23">
        <f t="shared" si="14"/>
        <v>0</v>
      </c>
      <c r="P96" s="23">
        <f t="shared" si="15"/>
        <v>0</v>
      </c>
    </row>
    <row r="97" spans="1:16" s="11" customFormat="1" ht="28.5">
      <c r="A97" s="19"/>
      <c r="B97" s="40">
        <v>8</v>
      </c>
      <c r="C97" s="41">
        <v>73</v>
      </c>
      <c r="D97" s="47" t="s">
        <v>113</v>
      </c>
      <c r="E97" s="26">
        <v>202046</v>
      </c>
      <c r="F97" s="20" t="s">
        <v>33</v>
      </c>
      <c r="G97" s="31">
        <v>26</v>
      </c>
      <c r="H97" s="48">
        <v>350</v>
      </c>
      <c r="I97" s="21" t="s">
        <v>34</v>
      </c>
      <c r="J97" s="25">
        <f t="shared" si="13"/>
        <v>9100</v>
      </c>
      <c r="K97" s="28"/>
      <c r="L97" s="28"/>
      <c r="M97" s="49"/>
      <c r="N97" s="22"/>
      <c r="O97" s="23">
        <f t="shared" si="14"/>
        <v>0</v>
      </c>
      <c r="P97" s="23">
        <f t="shared" si="15"/>
        <v>0</v>
      </c>
    </row>
    <row r="98" spans="1:16" s="11" customFormat="1" ht="16.5">
      <c r="A98" s="19"/>
      <c r="B98" s="40">
        <v>8</v>
      </c>
      <c r="C98" s="41">
        <v>74</v>
      </c>
      <c r="D98" s="47" t="s">
        <v>114</v>
      </c>
      <c r="E98" s="26">
        <v>202044</v>
      </c>
      <c r="F98" s="20" t="s">
        <v>33</v>
      </c>
      <c r="G98" s="31">
        <v>8</v>
      </c>
      <c r="H98" s="48">
        <v>30</v>
      </c>
      <c r="I98" s="21" t="s">
        <v>34</v>
      </c>
      <c r="J98" s="25">
        <f t="shared" si="13"/>
        <v>240</v>
      </c>
      <c r="K98" s="28"/>
      <c r="L98" s="28"/>
      <c r="M98" s="49"/>
      <c r="N98" s="22"/>
      <c r="O98" s="23">
        <f t="shared" si="14"/>
        <v>0</v>
      </c>
      <c r="P98" s="23">
        <f t="shared" si="15"/>
        <v>0</v>
      </c>
    </row>
    <row r="99" spans="1:16" s="11" customFormat="1" ht="16.5">
      <c r="A99" s="19"/>
      <c r="B99" s="40">
        <v>8</v>
      </c>
      <c r="C99" s="41">
        <v>75</v>
      </c>
      <c r="D99" s="47" t="s">
        <v>115</v>
      </c>
      <c r="E99" s="26">
        <v>202045</v>
      </c>
      <c r="F99" s="20" t="s">
        <v>33</v>
      </c>
      <c r="G99" s="31">
        <v>2</v>
      </c>
      <c r="H99" s="48">
        <v>30</v>
      </c>
      <c r="I99" s="21" t="s">
        <v>34</v>
      </c>
      <c r="J99" s="25">
        <f t="shared" si="13"/>
        <v>60</v>
      </c>
      <c r="K99" s="28"/>
      <c r="L99" s="28"/>
      <c r="M99" s="49"/>
      <c r="N99" s="22"/>
      <c r="O99" s="23">
        <f t="shared" si="14"/>
        <v>0</v>
      </c>
      <c r="P99" s="23">
        <f t="shared" si="15"/>
        <v>0</v>
      </c>
    </row>
    <row r="100" spans="1:16" s="11" customFormat="1" ht="28.5">
      <c r="A100" s="19"/>
      <c r="B100" s="40">
        <v>8</v>
      </c>
      <c r="C100" s="41">
        <v>76</v>
      </c>
      <c r="D100" s="47" t="s">
        <v>92</v>
      </c>
      <c r="E100" s="26">
        <v>172770</v>
      </c>
      <c r="F100" s="20" t="s">
        <v>33</v>
      </c>
      <c r="G100" s="31">
        <v>2</v>
      </c>
      <c r="H100" s="48">
        <v>350</v>
      </c>
      <c r="I100" s="21" t="s">
        <v>34</v>
      </c>
      <c r="J100" s="25">
        <f t="shared" si="13"/>
        <v>700</v>
      </c>
      <c r="K100" s="28"/>
      <c r="L100" s="28"/>
      <c r="M100" s="49"/>
      <c r="N100" s="22"/>
      <c r="O100" s="23">
        <f t="shared" si="14"/>
        <v>0</v>
      </c>
      <c r="P100" s="23">
        <f t="shared" si="15"/>
        <v>0</v>
      </c>
    </row>
    <row r="101" spans="1:16" s="11" customFormat="1" ht="57.75">
      <c r="A101" s="19"/>
      <c r="B101" s="40">
        <v>9</v>
      </c>
      <c r="C101" s="41" t="s">
        <v>116</v>
      </c>
      <c r="D101" s="47" t="s">
        <v>117</v>
      </c>
      <c r="E101" s="26">
        <v>172771</v>
      </c>
      <c r="F101" s="20" t="s">
        <v>31</v>
      </c>
      <c r="G101" s="31"/>
      <c r="H101" s="48"/>
      <c r="I101" s="21"/>
      <c r="J101" s="25">
        <f>SUM(J102:J127)</f>
        <v>152471.35999999999</v>
      </c>
      <c r="K101" s="28"/>
      <c r="L101" s="28"/>
      <c r="M101" s="49"/>
      <c r="N101" s="22"/>
      <c r="O101" s="23">
        <f t="shared" ref="O101:P101" si="16">SUM(O102:O127)</f>
        <v>0</v>
      </c>
      <c r="P101" s="23">
        <f t="shared" si="16"/>
        <v>0</v>
      </c>
    </row>
    <row r="102" spans="1:16" s="11" customFormat="1" ht="43.5">
      <c r="A102" s="19"/>
      <c r="B102" s="40">
        <v>9</v>
      </c>
      <c r="C102" s="41">
        <v>77</v>
      </c>
      <c r="D102" s="47" t="s">
        <v>64</v>
      </c>
      <c r="E102" s="26">
        <v>202049</v>
      </c>
      <c r="F102" s="20" t="s">
        <v>33</v>
      </c>
      <c r="G102" s="31">
        <v>4</v>
      </c>
      <c r="H102" s="48">
        <v>3350</v>
      </c>
      <c r="I102" s="21" t="s">
        <v>34</v>
      </c>
      <c r="J102" s="25">
        <f t="shared" si="13"/>
        <v>13400</v>
      </c>
      <c r="K102" s="28"/>
      <c r="L102" s="28"/>
      <c r="M102" s="49"/>
      <c r="N102" s="22"/>
      <c r="O102" s="23">
        <f t="shared" si="11"/>
        <v>0</v>
      </c>
      <c r="P102" s="23">
        <f t="shared" si="12"/>
        <v>0</v>
      </c>
    </row>
    <row r="103" spans="1:16" s="11" customFormat="1" ht="28.5">
      <c r="A103" s="19"/>
      <c r="B103" s="40">
        <v>9</v>
      </c>
      <c r="C103" s="41">
        <v>78</v>
      </c>
      <c r="D103" s="47" t="s">
        <v>57</v>
      </c>
      <c r="E103" s="26" t="s">
        <v>118</v>
      </c>
      <c r="F103" s="20" t="s">
        <v>33</v>
      </c>
      <c r="G103" s="31">
        <v>40</v>
      </c>
      <c r="H103" s="48">
        <v>97.27</v>
      </c>
      <c r="I103" s="21" t="s">
        <v>34</v>
      </c>
      <c r="J103" s="25">
        <f t="shared" si="13"/>
        <v>3890.8</v>
      </c>
      <c r="K103" s="28"/>
      <c r="L103" s="28"/>
      <c r="M103" s="49"/>
      <c r="N103" s="22"/>
      <c r="O103" s="23">
        <f t="shared" ref="O103:O127" si="17">ROUND(M103*G103,2)</f>
        <v>0</v>
      </c>
      <c r="P103" s="23">
        <f t="shared" ref="P103:P127" si="18">ROUND(M103*(1+N103)*G103,2)</f>
        <v>0</v>
      </c>
    </row>
    <row r="104" spans="1:16" s="11" customFormat="1" ht="43.5">
      <c r="A104" s="19"/>
      <c r="B104" s="40">
        <v>9</v>
      </c>
      <c r="C104" s="41">
        <v>79</v>
      </c>
      <c r="D104" s="47" t="s">
        <v>65</v>
      </c>
      <c r="E104" s="26">
        <v>144732</v>
      </c>
      <c r="F104" s="20" t="s">
        <v>33</v>
      </c>
      <c r="G104" s="31">
        <v>6</v>
      </c>
      <c r="H104" s="48">
        <v>500</v>
      </c>
      <c r="I104" s="21" t="s">
        <v>34</v>
      </c>
      <c r="J104" s="25">
        <f t="shared" si="13"/>
        <v>3000</v>
      </c>
      <c r="K104" s="28"/>
      <c r="L104" s="28"/>
      <c r="M104" s="49"/>
      <c r="N104" s="22"/>
      <c r="O104" s="23">
        <f t="shared" si="17"/>
        <v>0</v>
      </c>
      <c r="P104" s="23">
        <f t="shared" si="18"/>
        <v>0</v>
      </c>
    </row>
    <row r="105" spans="1:16" s="11" customFormat="1" ht="16.5">
      <c r="A105" s="19"/>
      <c r="B105" s="40">
        <v>9</v>
      </c>
      <c r="C105" s="41">
        <v>80</v>
      </c>
      <c r="D105" s="47" t="s">
        <v>56</v>
      </c>
      <c r="E105" s="26">
        <v>171502</v>
      </c>
      <c r="F105" s="20" t="s">
        <v>33</v>
      </c>
      <c r="G105" s="31">
        <v>40</v>
      </c>
      <c r="H105" s="48">
        <v>0.01</v>
      </c>
      <c r="I105" s="21" t="s">
        <v>34</v>
      </c>
      <c r="J105" s="25">
        <f t="shared" si="13"/>
        <v>0.4</v>
      </c>
      <c r="K105" s="28"/>
      <c r="L105" s="28"/>
      <c r="M105" s="49"/>
      <c r="N105" s="22"/>
      <c r="O105" s="23">
        <f t="shared" si="17"/>
        <v>0</v>
      </c>
      <c r="P105" s="23">
        <f t="shared" si="18"/>
        <v>0</v>
      </c>
    </row>
    <row r="106" spans="1:16" s="11" customFormat="1" ht="16.5">
      <c r="A106" s="19"/>
      <c r="B106" s="40">
        <v>9</v>
      </c>
      <c r="C106" s="41">
        <v>81</v>
      </c>
      <c r="D106" s="47" t="s">
        <v>66</v>
      </c>
      <c r="E106" s="26">
        <v>131952</v>
      </c>
      <c r="F106" s="20" t="s">
        <v>33</v>
      </c>
      <c r="G106" s="31">
        <v>2</v>
      </c>
      <c r="H106" s="48">
        <v>985</v>
      </c>
      <c r="I106" s="21" t="s">
        <v>34</v>
      </c>
      <c r="J106" s="25">
        <f t="shared" si="13"/>
        <v>1970</v>
      </c>
      <c r="K106" s="28"/>
      <c r="L106" s="28"/>
      <c r="M106" s="49"/>
      <c r="N106" s="22"/>
      <c r="O106" s="23">
        <f t="shared" si="17"/>
        <v>0</v>
      </c>
      <c r="P106" s="23">
        <f t="shared" si="18"/>
        <v>0</v>
      </c>
    </row>
    <row r="107" spans="1:16" s="11" customFormat="1" ht="16.5">
      <c r="A107" s="19"/>
      <c r="B107" s="40">
        <v>9</v>
      </c>
      <c r="C107" s="41">
        <v>82</v>
      </c>
      <c r="D107" s="47" t="s">
        <v>67</v>
      </c>
      <c r="E107" s="26">
        <v>131953</v>
      </c>
      <c r="F107" s="20" t="s">
        <v>33</v>
      </c>
      <c r="G107" s="31">
        <v>2</v>
      </c>
      <c r="H107" s="48">
        <v>985</v>
      </c>
      <c r="I107" s="21" t="s">
        <v>34</v>
      </c>
      <c r="J107" s="25">
        <f t="shared" si="13"/>
        <v>1970</v>
      </c>
      <c r="K107" s="28"/>
      <c r="L107" s="28"/>
      <c r="M107" s="49"/>
      <c r="N107" s="22"/>
      <c r="O107" s="23">
        <f t="shared" si="17"/>
        <v>0</v>
      </c>
      <c r="P107" s="23">
        <f t="shared" si="18"/>
        <v>0</v>
      </c>
    </row>
    <row r="108" spans="1:16" s="11" customFormat="1" ht="16.5">
      <c r="A108" s="19"/>
      <c r="B108" s="40">
        <v>9</v>
      </c>
      <c r="C108" s="41">
        <v>83</v>
      </c>
      <c r="D108" s="47" t="s">
        <v>119</v>
      </c>
      <c r="E108" s="26">
        <v>146220</v>
      </c>
      <c r="F108" s="20" t="s">
        <v>33</v>
      </c>
      <c r="G108" s="31">
        <v>6</v>
      </c>
      <c r="H108" s="48">
        <v>400</v>
      </c>
      <c r="I108" s="21" t="s">
        <v>34</v>
      </c>
      <c r="J108" s="25">
        <f t="shared" si="13"/>
        <v>2400</v>
      </c>
      <c r="K108" s="28"/>
      <c r="L108" s="28"/>
      <c r="M108" s="49"/>
      <c r="N108" s="22"/>
      <c r="O108" s="23">
        <f t="shared" si="17"/>
        <v>0</v>
      </c>
      <c r="P108" s="23">
        <f t="shared" si="18"/>
        <v>0</v>
      </c>
    </row>
    <row r="109" spans="1:16" s="11" customFormat="1" ht="16.5">
      <c r="A109" s="19"/>
      <c r="B109" s="40">
        <v>9</v>
      </c>
      <c r="C109" s="41">
        <v>84</v>
      </c>
      <c r="D109" s="47" t="s">
        <v>69</v>
      </c>
      <c r="E109" s="26">
        <v>146568</v>
      </c>
      <c r="F109" s="20" t="s">
        <v>33</v>
      </c>
      <c r="G109" s="31">
        <v>2</v>
      </c>
      <c r="H109" s="48">
        <v>200</v>
      </c>
      <c r="I109" s="21" t="s">
        <v>34</v>
      </c>
      <c r="J109" s="25">
        <f t="shared" si="13"/>
        <v>400</v>
      </c>
      <c r="K109" s="28"/>
      <c r="L109" s="28"/>
      <c r="M109" s="49"/>
      <c r="N109" s="22"/>
      <c r="O109" s="23">
        <f t="shared" si="17"/>
        <v>0</v>
      </c>
      <c r="P109" s="23">
        <f t="shared" si="18"/>
        <v>0</v>
      </c>
    </row>
    <row r="110" spans="1:16" s="11" customFormat="1" ht="16.5">
      <c r="A110" s="19"/>
      <c r="B110" s="40">
        <v>9</v>
      </c>
      <c r="C110" s="41">
        <v>85</v>
      </c>
      <c r="D110" s="47" t="s">
        <v>68</v>
      </c>
      <c r="E110" s="26">
        <v>189957</v>
      </c>
      <c r="F110" s="20" t="s">
        <v>33</v>
      </c>
      <c r="G110" s="31">
        <v>2</v>
      </c>
      <c r="H110" s="48">
        <v>200</v>
      </c>
      <c r="I110" s="21" t="s">
        <v>34</v>
      </c>
      <c r="J110" s="25">
        <f t="shared" si="13"/>
        <v>400</v>
      </c>
      <c r="K110" s="28"/>
      <c r="L110" s="28"/>
      <c r="M110" s="49"/>
      <c r="N110" s="22"/>
      <c r="O110" s="23">
        <f t="shared" si="17"/>
        <v>0</v>
      </c>
      <c r="P110" s="23">
        <f t="shared" si="18"/>
        <v>0</v>
      </c>
    </row>
    <row r="111" spans="1:16" s="11" customFormat="1" ht="16.5">
      <c r="A111" s="19"/>
      <c r="B111" s="40">
        <v>9</v>
      </c>
      <c r="C111" s="41">
        <v>86</v>
      </c>
      <c r="D111" s="47" t="s">
        <v>59</v>
      </c>
      <c r="E111" s="26">
        <v>144734</v>
      </c>
      <c r="F111" s="20" t="s">
        <v>33</v>
      </c>
      <c r="G111" s="31">
        <v>4</v>
      </c>
      <c r="H111" s="48">
        <v>320</v>
      </c>
      <c r="I111" s="21" t="s">
        <v>34</v>
      </c>
      <c r="J111" s="25">
        <f t="shared" si="13"/>
        <v>1280</v>
      </c>
      <c r="K111" s="28"/>
      <c r="L111" s="28"/>
      <c r="M111" s="49"/>
      <c r="N111" s="22"/>
      <c r="O111" s="23">
        <f t="shared" si="17"/>
        <v>0</v>
      </c>
      <c r="P111" s="23">
        <f t="shared" si="18"/>
        <v>0</v>
      </c>
    </row>
    <row r="112" spans="1:16" s="11" customFormat="1" ht="16.5">
      <c r="A112" s="19"/>
      <c r="B112" s="40">
        <v>9</v>
      </c>
      <c r="C112" s="41">
        <v>87</v>
      </c>
      <c r="D112" s="47" t="s">
        <v>58</v>
      </c>
      <c r="E112" s="26">
        <v>144734</v>
      </c>
      <c r="F112" s="20" t="s">
        <v>33</v>
      </c>
      <c r="G112" s="31">
        <v>4</v>
      </c>
      <c r="H112" s="48">
        <v>320</v>
      </c>
      <c r="I112" s="21" t="s">
        <v>34</v>
      </c>
      <c r="J112" s="25">
        <f t="shared" si="13"/>
        <v>1280</v>
      </c>
      <c r="K112" s="28"/>
      <c r="L112" s="28"/>
      <c r="M112" s="49"/>
      <c r="N112" s="22"/>
      <c r="O112" s="23">
        <f t="shared" si="17"/>
        <v>0</v>
      </c>
      <c r="P112" s="23">
        <f t="shared" si="18"/>
        <v>0</v>
      </c>
    </row>
    <row r="113" spans="1:16" s="11" customFormat="1" ht="16.5">
      <c r="A113" s="19"/>
      <c r="B113" s="40">
        <v>9</v>
      </c>
      <c r="C113" s="41">
        <v>88</v>
      </c>
      <c r="D113" s="47" t="s">
        <v>120</v>
      </c>
      <c r="E113" s="26">
        <v>133742</v>
      </c>
      <c r="F113" s="20" t="s">
        <v>33</v>
      </c>
      <c r="G113" s="31">
        <v>2</v>
      </c>
      <c r="H113" s="48">
        <v>2300</v>
      </c>
      <c r="I113" s="21" t="s">
        <v>34</v>
      </c>
      <c r="J113" s="25">
        <f t="shared" si="13"/>
        <v>4600</v>
      </c>
      <c r="K113" s="28"/>
      <c r="L113" s="28"/>
      <c r="M113" s="49"/>
      <c r="N113" s="22"/>
      <c r="O113" s="23">
        <f t="shared" si="17"/>
        <v>0</v>
      </c>
      <c r="P113" s="23">
        <f t="shared" si="18"/>
        <v>0</v>
      </c>
    </row>
    <row r="114" spans="1:16" s="11" customFormat="1" ht="16.5">
      <c r="A114" s="19"/>
      <c r="B114" s="40">
        <v>9</v>
      </c>
      <c r="C114" s="41">
        <v>89</v>
      </c>
      <c r="D114" s="47" t="s">
        <v>121</v>
      </c>
      <c r="E114" s="26">
        <v>138045</v>
      </c>
      <c r="F114" s="20" t="s">
        <v>33</v>
      </c>
      <c r="G114" s="31">
        <v>2</v>
      </c>
      <c r="H114" s="48">
        <v>300</v>
      </c>
      <c r="I114" s="21" t="s">
        <v>34</v>
      </c>
      <c r="J114" s="25">
        <f t="shared" si="13"/>
        <v>600</v>
      </c>
      <c r="K114" s="28"/>
      <c r="L114" s="28"/>
      <c r="M114" s="49"/>
      <c r="N114" s="22"/>
      <c r="O114" s="23">
        <f t="shared" si="17"/>
        <v>0</v>
      </c>
      <c r="P114" s="23">
        <f t="shared" si="18"/>
        <v>0</v>
      </c>
    </row>
    <row r="115" spans="1:16" s="11" customFormat="1" ht="16.5">
      <c r="A115" s="19"/>
      <c r="B115" s="40">
        <v>9</v>
      </c>
      <c r="C115" s="41">
        <v>90</v>
      </c>
      <c r="D115" s="47" t="s">
        <v>122</v>
      </c>
      <c r="E115" s="26">
        <v>207424</v>
      </c>
      <c r="F115" s="20" t="s">
        <v>33</v>
      </c>
      <c r="G115" s="31">
        <v>2</v>
      </c>
      <c r="H115" s="48">
        <v>95</v>
      </c>
      <c r="I115" s="21" t="s">
        <v>34</v>
      </c>
      <c r="J115" s="25">
        <f t="shared" si="13"/>
        <v>190</v>
      </c>
      <c r="K115" s="28"/>
      <c r="L115" s="28"/>
      <c r="M115" s="49"/>
      <c r="N115" s="22"/>
      <c r="O115" s="23">
        <f t="shared" si="17"/>
        <v>0</v>
      </c>
      <c r="P115" s="23">
        <f t="shared" si="18"/>
        <v>0</v>
      </c>
    </row>
    <row r="116" spans="1:16" s="11" customFormat="1" ht="28.5">
      <c r="A116" s="19"/>
      <c r="B116" s="40">
        <v>9</v>
      </c>
      <c r="C116" s="41">
        <v>91</v>
      </c>
      <c r="D116" s="47" t="s">
        <v>123</v>
      </c>
      <c r="E116" s="26">
        <v>207425</v>
      </c>
      <c r="F116" s="20" t="s">
        <v>33</v>
      </c>
      <c r="G116" s="31">
        <v>2</v>
      </c>
      <c r="H116" s="48">
        <v>6300</v>
      </c>
      <c r="I116" s="21" t="s">
        <v>34</v>
      </c>
      <c r="J116" s="25">
        <f t="shared" si="13"/>
        <v>12600</v>
      </c>
      <c r="K116" s="28"/>
      <c r="L116" s="28"/>
      <c r="M116" s="49"/>
      <c r="N116" s="22"/>
      <c r="O116" s="23">
        <f t="shared" si="17"/>
        <v>0</v>
      </c>
      <c r="P116" s="23">
        <f t="shared" si="18"/>
        <v>0</v>
      </c>
    </row>
    <row r="117" spans="1:16" s="11" customFormat="1" ht="57.75">
      <c r="A117" s="19"/>
      <c r="B117" s="40">
        <v>9</v>
      </c>
      <c r="C117" s="41">
        <v>92</v>
      </c>
      <c r="D117" s="47" t="s">
        <v>124</v>
      </c>
      <c r="E117" s="26">
        <v>207426</v>
      </c>
      <c r="F117" s="20" t="s">
        <v>33</v>
      </c>
      <c r="G117" s="31">
        <v>2</v>
      </c>
      <c r="H117" s="48">
        <v>4498.83</v>
      </c>
      <c r="I117" s="21" t="s">
        <v>34</v>
      </c>
      <c r="J117" s="25">
        <f t="shared" si="13"/>
        <v>8997.66</v>
      </c>
      <c r="K117" s="28"/>
      <c r="L117" s="28"/>
      <c r="M117" s="49"/>
      <c r="N117" s="22"/>
      <c r="O117" s="23">
        <f t="shared" si="17"/>
        <v>0</v>
      </c>
      <c r="P117" s="23">
        <f t="shared" si="18"/>
        <v>0</v>
      </c>
    </row>
    <row r="118" spans="1:16" s="11" customFormat="1" ht="28.5">
      <c r="A118" s="19"/>
      <c r="B118" s="40">
        <v>9</v>
      </c>
      <c r="C118" s="41">
        <v>93</v>
      </c>
      <c r="D118" s="47" t="s">
        <v>125</v>
      </c>
      <c r="E118" s="26">
        <v>138966</v>
      </c>
      <c r="F118" s="20" t="s">
        <v>33</v>
      </c>
      <c r="G118" s="31">
        <v>2</v>
      </c>
      <c r="H118" s="48">
        <v>1200</v>
      </c>
      <c r="I118" s="21" t="s">
        <v>34</v>
      </c>
      <c r="J118" s="25">
        <f t="shared" si="13"/>
        <v>2400</v>
      </c>
      <c r="K118" s="28"/>
      <c r="L118" s="28"/>
      <c r="M118" s="49"/>
      <c r="N118" s="22"/>
      <c r="O118" s="23">
        <f t="shared" si="17"/>
        <v>0</v>
      </c>
      <c r="P118" s="23">
        <f t="shared" si="18"/>
        <v>0</v>
      </c>
    </row>
    <row r="119" spans="1:16" s="11" customFormat="1" ht="43.5">
      <c r="A119" s="19"/>
      <c r="B119" s="40">
        <v>9</v>
      </c>
      <c r="C119" s="41">
        <v>94</v>
      </c>
      <c r="D119" s="47" t="s">
        <v>126</v>
      </c>
      <c r="E119" s="26">
        <v>163959</v>
      </c>
      <c r="F119" s="20" t="s">
        <v>33</v>
      </c>
      <c r="G119" s="31">
        <v>12</v>
      </c>
      <c r="H119" s="48">
        <v>1050</v>
      </c>
      <c r="I119" s="21" t="s">
        <v>34</v>
      </c>
      <c r="J119" s="25">
        <f t="shared" si="13"/>
        <v>12600</v>
      </c>
      <c r="K119" s="28"/>
      <c r="L119" s="28"/>
      <c r="M119" s="49"/>
      <c r="N119" s="22"/>
      <c r="O119" s="23">
        <f t="shared" si="17"/>
        <v>0</v>
      </c>
      <c r="P119" s="23">
        <f t="shared" si="18"/>
        <v>0</v>
      </c>
    </row>
    <row r="120" spans="1:16" s="11" customFormat="1" ht="16.5">
      <c r="A120" s="19"/>
      <c r="B120" s="40">
        <v>9</v>
      </c>
      <c r="C120" s="41">
        <v>95</v>
      </c>
      <c r="D120" s="47" t="s">
        <v>127</v>
      </c>
      <c r="E120" s="26">
        <v>204104</v>
      </c>
      <c r="F120" s="20" t="s">
        <v>33</v>
      </c>
      <c r="G120" s="31">
        <v>14</v>
      </c>
      <c r="H120" s="48">
        <v>745.75</v>
      </c>
      <c r="I120" s="21" t="s">
        <v>34</v>
      </c>
      <c r="J120" s="25">
        <f t="shared" si="13"/>
        <v>10440.5</v>
      </c>
      <c r="K120" s="28"/>
      <c r="L120" s="28"/>
      <c r="M120" s="49"/>
      <c r="N120" s="22"/>
      <c r="O120" s="23">
        <f t="shared" si="17"/>
        <v>0</v>
      </c>
      <c r="P120" s="23">
        <f t="shared" si="18"/>
        <v>0</v>
      </c>
    </row>
    <row r="121" spans="1:16" s="11" customFormat="1" ht="16.5">
      <c r="A121" s="19"/>
      <c r="B121" s="40">
        <v>9</v>
      </c>
      <c r="C121" s="41">
        <v>96</v>
      </c>
      <c r="D121" s="47" t="s">
        <v>128</v>
      </c>
      <c r="E121" s="26">
        <v>152062</v>
      </c>
      <c r="F121" s="20" t="s">
        <v>33</v>
      </c>
      <c r="G121" s="31">
        <v>12</v>
      </c>
      <c r="H121" s="48">
        <v>250</v>
      </c>
      <c r="I121" s="21" t="s">
        <v>34</v>
      </c>
      <c r="J121" s="25">
        <f t="shared" si="13"/>
        <v>3000</v>
      </c>
      <c r="K121" s="28"/>
      <c r="L121" s="28"/>
      <c r="M121" s="49"/>
      <c r="N121" s="22"/>
      <c r="O121" s="23">
        <f t="shared" si="17"/>
        <v>0</v>
      </c>
      <c r="P121" s="23">
        <f t="shared" si="18"/>
        <v>0</v>
      </c>
    </row>
    <row r="122" spans="1:16" s="11" customFormat="1" ht="28.5">
      <c r="A122" s="19"/>
      <c r="B122" s="40">
        <v>9</v>
      </c>
      <c r="C122" s="41">
        <v>97</v>
      </c>
      <c r="D122" s="47" t="s">
        <v>129</v>
      </c>
      <c r="E122" s="26">
        <v>152027</v>
      </c>
      <c r="F122" s="20" t="s">
        <v>33</v>
      </c>
      <c r="G122" s="31">
        <v>2</v>
      </c>
      <c r="H122" s="48">
        <v>5510</v>
      </c>
      <c r="I122" s="21" t="s">
        <v>34</v>
      </c>
      <c r="J122" s="25">
        <f t="shared" si="13"/>
        <v>11020</v>
      </c>
      <c r="K122" s="28"/>
      <c r="L122" s="28"/>
      <c r="M122" s="49"/>
      <c r="N122" s="22"/>
      <c r="O122" s="23">
        <f t="shared" si="17"/>
        <v>0</v>
      </c>
      <c r="P122" s="23">
        <f t="shared" si="18"/>
        <v>0</v>
      </c>
    </row>
    <row r="123" spans="1:16" s="11" customFormat="1" ht="28.5">
      <c r="A123" s="19"/>
      <c r="B123" s="40">
        <v>9</v>
      </c>
      <c r="C123" s="41">
        <v>98</v>
      </c>
      <c r="D123" s="47" t="s">
        <v>130</v>
      </c>
      <c r="E123" s="26">
        <v>152061</v>
      </c>
      <c r="F123" s="20" t="s">
        <v>33</v>
      </c>
      <c r="G123" s="31">
        <v>2</v>
      </c>
      <c r="H123" s="48">
        <v>4200</v>
      </c>
      <c r="I123" s="21" t="s">
        <v>34</v>
      </c>
      <c r="J123" s="25">
        <f t="shared" si="13"/>
        <v>8400</v>
      </c>
      <c r="K123" s="28"/>
      <c r="L123" s="28"/>
      <c r="M123" s="49"/>
      <c r="N123" s="22"/>
      <c r="O123" s="23">
        <f t="shared" si="17"/>
        <v>0</v>
      </c>
      <c r="P123" s="23">
        <f t="shared" si="18"/>
        <v>0</v>
      </c>
    </row>
    <row r="124" spans="1:16" s="11" customFormat="1" ht="28.5">
      <c r="A124" s="19"/>
      <c r="B124" s="40">
        <v>9</v>
      </c>
      <c r="C124" s="41">
        <v>99</v>
      </c>
      <c r="D124" s="47" t="s">
        <v>131</v>
      </c>
      <c r="E124" s="26">
        <v>152020</v>
      </c>
      <c r="F124" s="20" t="s">
        <v>33</v>
      </c>
      <c r="G124" s="31">
        <v>4</v>
      </c>
      <c r="H124" s="48">
        <v>3306</v>
      </c>
      <c r="I124" s="21" t="s">
        <v>34</v>
      </c>
      <c r="J124" s="25">
        <f t="shared" si="13"/>
        <v>13224</v>
      </c>
      <c r="K124" s="28"/>
      <c r="L124" s="28"/>
      <c r="M124" s="49"/>
      <c r="N124" s="22"/>
      <c r="O124" s="23">
        <f t="shared" si="17"/>
        <v>0</v>
      </c>
      <c r="P124" s="23">
        <f t="shared" si="18"/>
        <v>0</v>
      </c>
    </row>
    <row r="125" spans="1:16" s="11" customFormat="1" ht="16.5">
      <c r="A125" s="19"/>
      <c r="B125" s="40">
        <v>9</v>
      </c>
      <c r="C125" s="41">
        <v>100</v>
      </c>
      <c r="D125" s="47" t="s">
        <v>132</v>
      </c>
      <c r="E125" s="26">
        <v>209710</v>
      </c>
      <c r="F125" s="20" t="s">
        <v>33</v>
      </c>
      <c r="G125" s="31">
        <v>2</v>
      </c>
      <c r="H125" s="48">
        <v>2204</v>
      </c>
      <c r="I125" s="21" t="s">
        <v>34</v>
      </c>
      <c r="J125" s="25">
        <f t="shared" si="13"/>
        <v>4408</v>
      </c>
      <c r="K125" s="28"/>
      <c r="L125" s="28"/>
      <c r="M125" s="49"/>
      <c r="N125" s="22"/>
      <c r="O125" s="23">
        <f t="shared" si="17"/>
        <v>0</v>
      </c>
      <c r="P125" s="23">
        <f t="shared" si="18"/>
        <v>0</v>
      </c>
    </row>
    <row r="126" spans="1:16" s="11" customFormat="1" ht="16.5">
      <c r="A126" s="19"/>
      <c r="B126" s="40">
        <v>9</v>
      </c>
      <c r="C126" s="41">
        <v>101</v>
      </c>
      <c r="D126" s="47" t="s">
        <v>61</v>
      </c>
      <c r="E126" s="26">
        <v>217284</v>
      </c>
      <c r="F126" s="20" t="s">
        <v>33</v>
      </c>
      <c r="G126" s="31">
        <v>10</v>
      </c>
      <c r="H126" s="48">
        <v>1500</v>
      </c>
      <c r="I126" s="21" t="s">
        <v>34</v>
      </c>
      <c r="J126" s="25">
        <f t="shared" si="13"/>
        <v>15000</v>
      </c>
      <c r="K126" s="28"/>
      <c r="L126" s="28"/>
      <c r="M126" s="49"/>
      <c r="N126" s="22"/>
      <c r="O126" s="23">
        <f t="shared" si="17"/>
        <v>0</v>
      </c>
      <c r="P126" s="23">
        <f t="shared" si="18"/>
        <v>0</v>
      </c>
    </row>
    <row r="127" spans="1:16" s="11" customFormat="1" ht="36.75" customHeight="1">
      <c r="A127" s="19"/>
      <c r="B127" s="40">
        <v>9</v>
      </c>
      <c r="C127" s="41">
        <v>102</v>
      </c>
      <c r="D127" s="47" t="s">
        <v>60</v>
      </c>
      <c r="E127" s="26">
        <v>217283</v>
      </c>
      <c r="F127" s="20" t="s">
        <v>33</v>
      </c>
      <c r="G127" s="31">
        <v>10</v>
      </c>
      <c r="H127" s="48">
        <v>1500</v>
      </c>
      <c r="I127" s="21" t="s">
        <v>34</v>
      </c>
      <c r="J127" s="25">
        <f t="shared" si="13"/>
        <v>15000</v>
      </c>
      <c r="K127" s="28"/>
      <c r="L127" s="28"/>
      <c r="M127" s="49"/>
      <c r="N127" s="22"/>
      <c r="O127" s="23">
        <f t="shared" si="17"/>
        <v>0</v>
      </c>
      <c r="P127" s="23">
        <f t="shared" si="18"/>
        <v>0</v>
      </c>
    </row>
    <row r="128" spans="1:16" s="11" customFormat="1" ht="28.5">
      <c r="A128" s="19"/>
      <c r="B128" s="40">
        <v>10</v>
      </c>
      <c r="C128" s="41" t="s">
        <v>133</v>
      </c>
      <c r="D128" s="47" t="s">
        <v>134</v>
      </c>
      <c r="E128" s="26">
        <v>190405</v>
      </c>
      <c r="F128" s="20" t="s">
        <v>31</v>
      </c>
      <c r="G128" s="31"/>
      <c r="H128" s="48"/>
      <c r="I128" s="21"/>
      <c r="J128" s="25">
        <f>SUM(J129:J136)</f>
        <v>69480</v>
      </c>
      <c r="K128" s="28"/>
      <c r="L128" s="28"/>
      <c r="M128" s="49"/>
      <c r="N128" s="22"/>
      <c r="O128" s="23">
        <f>SUM(O129:O136)</f>
        <v>0</v>
      </c>
      <c r="P128" s="23">
        <f t="shared" ref="P128" si="19">SUM(P129:P136)</f>
        <v>0</v>
      </c>
    </row>
    <row r="129" spans="1:16" s="11" customFormat="1" ht="28.5">
      <c r="A129" s="19"/>
      <c r="B129" s="40">
        <v>10</v>
      </c>
      <c r="C129" s="41">
        <v>103</v>
      </c>
      <c r="D129" s="47" t="s">
        <v>135</v>
      </c>
      <c r="E129" s="26">
        <v>190405</v>
      </c>
      <c r="F129" s="20" t="s">
        <v>33</v>
      </c>
      <c r="G129" s="31">
        <v>8</v>
      </c>
      <c r="H129" s="48">
        <v>1220</v>
      </c>
      <c r="I129" s="21" t="s">
        <v>34</v>
      </c>
      <c r="J129" s="25">
        <f t="shared" si="13"/>
        <v>9760</v>
      </c>
      <c r="K129" s="28"/>
      <c r="L129" s="28"/>
      <c r="M129" s="49"/>
      <c r="N129" s="22"/>
      <c r="O129" s="23">
        <f t="shared" si="11"/>
        <v>0</v>
      </c>
      <c r="P129" s="23">
        <f t="shared" si="12"/>
        <v>0</v>
      </c>
    </row>
    <row r="130" spans="1:16" s="11" customFormat="1" ht="28.5">
      <c r="A130" s="19"/>
      <c r="B130" s="40">
        <v>10</v>
      </c>
      <c r="C130" s="41">
        <v>104</v>
      </c>
      <c r="D130" s="47" t="s">
        <v>136</v>
      </c>
      <c r="E130" s="26" t="s">
        <v>137</v>
      </c>
      <c r="F130" s="20" t="s">
        <v>33</v>
      </c>
      <c r="G130" s="31">
        <v>8</v>
      </c>
      <c r="H130" s="48">
        <v>1430</v>
      </c>
      <c r="I130" s="21" t="s">
        <v>34</v>
      </c>
      <c r="J130" s="25">
        <f t="shared" si="13"/>
        <v>11440</v>
      </c>
      <c r="K130" s="28"/>
      <c r="L130" s="28"/>
      <c r="M130" s="49"/>
      <c r="N130" s="22"/>
      <c r="O130" s="23">
        <f t="shared" ref="O130:O136" si="20">ROUND(M130*G130,2)</f>
        <v>0</v>
      </c>
      <c r="P130" s="23">
        <f t="shared" ref="P130:P136" si="21">ROUND(M130*(1+N130)*G130,2)</f>
        <v>0</v>
      </c>
    </row>
    <row r="131" spans="1:16" s="11" customFormat="1" ht="28.5">
      <c r="A131" s="19"/>
      <c r="B131" s="40">
        <v>10</v>
      </c>
      <c r="C131" s="41">
        <v>105</v>
      </c>
      <c r="D131" s="47" t="s">
        <v>138</v>
      </c>
      <c r="E131" s="26">
        <v>121768</v>
      </c>
      <c r="F131" s="20" t="s">
        <v>33</v>
      </c>
      <c r="G131" s="31">
        <v>4</v>
      </c>
      <c r="H131" s="48">
        <v>2300</v>
      </c>
      <c r="I131" s="21" t="s">
        <v>34</v>
      </c>
      <c r="J131" s="25">
        <f t="shared" si="13"/>
        <v>9200</v>
      </c>
      <c r="K131" s="28"/>
      <c r="L131" s="28"/>
      <c r="M131" s="49"/>
      <c r="N131" s="22"/>
      <c r="O131" s="23">
        <f t="shared" si="20"/>
        <v>0</v>
      </c>
      <c r="P131" s="23">
        <f t="shared" si="21"/>
        <v>0</v>
      </c>
    </row>
    <row r="132" spans="1:16" s="11" customFormat="1" ht="16.5">
      <c r="A132" s="19"/>
      <c r="B132" s="40">
        <v>10</v>
      </c>
      <c r="C132" s="41">
        <v>106</v>
      </c>
      <c r="D132" s="47" t="s">
        <v>139</v>
      </c>
      <c r="E132" s="26">
        <v>121803</v>
      </c>
      <c r="F132" s="20" t="s">
        <v>33</v>
      </c>
      <c r="G132" s="31">
        <v>4</v>
      </c>
      <c r="H132" s="48">
        <v>3610</v>
      </c>
      <c r="I132" s="21" t="s">
        <v>34</v>
      </c>
      <c r="J132" s="25">
        <f t="shared" si="13"/>
        <v>14440</v>
      </c>
      <c r="K132" s="28"/>
      <c r="L132" s="28"/>
      <c r="M132" s="49"/>
      <c r="N132" s="22"/>
      <c r="O132" s="23">
        <f t="shared" si="20"/>
        <v>0</v>
      </c>
      <c r="P132" s="23">
        <f t="shared" si="21"/>
        <v>0</v>
      </c>
    </row>
    <row r="133" spans="1:16" s="11" customFormat="1" ht="43.5">
      <c r="A133" s="19"/>
      <c r="B133" s="40">
        <v>10</v>
      </c>
      <c r="C133" s="41">
        <v>107</v>
      </c>
      <c r="D133" s="47" t="s">
        <v>140</v>
      </c>
      <c r="E133" s="26">
        <v>213127</v>
      </c>
      <c r="F133" s="20" t="s">
        <v>33</v>
      </c>
      <c r="G133" s="31">
        <v>8</v>
      </c>
      <c r="H133" s="48">
        <v>500</v>
      </c>
      <c r="I133" s="21" t="s">
        <v>34</v>
      </c>
      <c r="J133" s="25">
        <f t="shared" si="13"/>
        <v>4000</v>
      </c>
      <c r="K133" s="28"/>
      <c r="L133" s="28"/>
      <c r="M133" s="49"/>
      <c r="N133" s="22"/>
      <c r="O133" s="23">
        <f t="shared" si="20"/>
        <v>0</v>
      </c>
      <c r="P133" s="23">
        <f t="shared" si="21"/>
        <v>0</v>
      </c>
    </row>
    <row r="134" spans="1:16" s="11" customFormat="1" ht="43.5">
      <c r="A134" s="19"/>
      <c r="B134" s="40">
        <v>10</v>
      </c>
      <c r="C134" s="41">
        <v>108</v>
      </c>
      <c r="D134" s="47" t="s">
        <v>141</v>
      </c>
      <c r="E134" s="26">
        <v>152063</v>
      </c>
      <c r="F134" s="20" t="s">
        <v>33</v>
      </c>
      <c r="G134" s="31">
        <v>8</v>
      </c>
      <c r="H134" s="48">
        <v>1805</v>
      </c>
      <c r="I134" s="21" t="s">
        <v>34</v>
      </c>
      <c r="J134" s="25">
        <f t="shared" si="13"/>
        <v>14440</v>
      </c>
      <c r="K134" s="28"/>
      <c r="L134" s="28"/>
      <c r="M134" s="49"/>
      <c r="N134" s="22"/>
      <c r="O134" s="23">
        <f t="shared" si="20"/>
        <v>0</v>
      </c>
      <c r="P134" s="23">
        <f t="shared" si="21"/>
        <v>0</v>
      </c>
    </row>
    <row r="135" spans="1:16" s="11" customFormat="1" ht="57.75">
      <c r="A135" s="19"/>
      <c r="B135" s="40">
        <v>10</v>
      </c>
      <c r="C135" s="41">
        <v>109</v>
      </c>
      <c r="D135" s="47" t="s">
        <v>142</v>
      </c>
      <c r="E135" s="26">
        <v>131952</v>
      </c>
      <c r="F135" s="20" t="s">
        <v>33</v>
      </c>
      <c r="G135" s="31">
        <v>2</v>
      </c>
      <c r="H135" s="48">
        <v>1200</v>
      </c>
      <c r="I135" s="21" t="s">
        <v>34</v>
      </c>
      <c r="J135" s="25">
        <f t="shared" si="13"/>
        <v>2400</v>
      </c>
      <c r="K135" s="28"/>
      <c r="L135" s="28"/>
      <c r="M135" s="49"/>
      <c r="N135" s="22"/>
      <c r="O135" s="23">
        <f t="shared" si="20"/>
        <v>0</v>
      </c>
      <c r="P135" s="23">
        <f t="shared" si="21"/>
        <v>0</v>
      </c>
    </row>
    <row r="136" spans="1:16" s="11" customFormat="1" ht="57.75">
      <c r="A136" s="19"/>
      <c r="B136" s="40">
        <v>10</v>
      </c>
      <c r="C136" s="41">
        <v>110</v>
      </c>
      <c r="D136" s="47" t="s">
        <v>143</v>
      </c>
      <c r="E136" s="26">
        <v>146567</v>
      </c>
      <c r="F136" s="20" t="s">
        <v>33</v>
      </c>
      <c r="G136" s="31">
        <v>2</v>
      </c>
      <c r="H136" s="48">
        <v>1900</v>
      </c>
      <c r="I136" s="21">
        <v>0.1</v>
      </c>
      <c r="J136" s="25">
        <f t="shared" si="13"/>
        <v>3800</v>
      </c>
      <c r="K136" s="28"/>
      <c r="L136" s="28"/>
      <c r="M136" s="49"/>
      <c r="N136" s="22"/>
      <c r="O136" s="23">
        <f t="shared" si="20"/>
        <v>0</v>
      </c>
      <c r="P136" s="23">
        <f t="shared" si="21"/>
        <v>0</v>
      </c>
    </row>
    <row r="137" spans="1:16" s="11" customFormat="1" ht="16.5">
      <c r="A137" s="19"/>
      <c r="B137" s="40">
        <v>11</v>
      </c>
      <c r="C137" s="41" t="s">
        <v>144</v>
      </c>
      <c r="D137" s="47" t="s">
        <v>145</v>
      </c>
      <c r="E137" s="26">
        <v>204104</v>
      </c>
      <c r="F137" s="20" t="s">
        <v>31</v>
      </c>
      <c r="G137" s="31"/>
      <c r="H137" s="48"/>
      <c r="I137" s="21"/>
      <c r="J137" s="25">
        <f>SUM(J138)</f>
        <v>7620.48</v>
      </c>
      <c r="K137" s="28"/>
      <c r="L137" s="28"/>
      <c r="M137" s="49"/>
      <c r="N137" s="22"/>
      <c r="O137" s="23">
        <f t="shared" ref="O137:P137" si="22">SUM(O138)</f>
        <v>0</v>
      </c>
      <c r="P137" s="23">
        <f t="shared" si="22"/>
        <v>0</v>
      </c>
    </row>
    <row r="138" spans="1:16" s="11" customFormat="1" ht="28.5">
      <c r="A138" s="19"/>
      <c r="B138" s="40">
        <v>11</v>
      </c>
      <c r="C138" s="41">
        <v>111</v>
      </c>
      <c r="D138" s="47" t="s">
        <v>146</v>
      </c>
      <c r="E138" s="26" t="s">
        <v>147</v>
      </c>
      <c r="F138" s="20" t="s">
        <v>33</v>
      </c>
      <c r="G138" s="31">
        <v>8</v>
      </c>
      <c r="H138" s="48">
        <v>952.56</v>
      </c>
      <c r="I138" s="21" t="s">
        <v>34</v>
      </c>
      <c r="J138" s="25">
        <f t="shared" si="13"/>
        <v>7620.48</v>
      </c>
      <c r="K138" s="28"/>
      <c r="L138" s="28"/>
      <c r="M138" s="49"/>
      <c r="N138" s="22"/>
      <c r="O138" s="23">
        <f t="shared" si="11"/>
        <v>0</v>
      </c>
      <c r="P138" s="23">
        <f t="shared" si="12"/>
        <v>0</v>
      </c>
    </row>
    <row r="139" spans="1:16" s="32" customFormat="1" ht="45.75" customHeight="1" thickBot="1">
      <c r="A139" s="1"/>
      <c r="B139" s="1"/>
      <c r="C139" s="58" t="s">
        <v>148</v>
      </c>
      <c r="D139" s="59"/>
      <c r="E139" s="60"/>
      <c r="F139" s="1"/>
      <c r="G139" s="2"/>
      <c r="H139" s="3"/>
      <c r="I139" s="3"/>
      <c r="J139" s="24">
        <f>SUM(J15:J138)-J15-J22-J29-J36-J41-J57-J61-J64-J75-J88-J101-J128-J137</f>
        <v>2466822.2200000011</v>
      </c>
      <c r="K139" s="4"/>
      <c r="L139" s="4"/>
      <c r="M139" s="5"/>
      <c r="N139" s="6"/>
      <c r="O139" s="24">
        <f>SUM(O15:O138)-O15-O22-O29-O36-O41-O57-O61-O64-O75-O88-O101-O128-O137</f>
        <v>0</v>
      </c>
      <c r="P139" s="24">
        <f>SUM(P15:P138)-P15-P22-P29-P36-P41-P57-P61-P64-P75-P88-P101-P128-P137</f>
        <v>0</v>
      </c>
    </row>
    <row r="140" spans="1:16" s="29" customFormat="1" ht="15">
      <c r="A140" s="33"/>
      <c r="B140" s="33"/>
      <c r="C140" s="34"/>
      <c r="D140" s="34"/>
      <c r="E140" s="35"/>
      <c r="F140" s="35"/>
      <c r="G140" s="34"/>
      <c r="H140" s="35"/>
      <c r="I140" s="35"/>
      <c r="J140" s="35"/>
      <c r="K140" s="36"/>
      <c r="L140" s="36"/>
      <c r="M140" s="36"/>
      <c r="N140" s="36"/>
      <c r="O140" s="36"/>
      <c r="P140" s="36"/>
    </row>
    <row r="141" spans="1:16" s="29" customFormat="1" ht="44.25" customHeight="1" thickBot="1">
      <c r="C141" s="37"/>
      <c r="D141" s="37"/>
      <c r="E141" s="37"/>
      <c r="F141" s="37"/>
      <c r="G141" s="37"/>
      <c r="H141" s="37"/>
      <c r="I141" s="37"/>
      <c r="J141" s="37"/>
      <c r="K141" s="37"/>
      <c r="L141" s="37"/>
      <c r="M141" s="37"/>
      <c r="N141" s="37"/>
      <c r="O141" s="37"/>
      <c r="P141" s="37"/>
    </row>
    <row r="142" spans="1:16" s="29" customFormat="1" ht="81" customHeight="1" thickBot="1">
      <c r="C142" s="62" t="s">
        <v>149</v>
      </c>
      <c r="D142" s="63"/>
      <c r="E142" s="63"/>
      <c r="F142" s="63"/>
      <c r="G142" s="63"/>
      <c r="H142" s="63"/>
      <c r="I142" s="63"/>
      <c r="J142" s="63"/>
      <c r="K142" s="63"/>
      <c r="L142" s="63"/>
      <c r="M142" s="63"/>
      <c r="N142" s="63"/>
      <c r="O142" s="64"/>
    </row>
    <row r="143" spans="1:16" s="29" customFormat="1" ht="42" customHeight="1" thickBot="1">
      <c r="C143" s="62" t="s">
        <v>150</v>
      </c>
      <c r="D143" s="63"/>
      <c r="E143" s="63"/>
      <c r="F143" s="63"/>
      <c r="G143" s="63"/>
      <c r="H143" s="63"/>
      <c r="I143" s="63"/>
      <c r="J143" s="63"/>
      <c r="K143" s="63"/>
      <c r="L143" s="63"/>
      <c r="M143" s="63"/>
      <c r="N143" s="63"/>
      <c r="O143" s="64"/>
    </row>
    <row r="144" spans="1:16" s="29" customFormat="1" ht="42" customHeight="1" thickBot="1">
      <c r="C144" s="55" t="s">
        <v>151</v>
      </c>
      <c r="D144" s="56"/>
      <c r="E144" s="56"/>
      <c r="F144" s="56"/>
      <c r="G144" s="56"/>
      <c r="H144" s="56"/>
      <c r="I144" s="56"/>
      <c r="J144" s="56"/>
      <c r="K144" s="56"/>
      <c r="L144" s="56"/>
      <c r="M144" s="56"/>
      <c r="N144" s="56"/>
      <c r="O144" s="57"/>
    </row>
    <row r="145" spans="3:15" s="29" customFormat="1" ht="81" customHeight="1" thickBot="1">
      <c r="C145" s="55" t="s">
        <v>152</v>
      </c>
      <c r="D145" s="56"/>
      <c r="E145" s="56"/>
      <c r="F145" s="56"/>
      <c r="G145" s="56"/>
      <c r="H145" s="56"/>
      <c r="I145" s="56"/>
      <c r="J145" s="56"/>
      <c r="K145" s="56"/>
      <c r="L145" s="56"/>
      <c r="M145" s="56"/>
      <c r="N145" s="56"/>
      <c r="O145" s="57"/>
    </row>
    <row r="146" spans="3:15" s="29" customFormat="1" ht="61.5" customHeight="1" thickBot="1">
      <c r="C146" s="55" t="s">
        <v>153</v>
      </c>
      <c r="D146" s="56"/>
      <c r="E146" s="56"/>
      <c r="F146" s="56"/>
      <c r="G146" s="56"/>
      <c r="H146" s="56"/>
      <c r="I146" s="56"/>
      <c r="J146" s="56"/>
      <c r="K146" s="56"/>
      <c r="L146" s="56"/>
      <c r="M146" s="56"/>
      <c r="N146" s="56"/>
      <c r="O146" s="57"/>
    </row>
    <row r="147" spans="3:15" s="29" customFormat="1" ht="46.5" customHeight="1" thickBot="1">
      <c r="C147" s="55" t="s">
        <v>154</v>
      </c>
      <c r="D147" s="56"/>
      <c r="E147" s="56"/>
      <c r="F147" s="56"/>
      <c r="G147" s="56"/>
      <c r="H147" s="56"/>
      <c r="I147" s="56"/>
      <c r="J147" s="56"/>
      <c r="K147" s="56"/>
      <c r="L147" s="56"/>
      <c r="M147" s="56"/>
      <c r="N147" s="56"/>
      <c r="O147" s="57"/>
    </row>
    <row r="148" spans="3:15" s="29" customFormat="1" ht="46.5" customHeight="1" thickBot="1">
      <c r="C148" s="55" t="s">
        <v>155</v>
      </c>
      <c r="D148" s="56"/>
      <c r="E148" s="56"/>
      <c r="F148" s="56"/>
      <c r="G148" s="56"/>
      <c r="H148" s="56"/>
      <c r="I148" s="56"/>
      <c r="J148" s="56"/>
      <c r="K148" s="56"/>
      <c r="L148" s="56"/>
      <c r="M148" s="56"/>
      <c r="N148" s="56"/>
      <c r="O148" s="57"/>
    </row>
    <row r="149" spans="3:15" s="29" customFormat="1" ht="84.75" customHeight="1" thickBot="1">
      <c r="C149" s="50" t="s">
        <v>156</v>
      </c>
      <c r="D149" s="51"/>
      <c r="E149" s="51"/>
      <c r="F149" s="51"/>
      <c r="G149" s="51"/>
      <c r="H149" s="51"/>
      <c r="I149" s="51"/>
      <c r="J149" s="51"/>
      <c r="K149" s="51"/>
      <c r="L149" s="51"/>
      <c r="M149" s="51"/>
      <c r="N149" s="51"/>
      <c r="O149" s="52"/>
    </row>
    <row r="150" spans="3:15" s="29" customFormat="1" ht="24.95" customHeight="1">
      <c r="D150" s="7"/>
    </row>
    <row r="151" spans="3:15" s="29" customFormat="1">
      <c r="D151" s="7"/>
    </row>
    <row r="152" spans="3:15" s="29" customFormat="1"/>
    <row r="153" spans="3:15" s="29" customFormat="1"/>
    <row r="154" spans="3:15" s="29" customFormat="1"/>
    <row r="155" spans="3:15" s="29" customFormat="1"/>
    <row r="156" spans="3:15" s="29" customFormat="1"/>
    <row r="157" spans="3:15" s="29" customFormat="1"/>
    <row r="158" spans="3:15" s="29" customFormat="1"/>
    <row r="159" spans="3:15" s="29" customFormat="1"/>
    <row r="160" spans="3:15" s="29" customFormat="1"/>
    <row r="161" s="29" customFormat="1"/>
    <row r="162" s="29" customFormat="1"/>
    <row r="163" s="29" customFormat="1"/>
    <row r="164" s="29" customFormat="1"/>
    <row r="165" s="29" customFormat="1"/>
    <row r="166" s="29" customFormat="1"/>
    <row r="167" s="29" customFormat="1"/>
    <row r="168" s="29" customFormat="1"/>
    <row r="169" s="29" customFormat="1"/>
    <row r="170" s="29" customFormat="1"/>
    <row r="171" s="29" customFormat="1"/>
    <row r="172" s="29" customFormat="1"/>
    <row r="173" s="29" customFormat="1"/>
    <row r="174" s="29" customFormat="1"/>
    <row r="175" s="29" customFormat="1"/>
    <row r="176" s="29" customFormat="1"/>
    <row r="177" s="29" customFormat="1"/>
    <row r="178" s="29" customFormat="1"/>
    <row r="179" s="29" customFormat="1"/>
    <row r="180" s="29" customFormat="1"/>
    <row r="181" s="29" customFormat="1"/>
    <row r="182" s="29" customFormat="1"/>
    <row r="183" s="29" customFormat="1"/>
    <row r="184" s="29" customFormat="1"/>
    <row r="185" s="29" customFormat="1"/>
    <row r="186" s="29" customFormat="1"/>
    <row r="187" s="29" customFormat="1"/>
    <row r="188" s="29" customFormat="1"/>
    <row r="189" s="29" customFormat="1"/>
    <row r="190" s="29" customFormat="1"/>
    <row r="191" s="29" customFormat="1"/>
    <row r="192" s="29" customFormat="1"/>
    <row r="193" s="29" customFormat="1"/>
    <row r="194" s="29" customFormat="1"/>
    <row r="195" s="29" customFormat="1"/>
    <row r="196" s="29" customFormat="1"/>
    <row r="197" s="29" customFormat="1"/>
    <row r="198" s="29" customFormat="1"/>
    <row r="199" s="29" customFormat="1"/>
    <row r="200" s="29" customFormat="1"/>
    <row r="201" s="29" customFormat="1"/>
    <row r="202" s="29" customFormat="1"/>
    <row r="203" s="29" customFormat="1"/>
    <row r="204" s="29" customFormat="1"/>
    <row r="205" s="29" customFormat="1"/>
    <row r="206" s="29" customFormat="1"/>
    <row r="207" s="29" customFormat="1"/>
    <row r="208" s="29" customFormat="1"/>
    <row r="209" s="29" customFormat="1"/>
    <row r="210" s="29" customFormat="1"/>
    <row r="211" s="29" customFormat="1"/>
    <row r="212" s="29" customFormat="1"/>
    <row r="213" s="29" customFormat="1"/>
    <row r="214" s="29" customFormat="1"/>
    <row r="215" s="29" customFormat="1"/>
    <row r="216" s="29" customFormat="1"/>
    <row r="217" s="29" customFormat="1"/>
    <row r="218" s="29" customFormat="1"/>
    <row r="219" s="29" customFormat="1"/>
    <row r="220" s="29" customFormat="1"/>
    <row r="221" s="29" customFormat="1"/>
    <row r="222" s="29" customFormat="1"/>
    <row r="223" s="29" customFormat="1"/>
    <row r="224" s="29" customFormat="1"/>
    <row r="225" s="29" customFormat="1"/>
    <row r="226" s="29" customFormat="1"/>
    <row r="227" s="29" customFormat="1"/>
    <row r="228" s="29" customFormat="1"/>
    <row r="229" s="29" customFormat="1"/>
    <row r="230" s="29" customFormat="1"/>
    <row r="231" s="29" customFormat="1"/>
    <row r="232" s="29" customFormat="1"/>
    <row r="233" s="29" customFormat="1"/>
    <row r="234" s="29" customFormat="1"/>
    <row r="235" s="29" customFormat="1"/>
    <row r="236" s="29" customFormat="1"/>
    <row r="237" s="29" customFormat="1"/>
    <row r="238" s="29" customFormat="1"/>
    <row r="239" s="29" customFormat="1"/>
    <row r="240" s="29" customFormat="1"/>
    <row r="241" spans="7:7" s="29" customFormat="1"/>
    <row r="242" spans="7:7" s="29" customFormat="1"/>
    <row r="243" spans="7:7" s="29" customFormat="1">
      <c r="G243" s="8"/>
    </row>
    <row r="244" spans="7:7" s="29" customFormat="1">
      <c r="G244" s="8"/>
    </row>
  </sheetData>
  <sheetProtection algorithmName="SHA-512" hashValue="wIn6dx9MIQQj8zfRNR3JDJVm5eshcQwiNL8mDOEKrQzRuo4o43hZdTpsBRcuWj+42M2evQL97kxZ8gV5s+DjLQ==" saltValue="WSL72meK1i1TU4a/n1CWeQ==" spinCount="100000" sheet="1" objects="1" scenarios="1"/>
  <protectedRanges>
    <protectedRange sqref="D9:D10 L9:O10 K16:N21 K23:N28 K30:N35 K37:N40 K42:N56 K58:N60 K62:N63 K65:N74 K76:N87 K89:N100 K102:N127 K129:N136 K138:N138" name="Rango1"/>
  </protectedRanges>
  <autoFilter ref="B14:P139"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149:O149"/>
    <mergeCell ref="D9:J9"/>
    <mergeCell ref="C144:O144"/>
    <mergeCell ref="C139:E139"/>
    <mergeCell ref="C13:D13"/>
    <mergeCell ref="C147:O147"/>
    <mergeCell ref="C148:O148"/>
    <mergeCell ref="C145:O145"/>
    <mergeCell ref="C143:O143"/>
    <mergeCell ref="C142:O142"/>
    <mergeCell ref="C146:O146"/>
    <mergeCell ref="D10:J10"/>
    <mergeCell ref="L9:O9"/>
    <mergeCell ref="L10:O10"/>
  </mergeCells>
  <phoneticPr fontId="0" type="noConversion"/>
  <conditionalFormatting sqref="M15:M138">
    <cfRule type="expression" dxfId="8" priority="19" stopIfTrue="1">
      <formula>#REF!&gt;$H15</formula>
    </cfRule>
  </conditionalFormatting>
  <conditionalFormatting sqref="O15:O138">
    <cfRule type="cellIs" dxfId="7" priority="18" stopIfTrue="1" operator="greaterThan">
      <formula>$J15</formula>
    </cfRule>
  </conditionalFormatting>
  <conditionalFormatting sqref="P15">
    <cfRule type="cellIs" dxfId="6" priority="14" stopIfTrue="1" operator="greaterThan">
      <formula>$J15</formula>
    </cfRule>
  </conditionalFormatting>
  <conditionalFormatting sqref="P22">
    <cfRule type="cellIs" dxfId="5" priority="13" stopIfTrue="1" operator="greaterThan">
      <formula>$J22</formula>
    </cfRule>
  </conditionalFormatting>
  <conditionalFormatting sqref="P29">
    <cfRule type="cellIs" dxfId="4" priority="12" stopIfTrue="1" operator="greaterThan">
      <formula>$J29</formula>
    </cfRule>
  </conditionalFormatting>
  <conditionalFormatting sqref="P36">
    <cfRule type="cellIs" dxfId="3" priority="11" stopIfTrue="1" operator="greaterThan">
      <formula>$J36</formula>
    </cfRule>
  </conditionalFormatting>
  <conditionalFormatting sqref="P41">
    <cfRule type="cellIs" dxfId="2" priority="10" stopIfTrue="1" operator="greaterThan">
      <formula>$J41</formula>
    </cfRule>
  </conditionalFormatting>
  <conditionalFormatting sqref="P57">
    <cfRule type="cellIs" dxfId="1" priority="9" stopIfTrue="1" operator="greaterThan">
      <formula>$J57</formula>
    </cfRule>
  </conditionalFormatting>
  <conditionalFormatting sqref="P61">
    <cfRule type="cellIs" dxfId="0" priority="1" stopIfTrue="1" operator="greaterThan">
      <formula>$J61</formula>
    </cfRule>
  </conditionalFormatting>
  <dataValidations count="1">
    <dataValidation type="decimal" operator="equal" allowBlank="1" showInputMessage="1" showErrorMessage="1" errorTitle="2 DECIMALES" error="Se debe introducir un valor con 2 decimales" sqref="M15:M138"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7" fitToHeight="0" orientation="landscape" r:id="rId1"/>
  <headerFooter>
    <oddHeader>&amp;L&amp;G</oddHeader>
    <oddFooter>&amp;C&amp;18&amp;F&amp;R&amp;20&amp;P/&amp;N</oddFooter>
  </headerFooter>
  <rowBreaks count="1" manualBreakCount="1">
    <brk id="141"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3a170bf1d22d02c38d401c24dc5c93d6">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97e8dbab415ad59f205d6a4f139452b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5276B-DBD9-4CF0-832D-087BEAD93DEE}"/>
</file>

<file path=customXml/itemProps2.xml><?xml version="1.0" encoding="utf-8"?>
<ds:datastoreItem xmlns:ds="http://schemas.openxmlformats.org/officeDocument/2006/customXml" ds:itemID="{ACEBB1A9-7885-4498-B309-C51CD7908EC5}"/>
</file>

<file path=customXml/itemProps3.xml><?xml version="1.0" encoding="utf-8"?>
<ds:datastoreItem xmlns:ds="http://schemas.openxmlformats.org/officeDocument/2006/customXml" ds:itemID="{D39C50A6-A6B0-4D64-A98D-B702707E2208}"/>
</file>

<file path=customXml/itemProps4.xml><?xml version="1.0" encoding="utf-8"?>
<ds:datastoreItem xmlns:ds="http://schemas.openxmlformats.org/officeDocument/2006/customXml" ds:itemID="{98628E30-D4F8-43A1-8210-FD6DD50BC182}"/>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2026-04-27T09:14:04Z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