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edina\Desktop\"/>
    </mc:Choice>
  </mc:AlternateContent>
  <bookViews>
    <workbookView xWindow="0" yWindow="0" windowWidth="28800" windowHeight="11775"/>
  </bookViews>
  <sheets>
    <sheet name="P1 + P2" sheetId="4" r:id="rId1"/>
  </sheets>
  <definedNames>
    <definedName name="_Hlk2593444" localSheetId="0">'P1 + P2'!#REF!</definedName>
  </definedNames>
  <calcPr calcId="162913"/>
</workbook>
</file>

<file path=xl/calcChain.xml><?xml version="1.0" encoding="utf-8"?>
<calcChain xmlns="http://schemas.openxmlformats.org/spreadsheetml/2006/main">
  <c r="G45" i="4" l="1"/>
  <c r="G46" i="4"/>
  <c r="G47" i="4"/>
  <c r="G48" i="4"/>
  <c r="G49" i="4"/>
  <c r="G50" i="4"/>
  <c r="G53" i="4"/>
  <c r="G54" i="4"/>
  <c r="G55" i="4"/>
  <c r="G56" i="4"/>
  <c r="G57" i="4"/>
  <c r="G61" i="4"/>
  <c r="G62" i="4"/>
  <c r="G67" i="4" s="1"/>
  <c r="G68" i="4" s="1"/>
  <c r="D74" i="4" s="1"/>
  <c r="G63" i="4"/>
  <c r="G64" i="4"/>
  <c r="G65" i="4"/>
  <c r="E74" i="4" l="1"/>
  <c r="F74" i="4" s="1"/>
  <c r="G33" i="4"/>
  <c r="G36" i="4" s="1"/>
  <c r="G14" i="4"/>
  <c r="F17" i="4" l="1"/>
  <c r="G16" i="4"/>
  <c r="G20" i="4"/>
  <c r="G19" i="4"/>
  <c r="F12" i="4"/>
  <c r="F10" i="4"/>
  <c r="G13" i="4"/>
  <c r="G11" i="4"/>
  <c r="G17" i="4" l="1"/>
  <c r="G29" i="4" l="1"/>
  <c r="G18" i="4"/>
  <c r="G15" i="4"/>
  <c r="G12" i="4"/>
  <c r="G10" i="4"/>
  <c r="G21" i="4" l="1"/>
  <c r="G28" i="4"/>
  <c r="G27" i="4"/>
  <c r="G26" i="4"/>
  <c r="G25" i="4"/>
  <c r="G24" i="4"/>
  <c r="G30" i="4" l="1"/>
  <c r="G37" i="4" l="1"/>
  <c r="G38" i="4" l="1"/>
  <c r="D73" i="4" s="1"/>
  <c r="D75" i="4" s="1"/>
  <c r="E73" i="4" l="1"/>
  <c r="F73" i="4" s="1"/>
  <c r="E75" i="4"/>
  <c r="F75" i="4" s="1"/>
</calcChain>
</file>

<file path=xl/sharedStrings.xml><?xml version="1.0" encoding="utf-8"?>
<sst xmlns="http://schemas.openxmlformats.org/spreadsheetml/2006/main" count="79" uniqueCount="55">
  <si>
    <t>Pols ABC 6kg</t>
  </si>
  <si>
    <t>CO2 2kg</t>
  </si>
  <si>
    <t>CO2 5kg</t>
  </si>
  <si>
    <t>Revisió instal·lació</t>
  </si>
  <si>
    <t>Preu unitat</t>
  </si>
  <si>
    <t>Retimbrat extintor</t>
  </si>
  <si>
    <t>Pols ABC 3kg</t>
  </si>
  <si>
    <t>Pols ABC 9kg</t>
  </si>
  <si>
    <t>Pols ABC 50kg carro</t>
  </si>
  <si>
    <t>CO2 10kg carro</t>
  </si>
  <si>
    <t>MANGUERA BIE-25/45</t>
  </si>
  <si>
    <t>Recàrrega extintor</t>
  </si>
  <si>
    <t>Pols ABC 50kg CARRO</t>
  </si>
  <si>
    <t>CO2 10kg CARRO</t>
  </si>
  <si>
    <t>Altres reparacions</t>
  </si>
  <si>
    <t>Import</t>
  </si>
  <si>
    <t>Extintors nous</t>
  </si>
  <si>
    <t>TOTAL</t>
  </si>
  <si>
    <t>Amidament</t>
  </si>
  <si>
    <t>Pols ABC 2- 3kg</t>
  </si>
  <si>
    <t>sense IVA</t>
  </si>
  <si>
    <t>21% IVA</t>
  </si>
  <si>
    <t>amb IVA</t>
  </si>
  <si>
    <t>P1</t>
  </si>
  <si>
    <t>P2</t>
  </si>
  <si>
    <t>PRESSUPOST BASE LICITACIÓ</t>
  </si>
  <si>
    <t>Revisió trimestral extintor</t>
  </si>
  <si>
    <t>Revisió trimestral BIE</t>
  </si>
  <si>
    <t>Revisió anual +trimestral extintor</t>
  </si>
  <si>
    <t>Revisió anual + trimestral BIE</t>
  </si>
  <si>
    <t>Revisióanual Sistema anti intrusió  &gt; 600 m2</t>
  </si>
  <si>
    <t>Revisióanual Sistema anti intrusió  &lt; 600 m2</t>
  </si>
  <si>
    <t>Revisió trimestral  +anual sistema alarma/detecció/portes PCI edifici &lt; 600 m2</t>
  </si>
  <si>
    <t>Revisió trimestral sistema alarma/detecció/portes PCI edifici &gt; 600 m2</t>
  </si>
  <si>
    <t>Revisió trimestral + anualsistema alarma/detecció/portes PCI edifici &gt; 600 m2</t>
  </si>
  <si>
    <t>Revisió trimestral sistema alarma/detecció/portes PCI edifici &lt; 600 m2</t>
  </si>
  <si>
    <t>Preu unitat (màxim)</t>
  </si>
  <si>
    <t>Preu ofertat</t>
  </si>
  <si>
    <t xml:space="preserve"> Amidament </t>
  </si>
  <si>
    <t>P2 Manteniment correctiu i modificatiu</t>
  </si>
  <si>
    <t>hora oficial, laborable de 08:00 h a 20:00 h</t>
  </si>
  <si>
    <t>hora ajudant, laborables de 08:00 h a 20:00 h</t>
  </si>
  <si>
    <t>hora Oficial, festius i nits</t>
  </si>
  <si>
    <t>hora Ajudant, festius i nits</t>
  </si>
  <si>
    <t>UNITAT de desplaçaments</t>
  </si>
  <si>
    <t xml:space="preserve">P1 Manteniment preventiu </t>
  </si>
  <si>
    <t>Manteniment preventiu i gestió integral</t>
  </si>
  <si>
    <t>Revisió anual hidrant</t>
  </si>
  <si>
    <t xml:space="preserve">Gestió </t>
  </si>
  <si>
    <t>Gestió d'incidències de les alamares, incloent quota de connexió a la Central Receptora d'Alarmes (CRA), la quota de les targetes SIM amb tecnologia GPRS,  i assistència tècnica 24/7 del sistema.</t>
  </si>
  <si>
    <t>Pr unitat màxim</t>
  </si>
  <si>
    <t>Preu unitari oferta</t>
  </si>
  <si>
    <t>P1 1ANY</t>
  </si>
  <si>
    <t>P1 2ANYS</t>
  </si>
  <si>
    <t>Cost 2 anys de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</si>
</sst>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5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8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1" fillId="2" borderId="0" xfId="0" applyNumberFormat="1" applyFont="1" applyFill="1" applyAlignment="1" applyProtection="1">
      <alignment horizontal="center" vertical="center" wrapText="1"/>
      <protection locked="0"/>
    </xf>
    <xf numFmtId="8" fontId="1" fillId="4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8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8" fontId="9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8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8" fontId="1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 applyProtection="1">
      <alignment horizontal="center" vertical="center" wrapText="1"/>
    </xf>
    <xf numFmtId="165" fontId="1" fillId="2" borderId="0" xfId="2" applyNumberFormat="1" applyFont="1" applyFill="1" applyBorder="1" applyAlignment="1" applyProtection="1">
      <alignment horizontal="center" vertical="center" wrapText="1"/>
    </xf>
    <xf numFmtId="8" fontId="7" fillId="2" borderId="0" xfId="1" applyNumberFormat="1" applyFont="1" applyFill="1" applyAlignment="1" applyProtection="1">
      <alignment horizontal="center"/>
    </xf>
    <xf numFmtId="0" fontId="7" fillId="5" borderId="0" xfId="0" applyFont="1" applyFill="1"/>
    <xf numFmtId="8" fontId="7" fillId="5" borderId="0" xfId="0" applyNumberFormat="1" applyFont="1" applyFill="1"/>
    <xf numFmtId="0" fontId="11" fillId="0" borderId="0" xfId="0" applyFont="1" applyAlignment="1">
      <alignment horizontal="right" vertical="center" wrapText="1"/>
    </xf>
    <xf numFmtId="44" fontId="10" fillId="3" borderId="2" xfId="1" applyFont="1" applyFill="1" applyBorder="1" applyAlignment="1" applyProtection="1">
      <alignment horizontal="center" vertical="center" wrapText="1"/>
    </xf>
    <xf numFmtId="44" fontId="11" fillId="0" borderId="2" xfId="1" applyFont="1" applyBorder="1" applyAlignment="1" applyProtection="1">
      <alignment horizontal="center" vertical="center" wrapText="1"/>
    </xf>
    <xf numFmtId="44" fontId="11" fillId="0" borderId="0" xfId="1" applyFont="1" applyAlignment="1" applyProtection="1">
      <alignment horizontal="right" vertical="center" wrapText="1"/>
    </xf>
    <xf numFmtId="44" fontId="0" fillId="0" borderId="0" xfId="1" applyFont="1" applyProtection="1"/>
    <xf numFmtId="0" fontId="9" fillId="0" borderId="4" xfId="0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</cellXfs>
  <cellStyles count="5">
    <cellStyle name="Millares" xfId="2" builtinId="3"/>
    <cellStyle name="Moneda" xfId="1" builtinId="4"/>
    <cellStyle name="Normal" xfId="0" builtinId="0"/>
    <cellStyle name="Normal 2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76"/>
  <sheetViews>
    <sheetView tabSelected="1" zoomScale="85" zoomScaleNormal="85" workbookViewId="0">
      <selection activeCell="N16" sqref="N16"/>
    </sheetView>
  </sheetViews>
  <sheetFormatPr baseColWidth="10" defaultColWidth="11.42578125" defaultRowHeight="11.25" x14ac:dyDescent="0.2"/>
  <cols>
    <col min="1" max="1" width="11.42578125" style="2"/>
    <col min="2" max="2" width="5" style="2" customWidth="1"/>
    <col min="3" max="3" width="37.85546875" style="2" customWidth="1"/>
    <col min="4" max="5" width="14.7109375" style="3" customWidth="1"/>
    <col min="6" max="6" width="13.28515625" style="3" customWidth="1"/>
    <col min="7" max="7" width="11.7109375" style="3" customWidth="1"/>
    <col min="8" max="16384" width="11.42578125" style="2"/>
  </cols>
  <sheetData>
    <row r="2" spans="2:7" x14ac:dyDescent="0.2">
      <c r="B2" s="1"/>
    </row>
    <row r="3" spans="2:7" x14ac:dyDescent="0.2">
      <c r="B3" s="1"/>
    </row>
    <row r="4" spans="2:7" x14ac:dyDescent="0.2">
      <c r="B4" s="55" t="s">
        <v>46</v>
      </c>
      <c r="C4" s="55"/>
      <c r="D4" s="55"/>
      <c r="E4" s="55"/>
      <c r="F4" s="4"/>
    </row>
    <row r="5" spans="2:7" x14ac:dyDescent="0.2">
      <c r="B5" s="1"/>
    </row>
    <row r="6" spans="2:7" x14ac:dyDescent="0.2">
      <c r="B6" s="5"/>
    </row>
    <row r="7" spans="2:7" x14ac:dyDescent="0.2">
      <c r="B7" s="56" t="s">
        <v>45</v>
      </c>
      <c r="C7" s="56"/>
      <c r="D7" s="56"/>
      <c r="E7" s="56"/>
      <c r="F7" s="56"/>
      <c r="G7" s="56"/>
    </row>
    <row r="8" spans="2:7" ht="15" customHeight="1" x14ac:dyDescent="0.2">
      <c r="C8" s="5"/>
    </row>
    <row r="9" spans="2:7" ht="12" thickBot="1" x14ac:dyDescent="0.25">
      <c r="B9" s="18"/>
      <c r="C9" s="19" t="s">
        <v>3</v>
      </c>
      <c r="D9" s="19" t="s">
        <v>50</v>
      </c>
      <c r="E9" s="6" t="s">
        <v>37</v>
      </c>
      <c r="F9" s="19" t="s">
        <v>18</v>
      </c>
      <c r="G9" s="19" t="s">
        <v>15</v>
      </c>
    </row>
    <row r="10" spans="2:7" ht="12" thickBot="1" x14ac:dyDescent="0.25">
      <c r="B10" s="20">
        <v>1</v>
      </c>
      <c r="C10" s="21" t="s">
        <v>26</v>
      </c>
      <c r="D10" s="22">
        <v>3.2199999999999998</v>
      </c>
      <c r="E10" s="7"/>
      <c r="F10" s="42">
        <f>183*3</f>
        <v>549</v>
      </c>
      <c r="G10" s="22">
        <f>E10*F10</f>
        <v>0</v>
      </c>
    </row>
    <row r="11" spans="2:7" ht="12" thickBot="1" x14ac:dyDescent="0.25">
      <c r="B11" s="20">
        <v>2</v>
      </c>
      <c r="C11" s="21" t="s">
        <v>28</v>
      </c>
      <c r="D11" s="22">
        <v>5.4049999999999994</v>
      </c>
      <c r="E11" s="7"/>
      <c r="F11" s="42">
        <v>183</v>
      </c>
      <c r="G11" s="22">
        <f>E11*F11</f>
        <v>0</v>
      </c>
    </row>
    <row r="12" spans="2:7" ht="12" thickBot="1" x14ac:dyDescent="0.25">
      <c r="B12" s="20">
        <v>3</v>
      </c>
      <c r="C12" s="21" t="s">
        <v>27</v>
      </c>
      <c r="D12" s="22">
        <v>14.566666666666665</v>
      </c>
      <c r="E12" s="7"/>
      <c r="F12" s="42">
        <f>12*3</f>
        <v>36</v>
      </c>
      <c r="G12" s="22">
        <f t="shared" ref="G12:G18" si="0">E12*F12</f>
        <v>0</v>
      </c>
    </row>
    <row r="13" spans="2:7" ht="12" thickBot="1" x14ac:dyDescent="0.25">
      <c r="B13" s="20">
        <v>4</v>
      </c>
      <c r="C13" s="21" t="s">
        <v>29</v>
      </c>
      <c r="D13" s="22">
        <v>19.549999999999997</v>
      </c>
      <c r="E13" s="7"/>
      <c r="F13" s="42">
        <v>12</v>
      </c>
      <c r="G13" s="22">
        <f t="shared" ref="G13" si="1">E13*F13</f>
        <v>0</v>
      </c>
    </row>
    <row r="14" spans="2:7" ht="12" thickBot="1" x14ac:dyDescent="0.25">
      <c r="B14" s="20">
        <v>5</v>
      </c>
      <c r="C14" s="21" t="s">
        <v>47</v>
      </c>
      <c r="D14" s="22">
        <v>90</v>
      </c>
      <c r="E14" s="7"/>
      <c r="F14" s="42">
        <v>24</v>
      </c>
      <c r="G14" s="22">
        <f t="shared" ref="G14" si="2">E14*F14</f>
        <v>0</v>
      </c>
    </row>
    <row r="15" spans="2:7" ht="23.25" thickBot="1" x14ac:dyDescent="0.25">
      <c r="B15" s="20">
        <v>6</v>
      </c>
      <c r="C15" s="21" t="s">
        <v>35</v>
      </c>
      <c r="D15" s="22">
        <v>40.25</v>
      </c>
      <c r="E15" s="7"/>
      <c r="F15" s="42">
        <v>6</v>
      </c>
      <c r="G15" s="22">
        <f t="shared" si="0"/>
        <v>0</v>
      </c>
    </row>
    <row r="16" spans="2:7" ht="23.25" thickBot="1" x14ac:dyDescent="0.25">
      <c r="B16" s="20">
        <v>7</v>
      </c>
      <c r="C16" s="21" t="s">
        <v>32</v>
      </c>
      <c r="D16" s="22">
        <v>114.99999999999999</v>
      </c>
      <c r="E16" s="7"/>
      <c r="F16" s="42">
        <v>2</v>
      </c>
      <c r="G16" s="22">
        <f t="shared" ref="G16:G17" si="3">E16*F16</f>
        <v>0</v>
      </c>
    </row>
    <row r="17" spans="2:7" ht="23.25" thickBot="1" x14ac:dyDescent="0.25">
      <c r="B17" s="20">
        <v>8</v>
      </c>
      <c r="C17" s="21" t="s">
        <v>33</v>
      </c>
      <c r="D17" s="22">
        <v>69</v>
      </c>
      <c r="E17" s="7"/>
      <c r="F17" s="42">
        <f>6*3</f>
        <v>18</v>
      </c>
      <c r="G17" s="22">
        <f t="shared" si="3"/>
        <v>0</v>
      </c>
    </row>
    <row r="18" spans="2:7" ht="23.25" thickBot="1" x14ac:dyDescent="0.25">
      <c r="B18" s="20">
        <v>9</v>
      </c>
      <c r="C18" s="21" t="s">
        <v>34</v>
      </c>
      <c r="D18" s="22">
        <v>189.74999999999997</v>
      </c>
      <c r="E18" s="7"/>
      <c r="F18" s="42">
        <v>6</v>
      </c>
      <c r="G18" s="22">
        <f t="shared" si="0"/>
        <v>0</v>
      </c>
    </row>
    <row r="19" spans="2:7" ht="12" thickBot="1" x14ac:dyDescent="0.25">
      <c r="B19" s="20">
        <v>10</v>
      </c>
      <c r="C19" s="21" t="s">
        <v>31</v>
      </c>
      <c r="D19" s="22">
        <v>126.49999999999999</v>
      </c>
      <c r="E19" s="7"/>
      <c r="F19" s="42">
        <v>14</v>
      </c>
      <c r="G19" s="22">
        <f t="shared" ref="G19" si="4">E19*F19</f>
        <v>0</v>
      </c>
    </row>
    <row r="20" spans="2:7" ht="12" thickBot="1" x14ac:dyDescent="0.25">
      <c r="B20" s="20">
        <v>11</v>
      </c>
      <c r="C20" s="21" t="s">
        <v>30</v>
      </c>
      <c r="D20" s="22">
        <v>229.99999999999997</v>
      </c>
      <c r="E20" s="7"/>
      <c r="F20" s="42">
        <v>7</v>
      </c>
      <c r="G20" s="22">
        <f t="shared" ref="G20" si="5">E20*F20</f>
        <v>0</v>
      </c>
    </row>
    <row r="21" spans="2:7" x14ac:dyDescent="0.2">
      <c r="B21" s="23"/>
      <c r="C21" s="24" t="s">
        <v>17</v>
      </c>
      <c r="D21" s="25"/>
      <c r="E21" s="9"/>
      <c r="F21" s="43"/>
      <c r="G21" s="44">
        <f>SUM(G10:G20)</f>
        <v>0</v>
      </c>
    </row>
    <row r="22" spans="2:7" ht="10.9" customHeight="1" thickBot="1" x14ac:dyDescent="0.25">
      <c r="B22" s="20"/>
      <c r="C22" s="21"/>
      <c r="D22" s="22"/>
      <c r="E22" s="7"/>
      <c r="F22" s="42"/>
      <c r="G22" s="22"/>
    </row>
    <row r="23" spans="2:7" ht="10.9" customHeight="1" thickBot="1" x14ac:dyDescent="0.25">
      <c r="B23" s="26"/>
      <c r="C23" s="19" t="s">
        <v>5</v>
      </c>
      <c r="D23" s="19" t="s">
        <v>50</v>
      </c>
      <c r="E23" s="6" t="s">
        <v>37</v>
      </c>
      <c r="F23" s="19" t="s">
        <v>18</v>
      </c>
      <c r="G23" s="19" t="s">
        <v>15</v>
      </c>
    </row>
    <row r="24" spans="2:7" ht="12" thickBot="1" x14ac:dyDescent="0.25">
      <c r="B24" s="20">
        <v>1</v>
      </c>
      <c r="C24" s="21" t="s">
        <v>19</v>
      </c>
      <c r="D24" s="22">
        <v>37.949999999999996</v>
      </c>
      <c r="E24" s="7"/>
      <c r="F24" s="42">
        <v>2</v>
      </c>
      <c r="G24" s="22">
        <f t="shared" ref="G24:G29" si="6">E24*F24</f>
        <v>0</v>
      </c>
    </row>
    <row r="25" spans="2:7" ht="12" thickBot="1" x14ac:dyDescent="0.25">
      <c r="B25" s="20">
        <v>2</v>
      </c>
      <c r="C25" s="21" t="s">
        <v>0</v>
      </c>
      <c r="D25" s="22">
        <v>46</v>
      </c>
      <c r="E25" s="7"/>
      <c r="F25" s="42">
        <v>27</v>
      </c>
      <c r="G25" s="22">
        <f t="shared" si="6"/>
        <v>0</v>
      </c>
    </row>
    <row r="26" spans="2:7" ht="18.75" customHeight="1" thickBot="1" x14ac:dyDescent="0.25">
      <c r="B26" s="20">
        <v>3</v>
      </c>
      <c r="C26" s="21" t="s">
        <v>7</v>
      </c>
      <c r="D26" s="22">
        <v>59.8</v>
      </c>
      <c r="E26" s="7"/>
      <c r="F26" s="42">
        <v>1</v>
      </c>
      <c r="G26" s="22">
        <f t="shared" si="6"/>
        <v>0</v>
      </c>
    </row>
    <row r="27" spans="2:7" ht="18.75" customHeight="1" thickBot="1" x14ac:dyDescent="0.25">
      <c r="B27" s="20">
        <v>4</v>
      </c>
      <c r="C27" s="21" t="s">
        <v>1</v>
      </c>
      <c r="D27" s="22">
        <v>29.9</v>
      </c>
      <c r="E27" s="7"/>
      <c r="F27" s="42">
        <v>1</v>
      </c>
      <c r="G27" s="22">
        <f t="shared" si="6"/>
        <v>0</v>
      </c>
    </row>
    <row r="28" spans="2:7" ht="12" thickBot="1" x14ac:dyDescent="0.25">
      <c r="B28" s="20">
        <v>5</v>
      </c>
      <c r="C28" s="21" t="s">
        <v>2</v>
      </c>
      <c r="D28" s="22">
        <v>33.349999999999994</v>
      </c>
      <c r="E28" s="7"/>
      <c r="F28" s="42">
        <v>7</v>
      </c>
      <c r="G28" s="22">
        <f t="shared" si="6"/>
        <v>0</v>
      </c>
    </row>
    <row r="29" spans="2:7" ht="12" thickBot="1" x14ac:dyDescent="0.25">
      <c r="B29" s="20">
        <v>6</v>
      </c>
      <c r="C29" s="21" t="s">
        <v>10</v>
      </c>
      <c r="D29" s="22">
        <v>36.799999999999997</v>
      </c>
      <c r="E29" s="7"/>
      <c r="F29" s="42">
        <v>3</v>
      </c>
      <c r="G29" s="22">
        <f t="shared" si="6"/>
        <v>0</v>
      </c>
    </row>
    <row r="30" spans="2:7" x14ac:dyDescent="0.2">
      <c r="B30" s="23"/>
      <c r="C30" s="24" t="s">
        <v>17</v>
      </c>
      <c r="D30" s="25"/>
      <c r="E30" s="9"/>
      <c r="F30" s="43"/>
      <c r="G30" s="44">
        <f>SUM(G24:G29)</f>
        <v>0</v>
      </c>
    </row>
    <row r="31" spans="2:7" ht="10.9" customHeight="1" thickBot="1" x14ac:dyDescent="0.25">
      <c r="B31" s="20"/>
      <c r="C31" s="21"/>
      <c r="D31" s="22"/>
      <c r="E31" s="7"/>
      <c r="F31" s="42"/>
      <c r="G31" s="22"/>
    </row>
    <row r="32" spans="2:7" ht="10.9" customHeight="1" thickBot="1" x14ac:dyDescent="0.25">
      <c r="B32" s="26"/>
      <c r="C32" s="19" t="s">
        <v>48</v>
      </c>
      <c r="D32" s="19" t="s">
        <v>4</v>
      </c>
      <c r="E32" s="6" t="s">
        <v>4</v>
      </c>
      <c r="F32" s="19" t="s">
        <v>18</v>
      </c>
      <c r="G32" s="19" t="s">
        <v>15</v>
      </c>
    </row>
    <row r="33" spans="2:7" ht="45.75" thickBot="1" x14ac:dyDescent="0.25">
      <c r="B33" s="20">
        <v>1</v>
      </c>
      <c r="C33" s="21" t="s">
        <v>49</v>
      </c>
      <c r="D33" s="22">
        <v>350</v>
      </c>
      <c r="E33" s="7"/>
      <c r="F33" s="42">
        <v>20</v>
      </c>
      <c r="G33" s="22">
        <f t="shared" ref="G33" si="7">E33*F33</f>
        <v>0</v>
      </c>
    </row>
    <row r="34" spans="2:7" x14ac:dyDescent="0.2">
      <c r="B34" s="23"/>
      <c r="C34" s="24"/>
      <c r="D34" s="25"/>
      <c r="E34" s="8"/>
      <c r="F34" s="43"/>
      <c r="G34" s="44"/>
    </row>
    <row r="35" spans="2:7" x14ac:dyDescent="0.2">
      <c r="B35" s="27"/>
      <c r="C35" s="27"/>
      <c r="D35" s="28"/>
      <c r="F35" s="28"/>
      <c r="G35" s="28"/>
    </row>
    <row r="36" spans="2:7" x14ac:dyDescent="0.2">
      <c r="B36" s="23"/>
      <c r="C36" s="24" t="s">
        <v>17</v>
      </c>
      <c r="D36" s="25"/>
      <c r="E36" s="8"/>
      <c r="F36" s="43"/>
      <c r="G36" s="44">
        <f>G33</f>
        <v>0</v>
      </c>
    </row>
    <row r="37" spans="2:7" ht="11.25" customHeight="1" x14ac:dyDescent="0.2">
      <c r="B37" s="27"/>
      <c r="C37" s="27"/>
      <c r="D37" s="27"/>
      <c r="E37" s="2"/>
      <c r="F37" s="45" t="s">
        <v>52</v>
      </c>
      <c r="G37" s="46">
        <f>G21+G30+G36</f>
        <v>0</v>
      </c>
    </row>
    <row r="38" spans="2:7" x14ac:dyDescent="0.2">
      <c r="B38" s="27"/>
      <c r="C38" s="27"/>
      <c r="D38" s="27"/>
      <c r="E38" s="2"/>
      <c r="F38" s="45" t="s">
        <v>53</v>
      </c>
      <c r="G38" s="46">
        <f>G37*2</f>
        <v>0</v>
      </c>
    </row>
    <row r="39" spans="2:7" ht="10.15" customHeight="1" x14ac:dyDescent="0.2">
      <c r="B39" s="27"/>
      <c r="C39" s="27"/>
      <c r="D39" s="27"/>
      <c r="E39" s="2"/>
      <c r="F39" s="27"/>
      <c r="G39" s="27"/>
    </row>
    <row r="40" spans="2:7" x14ac:dyDescent="0.2">
      <c r="B40" s="18"/>
      <c r="C40" s="27"/>
      <c r="D40" s="28"/>
      <c r="F40" s="28"/>
      <c r="G40" s="28"/>
    </row>
    <row r="41" spans="2:7" x14ac:dyDescent="0.2">
      <c r="B41" s="27"/>
      <c r="C41" s="27"/>
      <c r="D41" s="28"/>
      <c r="F41" s="28"/>
      <c r="G41" s="28"/>
    </row>
    <row r="42" spans="2:7" x14ac:dyDescent="0.2">
      <c r="B42" s="54" t="s">
        <v>39</v>
      </c>
      <c r="C42" s="54"/>
      <c r="D42" s="29"/>
      <c r="E42" s="10"/>
      <c r="F42" s="30"/>
      <c r="G42" s="47"/>
    </row>
    <row r="43" spans="2:7" ht="38.25" customHeight="1" x14ac:dyDescent="0.2">
      <c r="B43" s="30"/>
      <c r="C43" s="31"/>
      <c r="D43" s="32"/>
      <c r="E43" s="11"/>
      <c r="F43" s="47"/>
      <c r="G43" s="47"/>
    </row>
    <row r="44" spans="2:7" ht="19.899999999999999" customHeight="1" thickBot="1" x14ac:dyDescent="0.25">
      <c r="B44" s="32"/>
      <c r="C44" s="33" t="s">
        <v>11</v>
      </c>
      <c r="D44" s="34" t="s">
        <v>36</v>
      </c>
      <c r="E44" s="12" t="s">
        <v>51</v>
      </c>
      <c r="F44" s="34" t="s">
        <v>38</v>
      </c>
      <c r="G44" s="48" t="s">
        <v>15</v>
      </c>
    </row>
    <row r="45" spans="2:7" ht="12.75" thickTop="1" thickBot="1" x14ac:dyDescent="0.25">
      <c r="B45" s="35">
        <v>1</v>
      </c>
      <c r="C45" s="36" t="s">
        <v>6</v>
      </c>
      <c r="D45" s="37">
        <v>20.900000000000002</v>
      </c>
      <c r="E45" s="13"/>
      <c r="F45" s="35">
        <v>5</v>
      </c>
      <c r="G45" s="49">
        <f t="shared" ref="G45:G50" si="8">E45*F45</f>
        <v>0</v>
      </c>
    </row>
    <row r="46" spans="2:7" ht="12.75" thickTop="1" thickBot="1" x14ac:dyDescent="0.25">
      <c r="B46" s="35">
        <v>2</v>
      </c>
      <c r="C46" s="36" t="s">
        <v>0</v>
      </c>
      <c r="D46" s="37">
        <v>24.200000000000003</v>
      </c>
      <c r="E46" s="13"/>
      <c r="F46" s="35">
        <v>5</v>
      </c>
      <c r="G46" s="49">
        <f t="shared" si="8"/>
        <v>0</v>
      </c>
    </row>
    <row r="47" spans="2:7" ht="12.75" thickTop="1" thickBot="1" x14ac:dyDescent="0.25">
      <c r="B47" s="35">
        <v>3</v>
      </c>
      <c r="C47" s="36" t="s">
        <v>7</v>
      </c>
      <c r="D47" s="37">
        <v>27.500000000000004</v>
      </c>
      <c r="E47" s="13"/>
      <c r="F47" s="35">
        <v>5</v>
      </c>
      <c r="G47" s="49">
        <f t="shared" si="8"/>
        <v>0</v>
      </c>
    </row>
    <row r="48" spans="2:7" ht="12.75" thickTop="1" thickBot="1" x14ac:dyDescent="0.25">
      <c r="B48" s="35">
        <v>4</v>
      </c>
      <c r="C48" s="36" t="s">
        <v>12</v>
      </c>
      <c r="D48" s="37">
        <v>81.400000000000006</v>
      </c>
      <c r="E48" s="13"/>
      <c r="F48" s="35">
        <v>1</v>
      </c>
      <c r="G48" s="49">
        <f t="shared" si="8"/>
        <v>0</v>
      </c>
    </row>
    <row r="49" spans="2:7" ht="12.75" thickTop="1" thickBot="1" x14ac:dyDescent="0.25">
      <c r="B49" s="35">
        <v>5</v>
      </c>
      <c r="C49" s="36" t="s">
        <v>2</v>
      </c>
      <c r="D49" s="37">
        <v>26.400000000000002</v>
      </c>
      <c r="E49" s="13"/>
      <c r="F49" s="35">
        <v>2</v>
      </c>
      <c r="G49" s="49">
        <f t="shared" si="8"/>
        <v>0</v>
      </c>
    </row>
    <row r="50" spans="2:7" ht="12.75" thickTop="1" thickBot="1" x14ac:dyDescent="0.25">
      <c r="B50" s="35">
        <v>6</v>
      </c>
      <c r="C50" s="36" t="s">
        <v>13</v>
      </c>
      <c r="D50" s="37">
        <v>48.400000000000006</v>
      </c>
      <c r="E50" s="13"/>
      <c r="F50" s="35">
        <v>1</v>
      </c>
      <c r="G50" s="49">
        <f t="shared" si="8"/>
        <v>0</v>
      </c>
    </row>
    <row r="51" spans="2:7" ht="12" thickTop="1" x14ac:dyDescent="0.2">
      <c r="B51" s="31"/>
      <c r="C51" s="31"/>
      <c r="D51" s="32"/>
      <c r="E51" s="14"/>
      <c r="F51" s="47"/>
      <c r="G51" s="50"/>
    </row>
    <row r="52" spans="2:7" ht="21" customHeight="1" thickBot="1" x14ac:dyDescent="0.25">
      <c r="B52" s="32"/>
      <c r="C52" s="33" t="s">
        <v>16</v>
      </c>
      <c r="D52" s="34" t="s">
        <v>36</v>
      </c>
      <c r="E52" s="12" t="s">
        <v>51</v>
      </c>
      <c r="F52" s="34" t="s">
        <v>38</v>
      </c>
      <c r="G52" s="48"/>
    </row>
    <row r="53" spans="2:7" ht="12.75" thickTop="1" thickBot="1" x14ac:dyDescent="0.25">
      <c r="B53" s="35">
        <v>1</v>
      </c>
      <c r="C53" s="36" t="s">
        <v>6</v>
      </c>
      <c r="D53" s="37">
        <v>30.800000000000004</v>
      </c>
      <c r="E53" s="13"/>
      <c r="F53" s="35">
        <v>1</v>
      </c>
      <c r="G53" s="49">
        <f>E53*F53</f>
        <v>0</v>
      </c>
    </row>
    <row r="54" spans="2:7" ht="12.75" thickTop="1" thickBot="1" x14ac:dyDescent="0.25">
      <c r="B54" s="35">
        <v>2</v>
      </c>
      <c r="C54" s="36" t="s">
        <v>7</v>
      </c>
      <c r="D54" s="37">
        <v>50.6</v>
      </c>
      <c r="E54" s="13"/>
      <c r="F54" s="35">
        <v>1</v>
      </c>
      <c r="G54" s="49">
        <f>E54*F54</f>
        <v>0</v>
      </c>
    </row>
    <row r="55" spans="2:7" ht="12.75" thickTop="1" thickBot="1" x14ac:dyDescent="0.25">
      <c r="B55" s="35">
        <v>3</v>
      </c>
      <c r="C55" s="36" t="s">
        <v>8</v>
      </c>
      <c r="D55" s="37">
        <v>253.00000000000003</v>
      </c>
      <c r="E55" s="13"/>
      <c r="F55" s="35">
        <v>1</v>
      </c>
      <c r="G55" s="49">
        <f>E55*F55</f>
        <v>0</v>
      </c>
    </row>
    <row r="56" spans="2:7" ht="12.75" thickTop="1" thickBot="1" x14ac:dyDescent="0.25">
      <c r="B56" s="35">
        <v>4</v>
      </c>
      <c r="C56" s="36" t="s">
        <v>2</v>
      </c>
      <c r="D56" s="37">
        <v>81.400000000000006</v>
      </c>
      <c r="E56" s="13"/>
      <c r="F56" s="35">
        <v>1</v>
      </c>
      <c r="G56" s="49">
        <f>E56*F56</f>
        <v>0</v>
      </c>
    </row>
    <row r="57" spans="2:7" ht="12.75" thickTop="1" thickBot="1" x14ac:dyDescent="0.25">
      <c r="B57" s="35">
        <v>5</v>
      </c>
      <c r="C57" s="36" t="s">
        <v>9</v>
      </c>
      <c r="D57" s="37">
        <v>133.60599999999999</v>
      </c>
      <c r="E57" s="13"/>
      <c r="F57" s="35">
        <v>1</v>
      </c>
      <c r="G57" s="49">
        <f>E57*F57</f>
        <v>0</v>
      </c>
    </row>
    <row r="58" spans="2:7" ht="12" thickTop="1" x14ac:dyDescent="0.2">
      <c r="B58" s="31"/>
      <c r="C58" s="31"/>
      <c r="D58" s="32"/>
      <c r="E58" s="14"/>
      <c r="F58" s="47"/>
      <c r="G58" s="50"/>
    </row>
    <row r="59" spans="2:7" x14ac:dyDescent="0.2">
      <c r="B59" s="30"/>
      <c r="C59" s="31"/>
      <c r="D59" s="32"/>
      <c r="E59" s="14"/>
      <c r="F59" s="47"/>
      <c r="G59" s="50"/>
    </row>
    <row r="60" spans="2:7" ht="22.5" customHeight="1" thickBot="1" x14ac:dyDescent="0.25">
      <c r="B60" s="30"/>
      <c r="C60" s="33" t="s">
        <v>14</v>
      </c>
      <c r="D60" s="34" t="s">
        <v>36</v>
      </c>
      <c r="E60" s="12" t="s">
        <v>51</v>
      </c>
      <c r="F60" s="34" t="s">
        <v>38</v>
      </c>
      <c r="G60" s="48"/>
    </row>
    <row r="61" spans="2:7" ht="12.75" thickTop="1" thickBot="1" x14ac:dyDescent="0.25">
      <c r="B61" s="35">
        <v>1</v>
      </c>
      <c r="C61" s="36" t="s">
        <v>40</v>
      </c>
      <c r="D61" s="37">
        <v>38.5</v>
      </c>
      <c r="E61" s="13"/>
      <c r="F61" s="35">
        <v>12</v>
      </c>
      <c r="G61" s="49">
        <f>E61*F61</f>
        <v>0</v>
      </c>
    </row>
    <row r="62" spans="2:7" ht="12.75" thickTop="1" thickBot="1" x14ac:dyDescent="0.25">
      <c r="B62" s="35">
        <v>2</v>
      </c>
      <c r="C62" s="36" t="s">
        <v>41</v>
      </c>
      <c r="D62" s="37">
        <v>28.6</v>
      </c>
      <c r="E62" s="13"/>
      <c r="F62" s="35">
        <v>12</v>
      </c>
      <c r="G62" s="49">
        <f>E62*F62</f>
        <v>0</v>
      </c>
    </row>
    <row r="63" spans="2:7" ht="12.75" thickTop="1" thickBot="1" x14ac:dyDescent="0.25">
      <c r="B63" s="35">
        <v>3</v>
      </c>
      <c r="C63" s="36" t="s">
        <v>42</v>
      </c>
      <c r="D63" s="37">
        <v>57.2</v>
      </c>
      <c r="E63" s="13"/>
      <c r="F63" s="35">
        <v>4</v>
      </c>
      <c r="G63" s="49">
        <f>E63*F63</f>
        <v>0</v>
      </c>
    </row>
    <row r="64" spans="2:7" ht="12.75" thickTop="1" thickBot="1" x14ac:dyDescent="0.25">
      <c r="B64" s="35">
        <v>4</v>
      </c>
      <c r="C64" s="36" t="s">
        <v>43</v>
      </c>
      <c r="D64" s="37">
        <v>47.300000000000004</v>
      </c>
      <c r="E64" s="13"/>
      <c r="F64" s="35">
        <v>4</v>
      </c>
      <c r="G64" s="49">
        <f>E64*F64</f>
        <v>0</v>
      </c>
    </row>
    <row r="65" spans="2:7" ht="12.75" thickTop="1" thickBot="1" x14ac:dyDescent="0.25">
      <c r="B65" s="35">
        <v>5</v>
      </c>
      <c r="C65" s="36" t="s">
        <v>44</v>
      </c>
      <c r="D65" s="37">
        <v>38.5</v>
      </c>
      <c r="E65" s="13"/>
      <c r="F65" s="35">
        <v>5</v>
      </c>
      <c r="G65" s="49">
        <f>E65*F65</f>
        <v>0</v>
      </c>
    </row>
    <row r="66" spans="2:7" ht="15.75" thickTop="1" x14ac:dyDescent="0.25">
      <c r="B66" s="38"/>
      <c r="C66"/>
      <c r="D66" s="27"/>
      <c r="E66" s="15"/>
      <c r="F66"/>
      <c r="G66" s="51"/>
    </row>
    <row r="67" spans="2:7" ht="15" x14ac:dyDescent="0.25">
      <c r="B67" s="38"/>
      <c r="C67"/>
      <c r="D67" s="27"/>
      <c r="E67" s="15"/>
      <c r="F67" s="45" t="s">
        <v>52</v>
      </c>
      <c r="G67" s="46">
        <f>SUM(G45:G65)</f>
        <v>0</v>
      </c>
    </row>
    <row r="68" spans="2:7" x14ac:dyDescent="0.2">
      <c r="B68" s="27"/>
      <c r="C68" s="27"/>
      <c r="D68" s="28"/>
      <c r="F68" s="45" t="s">
        <v>53</v>
      </c>
      <c r="G68" s="46">
        <f>G67*2</f>
        <v>0</v>
      </c>
    </row>
    <row r="69" spans="2:7" x14ac:dyDescent="0.2">
      <c r="B69" s="27"/>
      <c r="C69" s="27"/>
      <c r="D69" s="28"/>
      <c r="F69" s="28"/>
      <c r="G69" s="28"/>
    </row>
    <row r="70" spans="2:7" x14ac:dyDescent="0.2">
      <c r="B70" s="27"/>
      <c r="C70" s="27"/>
      <c r="D70" s="28"/>
      <c r="F70" s="28"/>
      <c r="G70" s="28"/>
    </row>
    <row r="71" spans="2:7" ht="12" thickBot="1" x14ac:dyDescent="0.25">
      <c r="B71" s="27"/>
      <c r="C71" s="27"/>
      <c r="D71" s="28"/>
      <c r="F71" s="28"/>
      <c r="G71" s="28"/>
    </row>
    <row r="72" spans="2:7" ht="15" thickBot="1" x14ac:dyDescent="0.25">
      <c r="B72" s="27"/>
      <c r="C72" s="39" t="s">
        <v>54</v>
      </c>
      <c r="D72" s="39" t="s">
        <v>20</v>
      </c>
      <c r="E72" s="16" t="s">
        <v>21</v>
      </c>
      <c r="F72" s="52" t="s">
        <v>22</v>
      </c>
      <c r="G72" s="28"/>
    </row>
    <row r="73" spans="2:7" ht="15" thickBot="1" x14ac:dyDescent="0.25">
      <c r="B73" s="27"/>
      <c r="C73" s="40" t="s">
        <v>23</v>
      </c>
      <c r="D73" s="41">
        <f>G38</f>
        <v>0</v>
      </c>
      <c r="E73" s="17">
        <f>D73*0.21</f>
        <v>0</v>
      </c>
      <c r="F73" s="53">
        <f>D73+E73</f>
        <v>0</v>
      </c>
      <c r="G73" s="28"/>
    </row>
    <row r="74" spans="2:7" ht="15" thickBot="1" x14ac:dyDescent="0.25">
      <c r="B74" s="27"/>
      <c r="C74" s="40" t="s">
        <v>24</v>
      </c>
      <c r="D74" s="41">
        <f>G68</f>
        <v>0</v>
      </c>
      <c r="E74" s="17">
        <f>D74*0.21</f>
        <v>0</v>
      </c>
      <c r="F74" s="53">
        <f>D74+E74</f>
        <v>0</v>
      </c>
      <c r="G74" s="28"/>
    </row>
    <row r="75" spans="2:7" ht="15" thickBot="1" x14ac:dyDescent="0.25">
      <c r="B75" s="27"/>
      <c r="C75" s="40" t="s">
        <v>25</v>
      </c>
      <c r="D75" s="41">
        <f>D73+D74</f>
        <v>0</v>
      </c>
      <c r="E75" s="17">
        <f>D75*0.21</f>
        <v>0</v>
      </c>
      <c r="F75" s="53">
        <f>D75+E75</f>
        <v>0</v>
      </c>
      <c r="G75" s="28"/>
    </row>
    <row r="76" spans="2:7" x14ac:dyDescent="0.2">
      <c r="B76" s="27"/>
      <c r="C76" s="27"/>
      <c r="D76" s="28"/>
    </row>
  </sheetData>
  <sheetProtection sheet="1" objects="1" scenarios="1"/>
  <mergeCells count="3">
    <mergeCell ref="B42:C42"/>
    <mergeCell ref="B4:E4"/>
    <mergeCell ref="B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+ P2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Ignasi Mir</dc:creator>
  <cp:lastModifiedBy>Bárbara Medina</cp:lastModifiedBy>
  <cp:lastPrinted>2020-02-27T08:00:25Z</cp:lastPrinted>
  <dcterms:created xsi:type="dcterms:W3CDTF">2019-12-09T14:51:52Z</dcterms:created>
  <dcterms:modified xsi:type="dcterms:W3CDTF">2026-04-22T09:27:06Z</dcterms:modified>
</cp:coreProperties>
</file>