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aaitcat.sharepoint.com/sites/OficinadeContractacio/TREBALLANT/FASE PREPARACIÓ PRÈVIA/26-056 SUBMINISTRAMENT I MANTENIMENT FUNGIBLES per als diferents ANALITZADORS EN LÍNIA de QUALITAT de l’AIGUA/"/>
    </mc:Choice>
  </mc:AlternateContent>
  <xr:revisionPtr revIDLastSave="567" documentId="13_ncr:1_{25451ABE-A5D3-4359-B159-36CBE36A5870}" xr6:coauthVersionLast="47" xr6:coauthVersionMax="47" xr10:uidLastSave="{4A495306-4A05-4A89-A671-70E63D7E9177}"/>
  <bookViews>
    <workbookView xWindow="28680" yWindow="-45" windowWidth="29040" windowHeight="15720" xr2:uid="{3E6A0B32-6932-4202-9DF3-2984C4D0BBCA}"/>
  </bookViews>
  <sheets>
    <sheet name="LOT 1" sheetId="1" r:id="rId1"/>
    <sheet name="LOT 2" sheetId="2" r:id="rId2"/>
    <sheet name="LOT 3" sheetId="3" r:id="rId3"/>
    <sheet name="LOT 4" sheetId="4" r:id="rId4"/>
    <sheet name="LOT 5" sheetId="5" r:id="rId5"/>
    <sheet name="LOT 6" sheetId="6" r:id="rId6"/>
    <sheet name="LOT 7" sheetId="7" r:id="rId7"/>
    <sheet name="LOT 8" sheetId="8" r:id="rId8"/>
  </sheets>
  <definedNames>
    <definedName name="_Hlk222400844" localSheetId="0">'LOT 1'!#REF!</definedName>
    <definedName name="_Hlk222400856" localSheetId="0">'LOT 1'!#REF!</definedName>
    <definedName name="_Toc224282756" localSheetId="0">'LOT 2'!$B$3</definedName>
    <definedName name="_Toc224282757" localSheetId="0">'LOT 3'!$B$3</definedName>
    <definedName name="_Toc224282758" localSheetId="0">'LOT 4'!$B$3</definedName>
    <definedName name="_Toc224282759" localSheetId="0">'LOT 1'!#REF!</definedName>
    <definedName name="_Toc224282761" localSheetId="0">'LOT 7'!$B$3</definedName>
    <definedName name="_Toc224282762" localSheetId="0">'LOT 8'!$B$3</definedName>
    <definedName name="_xlnm.Print_Area" localSheetId="0">'LOT 1'!$A$1:$G$99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2"/>
  <c r="F11" i="3"/>
  <c r="H8" i="4"/>
  <c r="F8" i="4"/>
  <c r="F5" i="6"/>
  <c r="F30" i="5"/>
  <c r="H30" i="5"/>
  <c r="H8" i="7"/>
  <c r="F8" i="7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H7" i="7"/>
  <c r="F7" i="7"/>
  <c r="H6" i="7"/>
  <c r="F6" i="7"/>
  <c r="H5" i="7"/>
  <c r="F5" i="7"/>
  <c r="H4" i="7"/>
  <c r="F4" i="7"/>
  <c r="H4" i="6"/>
  <c r="H5" i="6" s="1"/>
  <c r="F4" i="6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H22" i="5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7" i="4"/>
  <c r="F7" i="4"/>
  <c r="H6" i="4"/>
  <c r="F6" i="4"/>
  <c r="H5" i="4"/>
  <c r="F5" i="4"/>
  <c r="H4" i="4"/>
  <c r="F4" i="4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13" i="1"/>
  <c r="H14" i="1"/>
  <c r="H15" i="1"/>
  <c r="H16" i="1"/>
  <c r="H17" i="1"/>
  <c r="H18" i="1"/>
  <c r="H19" i="1"/>
  <c r="H12" i="1"/>
  <c r="H11" i="1"/>
  <c r="H10" i="1"/>
  <c r="H9" i="1"/>
  <c r="H8" i="1"/>
  <c r="H7" i="1"/>
  <c r="H6" i="1"/>
  <c r="H4" i="2"/>
  <c r="H5" i="2"/>
  <c r="H6" i="2"/>
  <c r="H7" i="2"/>
  <c r="H8" i="2"/>
  <c r="H9" i="2"/>
  <c r="H10" i="2"/>
  <c r="F7" i="2"/>
  <c r="F10" i="2"/>
  <c r="F9" i="2"/>
  <c r="F8" i="2"/>
  <c r="F6" i="2"/>
  <c r="F5" i="2"/>
  <c r="F4" i="2"/>
  <c r="F19" i="1"/>
  <c r="F7" i="1"/>
  <c r="F8" i="1"/>
  <c r="F9" i="1"/>
  <c r="F10" i="1"/>
  <c r="F11" i="1"/>
  <c r="F12" i="1"/>
  <c r="F13" i="1"/>
  <c r="F14" i="1"/>
  <c r="F15" i="1"/>
  <c r="F16" i="1"/>
  <c r="F17" i="1"/>
  <c r="F18" i="1"/>
  <c r="F6" i="1"/>
  <c r="H11" i="3" l="1"/>
  <c r="H11" i="2"/>
  <c r="H20" i="1"/>
  <c r="H17" i="8"/>
</calcChain>
</file>

<file path=xl/sharedStrings.xml><?xml version="1.0" encoding="utf-8"?>
<sst xmlns="http://schemas.openxmlformats.org/spreadsheetml/2006/main" count="219" uniqueCount="146">
  <si>
    <t>LOT 1 - Subministrament de Fungibles i Contractació de Suport Tècnic per a l’equip de determinació analítica en línia del Mercuri</t>
  </si>
  <si>
    <t>Ítem</t>
  </si>
  <si>
    <t>Descripció</t>
  </si>
  <si>
    <t>Quantitat</t>
  </si>
  <si>
    <t>Preu unitari (€)</t>
  </si>
  <si>
    <t>Subtotal (€)</t>
  </si>
  <si>
    <t xml:space="preserve">Tubing bomba peristàltica (set 6 peces) </t>
  </si>
  <si>
    <t xml:space="preserve">Tubings crítics segons manual fabricant. </t>
  </si>
  <si>
    <t>Tubing vàlvules pinch Y2–Y4</t>
  </si>
  <si>
    <t xml:space="preserve">Set 3 peces. </t>
  </si>
  <si>
    <t xml:space="preserve">Tubing J1 – cel·la òptica. </t>
  </si>
  <si>
    <t>Set 3 tubings connexió òptica.</t>
  </si>
  <si>
    <t>Mesclador de tefló.</t>
  </si>
  <si>
    <t>Mesclador de tefló J8 amb 5 connectors per al PA-2.</t>
  </si>
  <si>
    <t xml:space="preserve">Cassette bomba </t>
  </si>
  <si>
    <t xml:space="preserve">Element bombeig </t>
  </si>
  <si>
    <t>Set rodets bomba</t>
  </si>
  <si>
    <t xml:space="preserve">Set  8 elements bombeig </t>
  </si>
  <si>
    <t xml:space="preserve">Filtre aire 1µm amb indicador saturació </t>
  </si>
  <si>
    <t>Pre-filtre (F400) 1 µm general línia entrada aire/gas</t>
  </si>
  <si>
    <t>Filtre mostra 25 µm</t>
  </si>
  <si>
    <t>Filtre de línia</t>
  </si>
  <si>
    <t xml:space="preserve">Filtre carbó activat sulfuritzat </t>
  </si>
  <si>
    <t>Làmpada UV EDL</t>
  </si>
  <si>
    <t xml:space="preserve">Element crític sotmès a desgast substitució a &gt;=8,5 V </t>
  </si>
  <si>
    <t xml:space="preserve">Trampa d’Or </t>
  </si>
  <si>
    <t>Element crític de concentració/desorció del Mercuri abans de la mesura amb bobina de calefacció</t>
  </si>
  <si>
    <t>Set complet intern fabricant PA-2</t>
  </si>
  <si>
    <t xml:space="preserve">Conjunt complet de tubings FEP, incloent totes les línies, bobines de reacció i alguns accessoris del PA-2 </t>
  </si>
  <si>
    <t>Set complet intern fabricant UT-3000</t>
  </si>
  <si>
    <t>Conjunt complet de tubings FEP i alguns accessoris del UT-3000</t>
  </si>
  <si>
    <t>Hores per a resolució de problemes, previsió prudent i tècnicament justificable</t>
  </si>
  <si>
    <t>LOT 2. Subministrament de Fungibles, Contractació de Manteniment periòdic i Suport Tècnic per als equips de determinació analítica en línia de Trihalometans</t>
  </si>
  <si>
    <t>Filtre aire carbó actiu</t>
  </si>
  <si>
    <t xml:space="preserve">Filtre en línia 5 µm aire/gas </t>
  </si>
  <si>
    <t xml:space="preserve">Restrictor cabal aire </t>
  </si>
  <si>
    <t xml:space="preserve">Restrictor automàtic aire </t>
  </si>
  <si>
    <t>Cartutx dessecant sistema aire</t>
  </si>
  <si>
    <t>Recanvi OEM</t>
  </si>
  <si>
    <t>Joc tubs mostra (entrada + drenatge)</t>
  </si>
  <si>
    <t xml:space="preserve">Recanvi OEM </t>
  </si>
  <si>
    <t>Set juntes i segells hidràulics</t>
  </si>
  <si>
    <t>Revisió completa, substitució de fungibles ordinaris, prova de funcionament i validació sistema amb certificat.</t>
  </si>
  <si>
    <t>LOT 3. Subministrament de Fungibles per als equips de determinació analítica en línia de concentració de Clor Lliure i pH</t>
  </si>
  <si>
    <t>Sonda clor</t>
  </si>
  <si>
    <t>Sonda compatible terminal equipada cablejat amb connector</t>
  </si>
  <si>
    <t>Sonda pH</t>
  </si>
  <si>
    <t>Controlador-transmissor industrial</t>
  </si>
  <si>
    <t>Compatibilitat sonda (pH, clor, etc.), sort. 4-20 mA. Tensió 220 V</t>
  </si>
  <si>
    <t xml:space="preserve">Cel·la de flux per a sondes físiques </t>
  </si>
  <si>
    <t>Cel·la flux allotjament fins a 3 sondes i sensor control de cabal integrat</t>
  </si>
  <si>
    <t>Sensor de proximitat inductiu per al pas de flux</t>
  </si>
  <si>
    <t>Element sensor inductiu control de cabal</t>
  </si>
  <si>
    <t>Cable de mesura digital amb connectors</t>
  </si>
  <si>
    <t>Cablejat amb connectors per a connexió digital sonda – terminal</t>
  </si>
  <si>
    <t>Set consumibles manteniment</t>
  </si>
  <si>
    <t>Set 2 x membrana + electròlit</t>
  </si>
  <si>
    <t>LOT 4. Subministrament de Fungibles i Contractació de Manteniment periòdic (anual) per als equips de determinació analítica en línia d’Absorbància (Índex UV254)</t>
  </si>
  <si>
    <t>Sonda Absorbància (Índex UV254)</t>
  </si>
  <si>
    <t>Sensor fotòmetre de doble feix per la mesura òptica de l’absorció de llum ultraviolada a 254nm</t>
  </si>
  <si>
    <t>Compatibilitat sonda digital, sort. 4-20mA. Tensió 220 V</t>
  </si>
  <si>
    <t>Manteniment Preventiu Anual</t>
  </si>
  <si>
    <t>Revisió completa, substitució de fungibles ordinaris, prova de funcionament i validació sistema amb certificat</t>
  </si>
  <si>
    <t>Manteniment Correctiu</t>
  </si>
  <si>
    <t>Enviament i reparació de sondes per mal funcionament</t>
  </si>
  <si>
    <t xml:space="preserve">LOT 5. Subministraments de Fungibles i Contractació de Suport Tècnic per als equips de determinació analítica en línia de Paràmetres Fisicoquímics. </t>
  </si>
  <si>
    <t>Sonda Multi-paramètrica</t>
  </si>
  <si>
    <t>Sonda Conductivitat</t>
  </si>
  <si>
    <t>Sonda Clor Lliure</t>
  </si>
  <si>
    <t>Sonda compatible terminal i 1-2 m mínim de cablejat amb connector</t>
  </si>
  <si>
    <t>Elèctrode pH</t>
  </si>
  <si>
    <t>Elèctrode compatible a sonda</t>
  </si>
  <si>
    <t>Elèctrode REDOX</t>
  </si>
  <si>
    <t>Elèctrode Clor Lliure</t>
  </si>
  <si>
    <t>Unitat de motor per a neteja automàtica per a cel·la de flux format sonda multi i format combinat de sondes. Adaptador de muntatge inclòs</t>
  </si>
  <si>
    <t>Unitat de capçal raspall per a unitat de neteja automàtica sonda multi</t>
  </si>
  <si>
    <t>Unitat de motor per a neteja automàtica per a cel·la de flux format sonda espectre. Adaptador de muntatge inclòs.</t>
  </si>
  <si>
    <t>Unitat de capçal raspall per a unitat de neteja automàtica sonda espectre.</t>
  </si>
  <si>
    <t>Unitat de neteja automàtica per a sonda submergible. Adaptador de muntatge inclòs.</t>
  </si>
  <si>
    <t>Unitat de capçal raspall per a unitat de neteja automàtica submergible.</t>
  </si>
  <si>
    <t xml:space="preserve">Set servei compressor </t>
  </si>
  <si>
    <t>Conjunt de recanvis compressor aire neteja.</t>
  </si>
  <si>
    <t>Detector de flux</t>
  </si>
  <si>
    <t>Unitat detector flux.</t>
  </si>
  <si>
    <t>Filtre d’entrada (inlet strainer)</t>
  </si>
  <si>
    <t>Filtre entrada flux.</t>
  </si>
  <si>
    <t>Vàlvula d’ajust de cabal d’entrada</t>
  </si>
  <si>
    <t>Vàlvula ajust flux.</t>
  </si>
  <si>
    <t>Connector entrada</t>
  </si>
  <si>
    <t>Connexió entrada.</t>
  </si>
  <si>
    <t>Vàlvula d’ajust de cabal / unitat restrictora de cabal</t>
  </si>
  <si>
    <t>Restrictor automàtic cabal micro.</t>
  </si>
  <si>
    <t>Cel·la de flux per a sondes físiques (fins a 4 sondes)</t>
  </si>
  <si>
    <t>Cel·la flux allotjament fins a 4 sondes.</t>
  </si>
  <si>
    <t>Cel·la de flux per a sonda espectre</t>
  </si>
  <si>
    <t>Cel·la flux allotjament sonda espectre.</t>
  </si>
  <si>
    <t>Set racoreria, connexions ràpides G ¼, accessoris hidràulics i juntes tòriques.</t>
  </si>
  <si>
    <t>Set genèric amb varis recanvis típics.</t>
  </si>
  <si>
    <t>Compatibilitat sondes digitals S::CAN. Tensió 24 VDC</t>
  </si>
  <si>
    <t>Compatibilitat sondes digitals S::CAN. Tensió 220 VAC</t>
  </si>
  <si>
    <t>Sonda mesura Terbolesa + TOC + UV254 + Color compatible terminal i 1 metre mínim de cablejat amb connector</t>
  </si>
  <si>
    <t>Sonda (connector) compatible terminal i 1-2 m mínim de cablejat amb connector</t>
  </si>
  <si>
    <t>Sonda (submergible) compatible terminal i 1-2 m mínim de cablejat amb connector</t>
  </si>
  <si>
    <t>Sonda (connector) compatible terminal i 1-2m mínim de cablejat amb connector</t>
  </si>
  <si>
    <t>Sonda (submergible) compatible terminal i 1-2m mínim de cablejat amb connector</t>
  </si>
  <si>
    <t>Mecanisme de raspall automàtic (AutoBrush)</t>
  </si>
  <si>
    <t>Recanvi capçal raspall (Autobrush)</t>
  </si>
  <si>
    <t xml:space="preserve">Recanvi capçal raspall (AutoBrush) </t>
  </si>
  <si>
    <t>Mecanisme de raspall automàtic (AutoBrush) submergible</t>
  </si>
  <si>
    <t>Recanvi capçal raspall mecanisme submergible (AutoBrush)</t>
  </si>
  <si>
    <t>LOT 6 Contractació del Manteniment periòdic (anual) sobre els equips de determinació analítica en línia de Fluorescència</t>
  </si>
  <si>
    <t>Manteniment preventiu extern sondes Fluorescència</t>
  </si>
  <si>
    <t>LOT 7. Subministrament de Fungibles per als equips de determinació analítica en línia de Concentració d’Ozó en aigua</t>
  </si>
  <si>
    <t>Sonda ozó</t>
  </si>
  <si>
    <t>Sonda compatible terminal i 1-2m mínim de cablejat amb connector.</t>
  </si>
  <si>
    <t>Set 10 membranes</t>
  </si>
  <si>
    <t>Consumible habitual de recanvi, originals fabricant. ATI</t>
  </si>
  <si>
    <t>Set de peces de manteniment</t>
  </si>
  <si>
    <r>
      <t>Consumible habitual de recanvi (</t>
    </r>
    <r>
      <rPr>
        <sz val="10"/>
        <color theme="1"/>
        <rFont val="Arial"/>
        <family val="2"/>
      </rPr>
      <t>cargols-junta)</t>
    </r>
    <r>
      <rPr>
        <i/>
        <sz val="10"/>
        <color theme="1"/>
        <rFont val="Arial"/>
        <family val="2"/>
      </rPr>
      <t xml:space="preserve"> originals fabricant. ATI</t>
    </r>
  </si>
  <si>
    <t>Compatibilitat sonda ampere-mètrica, sort. 4-20mA. Tensió 220V</t>
  </si>
  <si>
    <t>LOT 8. Subministrament d’Equips Portàtils de Calibratge i Consumibles</t>
  </si>
  <si>
    <t xml:space="preserve">Equip Multi-Paramètric portàtil </t>
  </si>
  <si>
    <t>Equip multi-paramètric portàtil amb 3 elèctrodes, cables 5m i set de camp</t>
  </si>
  <si>
    <t xml:space="preserve">Equip colorimètric portàtil </t>
  </si>
  <si>
    <t>Equip portàtil de Mesura colorimètrica</t>
  </si>
  <si>
    <t xml:space="preserve">Equip Turbidímetre portàtil </t>
  </si>
  <si>
    <t>Equip portàtil de Mesura Terbolesa</t>
  </si>
  <si>
    <t xml:space="preserve">Sonda potencial Redox (ORP) compatible amb el multímetre </t>
  </si>
  <si>
    <t>Sonda de Mesura potencial Redox (ORP) compatible</t>
  </si>
  <si>
    <t>Set consumible per a l’Equip multi-paramètric</t>
  </si>
  <si>
    <t>Set calibratge Solucions tampó pH 4 / 7 / 10</t>
  </si>
  <si>
    <t>Solució calibratge conductivitat (1.413 µS/cm)</t>
  </si>
  <si>
    <t>Solució manteniment pH (KCl), conservació elèctrode</t>
  </si>
  <si>
    <t>Caps òptics LDO, recanvi sensor oxigen</t>
  </si>
  <si>
    <t>Set consumible per a l’Equip colorimètric</t>
  </si>
  <si>
    <t>Reactius colorimètrics clor lliure (DPD), LCK310 o equivalent</t>
  </si>
  <si>
    <t>Set verificació òptica (recomanat)</t>
  </si>
  <si>
    <t>Set consumible per a l’Equip Turbidímetre</t>
  </si>
  <si>
    <t>Set calibratge rang baix &lt; 0,1 / 20 / 100 / 800 NTU, ref. 2659405</t>
  </si>
  <si>
    <t>Estàndard verificació rang baix 1 NTU, ref. 2659842</t>
  </si>
  <si>
    <t xml:space="preserve">TAULA RESUM EXPEDIENT 56 /2026 - SUBMINISTRAMENT i MANTENIMENT </t>
  </si>
  <si>
    <t>OFERTA</t>
  </si>
  <si>
    <t>TOTAL</t>
  </si>
  <si>
    <t>Oferta Preu Unitari</t>
  </si>
  <si>
    <t>Suport Tècnic *(15 hores/any)</t>
  </si>
  <si>
    <t>Solució calibratge O₂ dissolt (zero oxygen)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</si>
</sst>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#,##0.00\ &quot;€&quot;"/>
  </numFmts>
  <fonts count="9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ptos Narrow"/>
      <family val="2"/>
      <scheme val="minor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D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59999389629810485"/>
        <bgColor theme="0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1">
    <xf numFmtId="0" fontId="0" fillId="0" borderId="0" xfId="0"/>
    <xf numFmtId="0" fontId="0" fillId="3" borderId="0" xfId="0" applyFill="1"/>
    <xf numFmtId="0" fontId="0" fillId="8" borderId="0" xfId="0" applyFill="1" applyBorder="1"/>
    <xf numFmtId="0" fontId="2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44" fontId="3" fillId="0" borderId="19" xfId="1" applyFont="1" applyBorder="1" applyAlignment="1" applyProtection="1">
      <alignment horizontal="center" vertical="center" wrapText="1"/>
    </xf>
    <xf numFmtId="44" fontId="3" fillId="0" borderId="34" xfId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4" fontId="3" fillId="0" borderId="4" xfId="1" applyFont="1" applyBorder="1" applyAlignment="1" applyProtection="1">
      <alignment horizontal="center" vertical="center" wrapText="1"/>
    </xf>
    <xf numFmtId="44" fontId="3" fillId="0" borderId="30" xfId="1" applyFont="1" applyBorder="1" applyAlignment="1" applyProtection="1">
      <alignment horizontal="center" vertical="center" wrapText="1"/>
    </xf>
    <xf numFmtId="44" fontId="3" fillId="0" borderId="35" xfId="1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44" fontId="3" fillId="0" borderId="9" xfId="1" applyFont="1" applyBorder="1" applyAlignment="1" applyProtection="1">
      <alignment horizontal="center" vertical="center" wrapText="1"/>
    </xf>
    <xf numFmtId="44" fontId="3" fillId="0" borderId="31" xfId="1" applyFont="1" applyBorder="1" applyAlignment="1" applyProtection="1">
      <alignment horizontal="center" vertical="center" wrapText="1"/>
    </xf>
    <xf numFmtId="0" fontId="0" fillId="8" borderId="0" xfId="0" applyFill="1" applyBorder="1" applyProtection="1"/>
    <xf numFmtId="0" fontId="8" fillId="8" borderId="6" xfId="0" applyFont="1" applyFill="1" applyBorder="1" applyAlignment="1" applyProtection="1">
      <alignment horizontal="right"/>
    </xf>
    <xf numFmtId="44" fontId="8" fillId="8" borderId="7" xfId="0" applyNumberFormat="1" applyFont="1" applyFill="1" applyBorder="1" applyProtection="1"/>
    <xf numFmtId="0" fontId="4" fillId="3" borderId="0" xfId="0" applyFont="1" applyFill="1" applyAlignment="1" applyProtection="1">
      <alignment horizontal="center"/>
    </xf>
    <xf numFmtId="0" fontId="0" fillId="3" borderId="0" xfId="0" applyFill="1" applyProtection="1"/>
    <xf numFmtId="0" fontId="1" fillId="4" borderId="27" xfId="0" applyFont="1" applyFill="1" applyBorder="1" applyAlignment="1" applyProtection="1">
      <alignment horizontal="center" vertical="center" wrapText="1"/>
    </xf>
    <xf numFmtId="0" fontId="1" fillId="4" borderId="23" xfId="0" applyFont="1" applyFill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0" fillId="7" borderId="0" xfId="0" applyFill="1" applyBorder="1" applyProtection="1"/>
    <xf numFmtId="0" fontId="2" fillId="8" borderId="0" xfId="0" applyFont="1" applyFill="1" applyBorder="1" applyAlignment="1" applyProtection="1">
      <alignment horizontal="center" vertical="center" wrapText="1"/>
    </xf>
    <xf numFmtId="0" fontId="3" fillId="8" borderId="0" xfId="0" applyFont="1" applyFill="1" applyBorder="1" applyAlignment="1" applyProtection="1">
      <alignment horizontal="center" vertical="center" wrapText="1"/>
    </xf>
    <xf numFmtId="3" fontId="3" fillId="8" borderId="0" xfId="0" applyNumberFormat="1" applyFont="1" applyFill="1" applyBorder="1" applyAlignment="1" applyProtection="1">
      <alignment horizontal="center" vertical="center" wrapText="1"/>
    </xf>
    <xf numFmtId="3" fontId="6" fillId="8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44" fontId="3" fillId="5" borderId="19" xfId="1" applyFont="1" applyFill="1" applyBorder="1" applyAlignment="1" applyProtection="1">
      <alignment horizontal="center" vertical="center" wrapText="1"/>
      <protection locked="0"/>
    </xf>
    <xf numFmtId="44" fontId="2" fillId="0" borderId="20" xfId="1" applyFont="1" applyBorder="1" applyAlignment="1" applyProtection="1">
      <alignment horizontal="center" vertical="center" wrapText="1"/>
      <protection locked="0"/>
    </xf>
    <xf numFmtId="44" fontId="3" fillId="5" borderId="4" xfId="1" applyFont="1" applyFill="1" applyBorder="1" applyAlignment="1" applyProtection="1">
      <alignment horizontal="center" vertical="center" wrapText="1"/>
      <protection locked="0"/>
    </xf>
    <xf numFmtId="44" fontId="2" fillId="0" borderId="24" xfId="1" applyFont="1" applyBorder="1" applyAlignment="1" applyProtection="1">
      <alignment horizontal="center" vertical="center" wrapText="1"/>
      <protection locked="0"/>
    </xf>
    <xf numFmtId="44" fontId="3" fillId="5" borderId="9" xfId="1" applyFont="1" applyFill="1" applyBorder="1" applyAlignment="1" applyProtection="1">
      <alignment horizontal="center" vertical="center" wrapText="1"/>
      <protection locked="0"/>
    </xf>
    <xf numFmtId="44" fontId="2" fillId="0" borderId="13" xfId="1" applyFont="1" applyBorder="1" applyAlignment="1" applyProtection="1">
      <alignment horizontal="center" vertical="center" wrapText="1"/>
      <protection locked="0"/>
    </xf>
    <xf numFmtId="0" fontId="8" fillId="7" borderId="7" xfId="0" applyFont="1" applyFill="1" applyBorder="1" applyProtection="1">
      <protection locked="0"/>
    </xf>
    <xf numFmtId="44" fontId="8" fillId="9" borderId="8" xfId="0" applyNumberFormat="1" applyFont="1" applyFill="1" applyBorder="1" applyProtection="1">
      <protection locked="0"/>
    </xf>
    <xf numFmtId="0" fontId="1" fillId="4" borderId="3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5" fontId="3" fillId="0" borderId="5" xfId="0" applyNumberFormat="1" applyFont="1" applyBorder="1" applyAlignment="1" applyProtection="1">
      <alignment horizontal="center" vertical="center" wrapText="1"/>
    </xf>
    <xf numFmtId="44" fontId="3" fillId="0" borderId="5" xfId="1" applyFont="1" applyBorder="1" applyAlignment="1" applyProtection="1">
      <alignment horizontal="center" vertical="center" wrapText="1"/>
    </xf>
    <xf numFmtId="165" fontId="3" fillId="0" borderId="4" xfId="0" applyNumberFormat="1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165" fontId="3" fillId="0" borderId="17" xfId="0" applyNumberFormat="1" applyFont="1" applyBorder="1" applyAlignment="1" applyProtection="1">
      <alignment horizontal="center" vertical="center" wrapText="1"/>
    </xf>
    <xf numFmtId="44" fontId="3" fillId="0" borderId="17" xfId="1" applyFont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6" xfId="0" applyFont="1" applyBorder="1" applyAlignment="1" applyProtection="1">
      <alignment horizontal="right"/>
    </xf>
    <xf numFmtId="44" fontId="8" fillId="0" borderId="7" xfId="0" applyNumberFormat="1" applyFont="1" applyBorder="1" applyAlignment="1" applyProtection="1">
      <alignment horizontal="right"/>
    </xf>
    <xf numFmtId="165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44" fontId="2" fillId="0" borderId="15" xfId="1" applyFont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7" xfId="0" applyNumberFormat="1" applyFont="1" applyFill="1" applyBorder="1" applyAlignment="1" applyProtection="1">
      <alignment horizontal="center" vertical="center" wrapText="1"/>
      <protection locked="0"/>
    </xf>
    <xf numFmtId="44" fontId="2" fillId="0" borderId="22" xfId="1" applyFont="1" applyBorder="1" applyAlignment="1" applyProtection="1">
      <alignment horizontal="center" vertical="center" wrapText="1"/>
      <protection locked="0"/>
    </xf>
    <xf numFmtId="44" fontId="8" fillId="0" borderId="7" xfId="1" applyFont="1" applyBorder="1" applyProtection="1">
      <protection locked="0"/>
    </xf>
    <xf numFmtId="44" fontId="8" fillId="6" borderId="8" xfId="1" applyFont="1" applyFill="1" applyBorder="1" applyAlignment="1" applyProtection="1">
      <alignment horizontal="center"/>
      <protection locked="0"/>
    </xf>
    <xf numFmtId="44" fontId="3" fillId="0" borderId="15" xfId="1" applyFont="1" applyBorder="1" applyAlignment="1" applyProtection="1">
      <alignment horizontal="center" vertical="center" wrapText="1"/>
    </xf>
    <xf numFmtId="44" fontId="3" fillId="0" borderId="21" xfId="1" applyFont="1" applyBorder="1" applyAlignment="1" applyProtection="1">
      <alignment horizontal="center" vertical="center" wrapText="1"/>
    </xf>
    <xf numFmtId="44" fontId="3" fillId="5" borderId="5" xfId="1" applyFont="1" applyFill="1" applyBorder="1" applyAlignment="1" applyProtection="1">
      <alignment horizontal="center" vertical="center" wrapText="1"/>
      <protection locked="0"/>
    </xf>
    <xf numFmtId="44" fontId="3" fillId="5" borderId="17" xfId="1" applyFont="1" applyFill="1" applyBorder="1" applyAlignment="1" applyProtection="1">
      <alignment horizontal="center" vertical="center" wrapText="1"/>
      <protection locked="0"/>
    </xf>
    <xf numFmtId="44" fontId="3" fillId="0" borderId="36" xfId="1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right"/>
    </xf>
    <xf numFmtId="44" fontId="8" fillId="0" borderId="26" xfId="0" applyNumberFormat="1" applyFont="1" applyBorder="1" applyAlignment="1" applyProtection="1">
      <alignment horizontal="right"/>
    </xf>
    <xf numFmtId="44" fontId="8" fillId="0" borderId="26" xfId="1" applyFont="1" applyBorder="1" applyProtection="1">
      <protection locked="0"/>
    </xf>
    <xf numFmtId="44" fontId="8" fillId="6" borderId="21" xfId="1" applyFont="1" applyFill="1" applyBorder="1" applyAlignment="1" applyProtection="1">
      <alignment horizontal="center"/>
      <protection locked="0"/>
    </xf>
    <xf numFmtId="44" fontId="6" fillId="0" borderId="26" xfId="1" applyFont="1" applyBorder="1" applyAlignment="1" applyProtection="1">
      <alignment horizontal="center" vertical="center" wrapText="1"/>
    </xf>
    <xf numFmtId="44" fontId="6" fillId="0" borderId="21" xfId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3" fontId="3" fillId="0" borderId="19" xfId="0" applyNumberFormat="1" applyFont="1" applyBorder="1" applyAlignment="1" applyProtection="1">
      <alignment horizontal="center" vertical="center" wrapText="1"/>
    </xf>
    <xf numFmtId="3" fontId="3" fillId="0" borderId="34" xfId="0" applyNumberFormat="1" applyFont="1" applyBorder="1" applyAlignment="1" applyProtection="1">
      <alignment horizontal="center" vertical="center" wrapText="1"/>
    </xf>
    <xf numFmtId="3" fontId="3" fillId="0" borderId="4" xfId="0" applyNumberFormat="1" applyFont="1" applyBorder="1" applyAlignment="1" applyProtection="1">
      <alignment horizontal="center" vertical="center" wrapText="1"/>
    </xf>
    <xf numFmtId="3" fontId="3" fillId="0" borderId="3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3" fontId="3" fillId="0" borderId="36" xfId="0" applyNumberFormat="1" applyFont="1" applyBorder="1" applyAlignment="1" applyProtection="1">
      <alignment horizontal="center" vertical="center" wrapText="1"/>
    </xf>
    <xf numFmtId="3" fontId="3" fillId="5" borderId="19" xfId="0" applyNumberFormat="1" applyFont="1" applyFill="1" applyBorder="1" applyAlignment="1" applyProtection="1">
      <alignment horizontal="center" vertical="center" wrapText="1"/>
      <protection locked="0"/>
    </xf>
    <xf numFmtId="3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C2CD-2149-408C-BC26-D8403877221C}">
  <sheetPr>
    <pageSetUpPr fitToPage="1"/>
  </sheetPr>
  <dimension ref="A1:BA327"/>
  <sheetViews>
    <sheetView tabSelected="1" workbookViewId="0">
      <selection activeCell="G23" sqref="G23"/>
    </sheetView>
  </sheetViews>
  <sheetFormatPr defaultRowHeight="15" x14ac:dyDescent="0.25"/>
  <cols>
    <col min="1" max="1" width="2.7109375" style="1" customWidth="1"/>
    <col min="2" max="2" width="40" customWidth="1"/>
    <col min="3" max="3" width="93" customWidth="1"/>
    <col min="4" max="4" width="10.140625" customWidth="1"/>
    <col min="5" max="5" width="15" customWidth="1"/>
    <col min="6" max="6" width="14.28515625" customWidth="1"/>
    <col min="7" max="7" width="20.5703125" style="1" customWidth="1"/>
    <col min="8" max="8" width="16.140625" style="1" customWidth="1"/>
    <col min="9" max="53" width="9.140625" style="1"/>
  </cols>
  <sheetData>
    <row r="1" spans="1:53" ht="23.25" customHeight="1" x14ac:dyDescent="0.25">
      <c r="A1" s="19" t="s">
        <v>140</v>
      </c>
      <c r="B1" s="19"/>
      <c r="C1" s="19"/>
      <c r="D1" s="19"/>
      <c r="E1" s="19"/>
      <c r="F1" s="19"/>
      <c r="G1" s="19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</row>
    <row r="2" spans="1:53" ht="23.25" customHeight="1" x14ac:dyDescent="0.25">
      <c r="A2" s="19"/>
      <c r="B2" s="19"/>
      <c r="C2" s="19"/>
      <c r="D2" s="19"/>
      <c r="E2" s="19"/>
      <c r="F2" s="19"/>
      <c r="G2" s="19"/>
      <c r="H2" s="19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ht="15.75" thickBo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ht="26.25" thickBot="1" x14ac:dyDescent="0.3">
      <c r="A4" s="20"/>
      <c r="B4" s="21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3" t="s">
        <v>143</v>
      </c>
      <c r="H4" s="24" t="s">
        <v>141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</row>
    <row r="5" spans="1:53" ht="15.75" customHeight="1" thickBot="1" x14ac:dyDescent="0.3">
      <c r="A5" s="20"/>
      <c r="B5" s="25" t="s">
        <v>0</v>
      </c>
      <c r="C5" s="26"/>
      <c r="D5" s="26"/>
      <c r="E5" s="26"/>
      <c r="F5" s="26"/>
      <c r="G5" s="26"/>
      <c r="H5" s="27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</row>
    <row r="6" spans="1:53" x14ac:dyDescent="0.25">
      <c r="A6" s="20"/>
      <c r="B6" s="3" t="s">
        <v>6</v>
      </c>
      <c r="C6" s="4" t="s">
        <v>7</v>
      </c>
      <c r="D6" s="4">
        <v>2</v>
      </c>
      <c r="E6" s="5">
        <v>200</v>
      </c>
      <c r="F6" s="6">
        <f>+E6*D6</f>
        <v>400</v>
      </c>
      <c r="G6" s="34"/>
      <c r="H6" s="35">
        <f>G6*D6</f>
        <v>0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</row>
    <row r="7" spans="1:53" x14ac:dyDescent="0.25">
      <c r="A7" s="20"/>
      <c r="B7" s="7" t="s">
        <v>8</v>
      </c>
      <c r="C7" s="8" t="s">
        <v>9</v>
      </c>
      <c r="D7" s="8">
        <v>4</v>
      </c>
      <c r="E7" s="9">
        <v>20</v>
      </c>
      <c r="F7" s="10">
        <f>+E7*D7</f>
        <v>80</v>
      </c>
      <c r="G7" s="36"/>
      <c r="H7" s="37">
        <f>G7*D7</f>
        <v>0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</row>
    <row r="8" spans="1:53" x14ac:dyDescent="0.25">
      <c r="A8" s="20"/>
      <c r="B8" s="7" t="s">
        <v>10</v>
      </c>
      <c r="C8" s="8" t="s">
        <v>11</v>
      </c>
      <c r="D8" s="8">
        <v>1</v>
      </c>
      <c r="E8" s="9">
        <v>200</v>
      </c>
      <c r="F8" s="10">
        <f>+E8*D8</f>
        <v>200</v>
      </c>
      <c r="G8" s="36"/>
      <c r="H8" s="37">
        <f>G8*D8</f>
        <v>0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</row>
    <row r="9" spans="1:53" x14ac:dyDescent="0.25">
      <c r="A9" s="20"/>
      <c r="B9" s="7" t="s">
        <v>12</v>
      </c>
      <c r="C9" s="8" t="s">
        <v>13</v>
      </c>
      <c r="D9" s="8">
        <v>1</v>
      </c>
      <c r="E9" s="9">
        <v>277</v>
      </c>
      <c r="F9" s="10">
        <f>+E9*D9</f>
        <v>277</v>
      </c>
      <c r="G9" s="36"/>
      <c r="H9" s="37">
        <f>G9*D9</f>
        <v>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</row>
    <row r="10" spans="1:53" x14ac:dyDescent="0.25">
      <c r="A10" s="20"/>
      <c r="B10" s="7" t="s">
        <v>14</v>
      </c>
      <c r="C10" s="8" t="s">
        <v>15</v>
      </c>
      <c r="D10" s="8">
        <v>2</v>
      </c>
      <c r="E10" s="9">
        <v>420</v>
      </c>
      <c r="F10" s="10">
        <f>+E10*D10</f>
        <v>840</v>
      </c>
      <c r="G10" s="36"/>
      <c r="H10" s="37">
        <f>G10*D10</f>
        <v>0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</row>
    <row r="11" spans="1:53" x14ac:dyDescent="0.25">
      <c r="A11" s="20"/>
      <c r="B11" s="7" t="s">
        <v>16</v>
      </c>
      <c r="C11" s="8" t="s">
        <v>17</v>
      </c>
      <c r="D11" s="8">
        <v>2</v>
      </c>
      <c r="E11" s="9">
        <v>230</v>
      </c>
      <c r="F11" s="10">
        <f>+E11*D11</f>
        <v>460</v>
      </c>
      <c r="G11" s="36"/>
      <c r="H11" s="37">
        <f>G11*D11</f>
        <v>0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3" x14ac:dyDescent="0.25">
      <c r="A12" s="20"/>
      <c r="B12" s="7" t="s">
        <v>18</v>
      </c>
      <c r="C12" s="8" t="s">
        <v>19</v>
      </c>
      <c r="D12" s="8">
        <v>2</v>
      </c>
      <c r="E12" s="9">
        <v>35</v>
      </c>
      <c r="F12" s="10">
        <f>+E12*D12</f>
        <v>70</v>
      </c>
      <c r="G12" s="36"/>
      <c r="H12" s="37">
        <f>G12*D12</f>
        <v>0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3" x14ac:dyDescent="0.25">
      <c r="A13" s="20"/>
      <c r="B13" s="7" t="s">
        <v>20</v>
      </c>
      <c r="C13" s="8" t="s">
        <v>21</v>
      </c>
      <c r="D13" s="8">
        <v>4</v>
      </c>
      <c r="E13" s="9">
        <v>30</v>
      </c>
      <c r="F13" s="10">
        <f>+E13*D13</f>
        <v>120</v>
      </c>
      <c r="G13" s="36"/>
      <c r="H13" s="37">
        <f>G13*D13</f>
        <v>0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3" x14ac:dyDescent="0.25">
      <c r="A14" s="20"/>
      <c r="B14" s="7" t="s">
        <v>22</v>
      </c>
      <c r="C14" s="8" t="s">
        <v>21</v>
      </c>
      <c r="D14" s="8">
        <v>1</v>
      </c>
      <c r="E14" s="9">
        <v>320</v>
      </c>
      <c r="F14" s="10">
        <f>+E14*D14</f>
        <v>320</v>
      </c>
      <c r="G14" s="36"/>
      <c r="H14" s="37">
        <f>G14*D14</f>
        <v>0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x14ac:dyDescent="0.25">
      <c r="A15" s="20"/>
      <c r="B15" s="7" t="s">
        <v>23</v>
      </c>
      <c r="C15" s="8" t="s">
        <v>24</v>
      </c>
      <c r="D15" s="8">
        <v>1</v>
      </c>
      <c r="E15" s="9">
        <v>1026</v>
      </c>
      <c r="F15" s="10">
        <f>+E15*D15</f>
        <v>1026</v>
      </c>
      <c r="G15" s="36"/>
      <c r="H15" s="37">
        <f>G15*D15</f>
        <v>0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x14ac:dyDescent="0.25">
      <c r="A16" s="20"/>
      <c r="B16" s="7" t="s">
        <v>25</v>
      </c>
      <c r="C16" s="8" t="s">
        <v>26</v>
      </c>
      <c r="D16" s="8">
        <v>1</v>
      </c>
      <c r="E16" s="9">
        <v>1600</v>
      </c>
      <c r="F16" s="10">
        <f>+E16*D16</f>
        <v>1600</v>
      </c>
      <c r="G16" s="36"/>
      <c r="H16" s="37">
        <f>G16*D16</f>
        <v>0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</row>
    <row r="17" spans="1:53" x14ac:dyDescent="0.25">
      <c r="A17" s="20"/>
      <c r="B17" s="7" t="s">
        <v>27</v>
      </c>
      <c r="C17" s="8" t="s">
        <v>28</v>
      </c>
      <c r="D17" s="8">
        <v>1</v>
      </c>
      <c r="E17" s="9">
        <v>1600</v>
      </c>
      <c r="F17" s="10">
        <f>+E17*D17</f>
        <v>1600</v>
      </c>
      <c r="G17" s="36"/>
      <c r="H17" s="37">
        <f>G17*D17</f>
        <v>0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x14ac:dyDescent="0.25">
      <c r="A18" s="20"/>
      <c r="B18" s="7" t="s">
        <v>29</v>
      </c>
      <c r="C18" s="8" t="s">
        <v>30</v>
      </c>
      <c r="D18" s="8">
        <v>1</v>
      </c>
      <c r="E18" s="9">
        <v>1600</v>
      </c>
      <c r="F18" s="11">
        <f>+E18*D18</f>
        <v>1600</v>
      </c>
      <c r="G18" s="36"/>
      <c r="H18" s="37">
        <f>G18*D18</f>
        <v>0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15.75" thickBot="1" x14ac:dyDescent="0.3">
      <c r="A19" s="20"/>
      <c r="B19" s="12" t="s">
        <v>144</v>
      </c>
      <c r="C19" s="13" t="s">
        <v>31</v>
      </c>
      <c r="D19" s="13">
        <v>15</v>
      </c>
      <c r="E19" s="14">
        <v>150</v>
      </c>
      <c r="F19" s="15">
        <f>15*150</f>
        <v>2250</v>
      </c>
      <c r="G19" s="38"/>
      <c r="H19" s="39">
        <f>G19*D19</f>
        <v>0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s="2" customFormat="1" ht="15.75" thickBot="1" x14ac:dyDescent="0.3">
      <c r="A20" s="28"/>
      <c r="B20" s="16"/>
      <c r="C20" s="16"/>
      <c r="D20" s="16"/>
      <c r="E20" s="17" t="s">
        <v>142</v>
      </c>
      <c r="F20" s="18">
        <f>SUM(F6:F19)</f>
        <v>10843</v>
      </c>
      <c r="G20" s="40"/>
      <c r="H20" s="41">
        <f>SUM(H6:H19)</f>
        <v>0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1:53" s="2" customFormat="1" x14ac:dyDescent="0.25">
      <c r="A21" s="28"/>
      <c r="B21" s="16"/>
      <c r="C21" s="16"/>
      <c r="D21" s="16"/>
      <c r="E21" s="16"/>
      <c r="F21" s="16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</row>
    <row r="22" spans="1:53" s="2" customFormat="1" x14ac:dyDescent="0.25">
      <c r="A22" s="28"/>
      <c r="B22" s="16"/>
      <c r="C22" s="16"/>
      <c r="D22" s="16"/>
      <c r="E22" s="16"/>
      <c r="F22" s="16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</row>
    <row r="23" spans="1:53" s="2" customFormat="1" x14ac:dyDescent="0.25">
      <c r="A23" s="28"/>
      <c r="B23" s="16"/>
      <c r="C23" s="16"/>
      <c r="D23" s="16"/>
      <c r="E23" s="16"/>
      <c r="F23" s="16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53" s="2" customFormat="1" x14ac:dyDescent="0.25">
      <c r="A24" s="28"/>
      <c r="B24" s="16"/>
      <c r="C24" s="16"/>
      <c r="D24" s="16"/>
      <c r="E24" s="16"/>
      <c r="F24" s="16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53" s="2" customFormat="1" x14ac:dyDescent="0.25">
      <c r="A25" s="28"/>
      <c r="B25" s="16"/>
      <c r="C25" s="16"/>
      <c r="D25" s="16"/>
      <c r="E25" s="16"/>
      <c r="F25" s="16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</row>
    <row r="26" spans="1:53" s="2" customFormat="1" x14ac:dyDescent="0.25">
      <c r="A26" s="28"/>
      <c r="B26" s="16"/>
      <c r="C26" s="16"/>
      <c r="D26" s="16"/>
      <c r="E26" s="16"/>
      <c r="F26" s="16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</row>
    <row r="27" spans="1:53" s="2" customFormat="1" x14ac:dyDescent="0.25">
      <c r="A27" s="28"/>
      <c r="B27" s="16"/>
      <c r="C27" s="16"/>
      <c r="D27" s="16"/>
      <c r="E27" s="16"/>
      <c r="F27" s="16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</row>
    <row r="28" spans="1:53" s="2" customFormat="1" x14ac:dyDescent="0.25">
      <c r="A28" s="28"/>
      <c r="B28" s="16"/>
      <c r="C28" s="16"/>
      <c r="D28" s="16"/>
      <c r="E28" s="16"/>
      <c r="F28" s="16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</row>
    <row r="29" spans="1:53" s="2" customFormat="1" x14ac:dyDescent="0.25">
      <c r="A29" s="28"/>
      <c r="B29" s="16"/>
      <c r="C29" s="16"/>
      <c r="D29" s="16"/>
      <c r="E29" s="16"/>
      <c r="F29" s="16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</row>
    <row r="30" spans="1:53" s="2" customFormat="1" x14ac:dyDescent="0.25">
      <c r="A30" s="28"/>
      <c r="B30" s="16"/>
      <c r="C30" s="16"/>
      <c r="D30" s="16"/>
      <c r="E30" s="16"/>
      <c r="F30" s="16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</row>
    <row r="31" spans="1:53" s="2" customFormat="1" x14ac:dyDescent="0.25">
      <c r="A31" s="28"/>
      <c r="B31" s="16"/>
      <c r="C31" s="16"/>
      <c r="D31" s="16"/>
      <c r="E31" s="16"/>
      <c r="F31" s="16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</row>
    <row r="32" spans="1:53" s="2" customFormat="1" x14ac:dyDescent="0.25">
      <c r="A32" s="28"/>
      <c r="B32" s="16"/>
      <c r="C32" s="16"/>
      <c r="D32" s="16"/>
      <c r="E32" s="16"/>
      <c r="F32" s="16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</row>
    <row r="33" spans="1:53" s="2" customFormat="1" x14ac:dyDescent="0.25">
      <c r="A33" s="28"/>
      <c r="B33" s="16"/>
      <c r="C33" s="16"/>
      <c r="D33" s="16"/>
      <c r="E33" s="16"/>
      <c r="F33" s="16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</row>
    <row r="34" spans="1:53" s="2" customFormat="1" x14ac:dyDescent="0.25">
      <c r="A34" s="28"/>
      <c r="B34" s="16"/>
      <c r="C34" s="16"/>
      <c r="D34" s="16"/>
      <c r="E34" s="16"/>
      <c r="F34" s="16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</row>
    <row r="35" spans="1:53" s="2" customFormat="1" x14ac:dyDescent="0.25">
      <c r="A35" s="28"/>
      <c r="B35" s="16"/>
      <c r="C35" s="16"/>
      <c r="D35" s="16"/>
      <c r="E35" s="16"/>
      <c r="F35" s="1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</row>
    <row r="36" spans="1:53" s="2" customFormat="1" x14ac:dyDescent="0.25">
      <c r="A36" s="28"/>
      <c r="B36" s="29"/>
      <c r="C36" s="30"/>
      <c r="D36" s="30"/>
      <c r="E36" s="30"/>
      <c r="F36" s="31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</row>
    <row r="37" spans="1:53" s="2" customFormat="1" x14ac:dyDescent="0.25">
      <c r="A37" s="28"/>
      <c r="B37" s="16"/>
      <c r="C37" s="16"/>
      <c r="D37" s="16"/>
      <c r="E37" s="16"/>
      <c r="F37" s="16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</row>
    <row r="38" spans="1:53" s="2" customFormat="1" ht="25.5" customHeight="1" x14ac:dyDescent="0.25">
      <c r="A38" s="28"/>
      <c r="B38" s="16"/>
      <c r="C38" s="16"/>
      <c r="D38" s="16"/>
      <c r="E38" s="16"/>
      <c r="F38" s="16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</row>
    <row r="39" spans="1:53" s="2" customFormat="1" x14ac:dyDescent="0.25">
      <c r="A39" s="28"/>
      <c r="B39" s="16"/>
      <c r="C39" s="16"/>
      <c r="D39" s="16"/>
      <c r="E39" s="16"/>
      <c r="F39" s="16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</row>
    <row r="40" spans="1:53" s="2" customFormat="1" x14ac:dyDescent="0.25">
      <c r="A40" s="28"/>
      <c r="B40" s="16"/>
      <c r="C40" s="16"/>
      <c r="D40" s="16"/>
      <c r="E40" s="16"/>
      <c r="F40" s="16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</row>
    <row r="41" spans="1:53" s="2" customFormat="1" x14ac:dyDescent="0.25">
      <c r="A41" s="28"/>
      <c r="B41" s="16"/>
      <c r="C41" s="16"/>
      <c r="D41" s="16"/>
      <c r="E41" s="16"/>
      <c r="F41" s="16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</row>
    <row r="42" spans="1:53" s="2" customFormat="1" x14ac:dyDescent="0.25">
      <c r="A42" s="28"/>
      <c r="B42" s="16"/>
      <c r="C42" s="16"/>
      <c r="D42" s="16"/>
      <c r="E42" s="16"/>
      <c r="F42" s="16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</row>
    <row r="43" spans="1:53" s="2" customFormat="1" x14ac:dyDescent="0.25">
      <c r="A43" s="28"/>
      <c r="B43" s="29"/>
      <c r="C43" s="30"/>
      <c r="D43" s="30"/>
      <c r="E43" s="31"/>
      <c r="F43" s="31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</row>
    <row r="44" spans="1:53" s="2" customFormat="1" x14ac:dyDescent="0.25">
      <c r="A44" s="28"/>
      <c r="B44" s="16"/>
      <c r="C44" s="16"/>
      <c r="D44" s="16"/>
      <c r="E44" s="16"/>
      <c r="F44" s="16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</row>
    <row r="45" spans="1:53" s="2" customFormat="1" x14ac:dyDescent="0.25">
      <c r="A45" s="28"/>
      <c r="B45" s="16"/>
      <c r="C45" s="16"/>
      <c r="D45" s="16"/>
      <c r="E45" s="16"/>
      <c r="F45" s="1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</row>
    <row r="46" spans="1:53" s="2" customFormat="1" x14ac:dyDescent="0.25">
      <c r="A46" s="28"/>
      <c r="B46" s="16"/>
      <c r="C46" s="16"/>
      <c r="D46" s="16"/>
      <c r="E46" s="16"/>
      <c r="F46" s="16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</row>
    <row r="47" spans="1:53" s="2" customFormat="1" x14ac:dyDescent="0.25">
      <c r="A47" s="28"/>
      <c r="B47" s="16"/>
      <c r="C47" s="16"/>
      <c r="D47" s="16"/>
      <c r="E47" s="16"/>
      <c r="F47" s="16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</row>
    <row r="48" spans="1:53" s="2" customFormat="1" x14ac:dyDescent="0.25">
      <c r="A48" s="28"/>
      <c r="B48" s="16"/>
      <c r="C48" s="16"/>
      <c r="D48" s="16"/>
      <c r="E48" s="16"/>
      <c r="F48" s="16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</row>
    <row r="49" spans="1:53" s="2" customFormat="1" x14ac:dyDescent="0.25">
      <c r="A49" s="28"/>
      <c r="B49" s="16"/>
      <c r="C49" s="16"/>
      <c r="D49" s="16"/>
      <c r="E49" s="16"/>
      <c r="F49" s="16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</row>
    <row r="50" spans="1:53" s="2" customFormat="1" x14ac:dyDescent="0.25">
      <c r="A50" s="28"/>
      <c r="B50" s="16"/>
      <c r="C50" s="16"/>
      <c r="D50" s="16"/>
      <c r="E50" s="16"/>
      <c r="F50" s="16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</row>
    <row r="51" spans="1:53" s="2" customFormat="1" x14ac:dyDescent="0.25">
      <c r="A51" s="28"/>
      <c r="B51" s="16"/>
      <c r="C51" s="16"/>
      <c r="D51" s="16"/>
      <c r="E51" s="16"/>
      <c r="F51" s="16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</row>
    <row r="52" spans="1:53" s="2" customFormat="1" x14ac:dyDescent="0.25">
      <c r="A52" s="28"/>
      <c r="B52" s="16"/>
      <c r="C52" s="16"/>
      <c r="D52" s="16"/>
      <c r="E52" s="16"/>
      <c r="F52" s="16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</row>
    <row r="53" spans="1:53" s="2" customFormat="1" x14ac:dyDescent="0.25">
      <c r="A53" s="28"/>
      <c r="B53" s="16"/>
      <c r="C53" s="16"/>
      <c r="D53" s="16"/>
      <c r="E53" s="16"/>
      <c r="F53" s="16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</row>
    <row r="54" spans="1:53" s="2" customFormat="1" x14ac:dyDescent="0.25">
      <c r="A54" s="28"/>
      <c r="B54" s="16"/>
      <c r="C54" s="16"/>
      <c r="D54" s="16"/>
      <c r="E54" s="16"/>
      <c r="F54" s="16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</row>
    <row r="55" spans="1:53" s="2" customFormat="1" x14ac:dyDescent="0.25">
      <c r="A55" s="28"/>
      <c r="B55" s="16"/>
      <c r="C55" s="16"/>
      <c r="D55" s="16"/>
      <c r="E55" s="16"/>
      <c r="F55" s="16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</row>
    <row r="56" spans="1:53" s="2" customFormat="1" x14ac:dyDescent="0.25">
      <c r="A56" s="28"/>
      <c r="B56" s="16"/>
      <c r="C56" s="16"/>
      <c r="D56" s="16"/>
      <c r="E56" s="16"/>
      <c r="F56" s="16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</row>
    <row r="57" spans="1:53" s="2" customFormat="1" x14ac:dyDescent="0.25">
      <c r="A57" s="28"/>
      <c r="B57" s="16"/>
      <c r="C57" s="16"/>
      <c r="D57" s="16"/>
      <c r="E57" s="16"/>
      <c r="F57" s="16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</row>
    <row r="58" spans="1:53" s="2" customFormat="1" x14ac:dyDescent="0.25">
      <c r="A58" s="28"/>
      <c r="B58" s="16"/>
      <c r="C58" s="16"/>
      <c r="D58" s="16"/>
      <c r="E58" s="16"/>
      <c r="F58" s="16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</row>
    <row r="59" spans="1:53" s="2" customFormat="1" x14ac:dyDescent="0.25">
      <c r="A59" s="28"/>
      <c r="B59" s="16"/>
      <c r="C59" s="16"/>
      <c r="D59" s="16"/>
      <c r="E59" s="16"/>
      <c r="F59" s="16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</row>
    <row r="60" spans="1:53" s="2" customFormat="1" x14ac:dyDescent="0.25">
      <c r="A60" s="28"/>
      <c r="B60" s="16"/>
      <c r="C60" s="16"/>
      <c r="D60" s="16"/>
      <c r="E60" s="16"/>
      <c r="F60" s="16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</row>
    <row r="61" spans="1:53" s="2" customFormat="1" x14ac:dyDescent="0.25">
      <c r="A61" s="28"/>
      <c r="B61" s="16"/>
      <c r="C61" s="16"/>
      <c r="D61" s="16"/>
      <c r="E61" s="16"/>
      <c r="F61" s="16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</row>
    <row r="62" spans="1:53" s="2" customFormat="1" x14ac:dyDescent="0.25">
      <c r="A62" s="28"/>
      <c r="B62" s="16"/>
      <c r="C62" s="16"/>
      <c r="D62" s="16"/>
      <c r="E62" s="16"/>
      <c r="F62" s="16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</row>
    <row r="63" spans="1:53" s="2" customFormat="1" x14ac:dyDescent="0.25">
      <c r="A63" s="28"/>
      <c r="B63" s="16"/>
      <c r="C63" s="16"/>
      <c r="D63" s="16"/>
      <c r="E63" s="16"/>
      <c r="F63" s="16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</row>
    <row r="64" spans="1:53" s="2" customFormat="1" x14ac:dyDescent="0.25">
      <c r="A64" s="28"/>
      <c r="B64" s="16"/>
      <c r="C64" s="16"/>
      <c r="D64" s="16"/>
      <c r="E64" s="16"/>
      <c r="F64" s="16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</row>
    <row r="65" spans="1:53" s="2" customFormat="1" x14ac:dyDescent="0.25">
      <c r="A65" s="28"/>
      <c r="B65" s="16"/>
      <c r="C65" s="16"/>
      <c r="D65" s="16"/>
      <c r="E65" s="16"/>
      <c r="F65" s="16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</row>
    <row r="66" spans="1:53" s="2" customFormat="1" x14ac:dyDescent="0.25">
      <c r="A66" s="28"/>
      <c r="B66" s="16"/>
      <c r="C66" s="16"/>
      <c r="D66" s="16"/>
      <c r="E66" s="16"/>
      <c r="F66" s="16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</row>
    <row r="67" spans="1:53" s="2" customFormat="1" x14ac:dyDescent="0.25">
      <c r="A67" s="28"/>
      <c r="B67" s="16"/>
      <c r="C67" s="16"/>
      <c r="D67" s="16"/>
      <c r="E67" s="16"/>
      <c r="F67" s="16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</row>
    <row r="68" spans="1:53" s="2" customFormat="1" x14ac:dyDescent="0.25">
      <c r="A68" s="28"/>
      <c r="B68" s="16"/>
      <c r="C68" s="16"/>
      <c r="D68" s="16"/>
      <c r="E68" s="16"/>
      <c r="F68" s="16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</row>
    <row r="69" spans="1:53" s="2" customFormat="1" x14ac:dyDescent="0.25">
      <c r="A69" s="28"/>
      <c r="B69" s="16"/>
      <c r="C69" s="16"/>
      <c r="D69" s="16"/>
      <c r="E69" s="16"/>
      <c r="F69" s="16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</row>
    <row r="70" spans="1:53" s="2" customFormat="1" x14ac:dyDescent="0.25">
      <c r="A70" s="28"/>
      <c r="B70" s="16"/>
      <c r="C70" s="16"/>
      <c r="D70" s="16"/>
      <c r="E70" s="16"/>
      <c r="F70" s="16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</row>
    <row r="71" spans="1:53" s="2" customFormat="1" x14ac:dyDescent="0.25">
      <c r="A71" s="28"/>
      <c r="B71" s="16"/>
      <c r="C71" s="16"/>
      <c r="D71" s="16"/>
      <c r="E71" s="16"/>
      <c r="F71" s="16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</row>
    <row r="72" spans="1:53" s="2" customFormat="1" x14ac:dyDescent="0.25">
      <c r="A72" s="28"/>
      <c r="B72" s="29"/>
      <c r="C72" s="30"/>
      <c r="D72" s="30"/>
      <c r="E72" s="31"/>
      <c r="F72" s="31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</row>
    <row r="73" spans="1:53" s="2" customFormat="1" x14ac:dyDescent="0.25">
      <c r="A73" s="28"/>
      <c r="B73" s="16"/>
      <c r="C73" s="16"/>
      <c r="D73" s="16"/>
      <c r="E73" s="16"/>
      <c r="F73" s="16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</row>
    <row r="74" spans="1:53" s="2" customFormat="1" x14ac:dyDescent="0.25">
      <c r="A74" s="28"/>
      <c r="B74" s="16"/>
      <c r="C74" s="16"/>
      <c r="D74" s="16"/>
      <c r="E74" s="16"/>
      <c r="F74" s="16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</row>
    <row r="75" spans="1:53" s="2" customFormat="1" x14ac:dyDescent="0.25">
      <c r="A75" s="28"/>
      <c r="B75" s="16"/>
      <c r="C75" s="16"/>
      <c r="D75" s="16"/>
      <c r="E75" s="16"/>
      <c r="F75" s="16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</row>
    <row r="76" spans="1:53" s="2" customFormat="1" x14ac:dyDescent="0.25">
      <c r="A76" s="28"/>
      <c r="B76" s="29"/>
      <c r="C76" s="30"/>
      <c r="D76" s="30"/>
      <c r="E76" s="32"/>
      <c r="F76" s="32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</row>
    <row r="77" spans="1:53" s="2" customFormat="1" x14ac:dyDescent="0.25">
      <c r="A77" s="28"/>
      <c r="B77" s="16"/>
      <c r="C77" s="16"/>
      <c r="D77" s="16"/>
      <c r="E77" s="16"/>
      <c r="F77" s="16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</row>
    <row r="78" spans="1:53" s="2" customFormat="1" x14ac:dyDescent="0.25">
      <c r="A78" s="28"/>
      <c r="B78" s="16"/>
      <c r="C78" s="16"/>
      <c r="D78" s="16"/>
      <c r="E78" s="16"/>
      <c r="F78" s="16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</row>
    <row r="79" spans="1:53" s="2" customFormat="1" x14ac:dyDescent="0.25">
      <c r="A79" s="28"/>
      <c r="B79" s="16"/>
      <c r="C79" s="16"/>
      <c r="D79" s="16"/>
      <c r="E79" s="16"/>
      <c r="F79" s="16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</row>
    <row r="80" spans="1:53" s="2" customFormat="1" x14ac:dyDescent="0.25">
      <c r="A80" s="28"/>
      <c r="B80" s="16"/>
      <c r="C80" s="16"/>
      <c r="D80" s="16"/>
      <c r="E80" s="16"/>
      <c r="F80" s="16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</row>
    <row r="81" spans="1:53" s="2" customFormat="1" x14ac:dyDescent="0.25">
      <c r="A81" s="28"/>
      <c r="B81" s="16"/>
      <c r="C81" s="16"/>
      <c r="D81" s="16"/>
      <c r="E81" s="16"/>
      <c r="F81" s="16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</row>
    <row r="82" spans="1:53" s="2" customFormat="1" x14ac:dyDescent="0.25">
      <c r="A82" s="28"/>
      <c r="B82" s="16"/>
      <c r="C82" s="16"/>
      <c r="D82" s="16"/>
      <c r="E82" s="16"/>
      <c r="F82" s="16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</row>
    <row r="83" spans="1:53" s="2" customFormat="1" x14ac:dyDescent="0.25">
      <c r="A83" s="28"/>
      <c r="B83" s="29"/>
      <c r="C83" s="30"/>
      <c r="D83" s="30"/>
      <c r="E83" s="31"/>
      <c r="F83" s="31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</row>
    <row r="84" spans="1:53" s="2" customFormat="1" x14ac:dyDescent="0.25">
      <c r="A84" s="28"/>
      <c r="B84" s="16"/>
      <c r="C84" s="16"/>
      <c r="D84" s="16"/>
      <c r="E84" s="16"/>
      <c r="F84" s="16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</row>
    <row r="85" spans="1:53" s="2" customFormat="1" x14ac:dyDescent="0.25">
      <c r="A85" s="28"/>
      <c r="B85" s="16"/>
      <c r="C85" s="16"/>
      <c r="D85" s="16"/>
      <c r="E85" s="16"/>
      <c r="F85" s="16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</row>
    <row r="86" spans="1:53" s="2" customFormat="1" x14ac:dyDescent="0.25">
      <c r="A86" s="28"/>
      <c r="B86" s="16"/>
      <c r="C86" s="16"/>
      <c r="D86" s="16"/>
      <c r="E86" s="16"/>
      <c r="F86" s="16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</row>
    <row r="87" spans="1:53" s="2" customFormat="1" x14ac:dyDescent="0.25">
      <c r="A87" s="28"/>
      <c r="B87" s="16"/>
      <c r="C87" s="16"/>
      <c r="D87" s="16"/>
      <c r="E87" s="16"/>
      <c r="F87" s="16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</row>
    <row r="88" spans="1:53" s="2" customFormat="1" x14ac:dyDescent="0.25">
      <c r="A88" s="28"/>
      <c r="B88" s="16"/>
      <c r="C88" s="16"/>
      <c r="D88" s="16"/>
      <c r="E88" s="16"/>
      <c r="F88" s="16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</row>
    <row r="89" spans="1:53" s="2" customFormat="1" x14ac:dyDescent="0.25">
      <c r="A89" s="28"/>
      <c r="B89" s="16"/>
      <c r="C89" s="16"/>
      <c r="D89" s="16"/>
      <c r="E89" s="16"/>
      <c r="F89" s="16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</row>
    <row r="90" spans="1:53" s="2" customFormat="1" x14ac:dyDescent="0.25">
      <c r="A90" s="28"/>
      <c r="B90" s="16"/>
      <c r="C90" s="16"/>
      <c r="D90" s="16"/>
      <c r="E90" s="16"/>
      <c r="F90" s="16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</row>
    <row r="91" spans="1:53" s="2" customFormat="1" x14ac:dyDescent="0.25">
      <c r="A91" s="28"/>
      <c r="B91" s="16"/>
      <c r="C91" s="16"/>
      <c r="D91" s="16"/>
      <c r="E91" s="16"/>
      <c r="F91" s="16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</row>
    <row r="92" spans="1:53" s="2" customFormat="1" x14ac:dyDescent="0.25">
      <c r="A92" s="28"/>
      <c r="B92" s="16"/>
      <c r="C92" s="16"/>
      <c r="D92" s="16"/>
      <c r="E92" s="16"/>
      <c r="F92" s="16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</row>
    <row r="93" spans="1:53" s="2" customFormat="1" x14ac:dyDescent="0.25">
      <c r="A93" s="28"/>
      <c r="B93" s="16"/>
      <c r="C93" s="16"/>
      <c r="D93" s="16"/>
      <c r="E93" s="16"/>
      <c r="F93" s="16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</row>
    <row r="94" spans="1:53" s="2" customFormat="1" x14ac:dyDescent="0.25">
      <c r="A94" s="28"/>
      <c r="B94" s="16"/>
      <c r="C94" s="16"/>
      <c r="D94" s="16"/>
      <c r="E94" s="16"/>
      <c r="F94" s="16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</row>
    <row r="95" spans="1:53" s="2" customFormat="1" x14ac:dyDescent="0.25">
      <c r="A95" s="28"/>
      <c r="B95" s="16"/>
      <c r="C95" s="16"/>
      <c r="D95" s="16"/>
      <c r="E95" s="16"/>
      <c r="F95" s="16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</row>
    <row r="96" spans="1:53" s="2" customFormat="1" x14ac:dyDescent="0.25">
      <c r="A96" s="28"/>
      <c r="B96" s="16"/>
      <c r="C96" s="16"/>
      <c r="D96" s="16"/>
      <c r="E96" s="16"/>
      <c r="F96" s="16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</row>
    <row r="97" spans="1:53" s="2" customFormat="1" x14ac:dyDescent="0.25">
      <c r="A97" s="28"/>
      <c r="B97" s="16"/>
      <c r="C97" s="16"/>
      <c r="D97" s="16"/>
      <c r="E97" s="16"/>
      <c r="F97" s="16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</row>
    <row r="98" spans="1:53" x14ac:dyDescent="0.25">
      <c r="A98" s="20"/>
      <c r="B98" s="33"/>
      <c r="C98" s="33"/>
      <c r="D98" s="33"/>
      <c r="E98" s="33"/>
      <c r="F98" s="33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1" customForma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1" customForma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</row>
    <row r="101" spans="1:53" s="1" customForma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1" customForma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1" customForma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1" customForma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1" customForma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1" customForma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1" customForma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</row>
    <row r="108" spans="1:53" s="1" customForma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</row>
    <row r="109" spans="1:53" s="1" customForma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</row>
    <row r="110" spans="1:53" s="1" customForma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</row>
    <row r="111" spans="1:53" s="1" customForma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</row>
    <row r="112" spans="1:53" s="1" customForma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</sheetData>
  <sheetProtection sheet="1" objects="1" scenarios="1"/>
  <mergeCells count="2">
    <mergeCell ref="A1:H2"/>
    <mergeCell ref="B5:H5"/>
  </mergeCells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60D3-ECE6-4E4E-B96D-D77AD3330D9C}">
  <dimension ref="B1:H11"/>
  <sheetViews>
    <sheetView workbookViewId="0">
      <selection activeCell="G13" sqref="G13"/>
    </sheetView>
  </sheetViews>
  <sheetFormatPr defaultRowHeight="15" x14ac:dyDescent="0.25"/>
  <cols>
    <col min="1" max="1" width="4.85546875" customWidth="1"/>
    <col min="2" max="2" width="43.28515625" customWidth="1"/>
    <col min="3" max="3" width="94.85546875" customWidth="1"/>
    <col min="4" max="4" width="16.85546875" customWidth="1"/>
    <col min="5" max="5" width="17.140625" customWidth="1"/>
    <col min="6" max="6" width="15.7109375" customWidth="1"/>
    <col min="7" max="7" width="20.5703125" customWidth="1"/>
    <col min="8" max="8" width="13.85546875" customWidth="1"/>
  </cols>
  <sheetData>
    <row r="1" spans="2:8" ht="15.75" thickBot="1" x14ac:dyDescent="0.3"/>
    <row r="2" spans="2:8" ht="15.75" thickBot="1" x14ac:dyDescent="0.3">
      <c r="B2" s="42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143</v>
      </c>
      <c r="H2" s="24" t="s">
        <v>141</v>
      </c>
    </row>
    <row r="3" spans="2:8" ht="15" customHeight="1" thickBot="1" x14ac:dyDescent="0.3">
      <c r="B3" s="43" t="s">
        <v>32</v>
      </c>
      <c r="C3" s="44"/>
      <c r="D3" s="44"/>
      <c r="E3" s="44"/>
      <c r="F3" s="44"/>
      <c r="G3" s="44"/>
      <c r="H3" s="45"/>
    </row>
    <row r="4" spans="2:8" x14ac:dyDescent="0.25">
      <c r="B4" s="46" t="s">
        <v>33</v>
      </c>
      <c r="C4" s="47" t="s">
        <v>21</v>
      </c>
      <c r="D4" s="47">
        <v>24</v>
      </c>
      <c r="E4" s="48">
        <v>98</v>
      </c>
      <c r="F4" s="49">
        <f>+E4*D4</f>
        <v>2352</v>
      </c>
      <c r="G4" s="58"/>
      <c r="H4" s="59">
        <f>G4*D4</f>
        <v>0</v>
      </c>
    </row>
    <row r="5" spans="2:8" x14ac:dyDescent="0.25">
      <c r="B5" s="7" t="s">
        <v>34</v>
      </c>
      <c r="C5" s="8" t="s">
        <v>21</v>
      </c>
      <c r="D5" s="8">
        <v>16</v>
      </c>
      <c r="E5" s="50">
        <v>35</v>
      </c>
      <c r="F5" s="9">
        <f>+E5*D5</f>
        <v>560</v>
      </c>
      <c r="G5" s="60"/>
      <c r="H5" s="37">
        <f t="shared" ref="H5:H10" si="0">G5*D5</f>
        <v>0</v>
      </c>
    </row>
    <row r="6" spans="2:8" x14ac:dyDescent="0.25">
      <c r="B6" s="7" t="s">
        <v>35</v>
      </c>
      <c r="C6" s="8" t="s">
        <v>36</v>
      </c>
      <c r="D6" s="8">
        <v>8</v>
      </c>
      <c r="E6" s="50">
        <v>15</v>
      </c>
      <c r="F6" s="9">
        <f>+E6*D6</f>
        <v>120</v>
      </c>
      <c r="G6" s="60"/>
      <c r="H6" s="37">
        <f t="shared" si="0"/>
        <v>0</v>
      </c>
    </row>
    <row r="7" spans="2:8" x14ac:dyDescent="0.25">
      <c r="B7" s="7" t="s">
        <v>37</v>
      </c>
      <c r="C7" s="8" t="s">
        <v>38</v>
      </c>
      <c r="D7" s="8">
        <v>16</v>
      </c>
      <c r="E7" s="50">
        <v>160</v>
      </c>
      <c r="F7" s="9">
        <f>+E7*D7</f>
        <v>2560</v>
      </c>
      <c r="G7" s="60"/>
      <c r="H7" s="37">
        <f t="shared" si="0"/>
        <v>0</v>
      </c>
    </row>
    <row r="8" spans="2:8" x14ac:dyDescent="0.25">
      <c r="B8" s="7" t="s">
        <v>39</v>
      </c>
      <c r="C8" s="8" t="s">
        <v>40</v>
      </c>
      <c r="D8" s="8">
        <v>8</v>
      </c>
      <c r="E8" s="50">
        <v>145</v>
      </c>
      <c r="F8" s="9">
        <f>+E8*D8</f>
        <v>1160</v>
      </c>
      <c r="G8" s="60"/>
      <c r="H8" s="37">
        <f t="shared" si="0"/>
        <v>0</v>
      </c>
    </row>
    <row r="9" spans="2:8" x14ac:dyDescent="0.25">
      <c r="B9" s="7" t="s">
        <v>41</v>
      </c>
      <c r="C9" s="8" t="s">
        <v>40</v>
      </c>
      <c r="D9" s="8">
        <v>8</v>
      </c>
      <c r="E9" s="50">
        <v>120</v>
      </c>
      <c r="F9" s="9">
        <f>+E9*D9</f>
        <v>960</v>
      </c>
      <c r="G9" s="60"/>
      <c r="H9" s="37">
        <f t="shared" si="0"/>
        <v>0</v>
      </c>
    </row>
    <row r="10" spans="2:8" ht="15.75" thickBot="1" x14ac:dyDescent="0.3">
      <c r="B10" s="51" t="s">
        <v>144</v>
      </c>
      <c r="C10" s="52" t="s">
        <v>42</v>
      </c>
      <c r="D10" s="52">
        <v>15</v>
      </c>
      <c r="E10" s="53">
        <v>150</v>
      </c>
      <c r="F10" s="54">
        <f>15*150</f>
        <v>2250</v>
      </c>
      <c r="G10" s="61"/>
      <c r="H10" s="62">
        <f t="shared" si="0"/>
        <v>0</v>
      </c>
    </row>
    <row r="11" spans="2:8" ht="15.75" thickBot="1" x14ac:dyDescent="0.3">
      <c r="B11" s="55"/>
      <c r="C11" s="55"/>
      <c r="D11" s="55"/>
      <c r="E11" s="56" t="s">
        <v>142</v>
      </c>
      <c r="F11" s="57">
        <f>SUM(F4:F10)</f>
        <v>9962</v>
      </c>
      <c r="G11" s="63"/>
      <c r="H11" s="64">
        <f>SUM(H4:H10)</f>
        <v>0</v>
      </c>
    </row>
  </sheetData>
  <sheetProtection sheet="1" objects="1" scenarios="1"/>
  <mergeCells count="1">
    <mergeCell ref="B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FF9B-3D5B-4CF9-AC7A-54F19F913492}">
  <dimension ref="B1:H11"/>
  <sheetViews>
    <sheetView workbookViewId="0">
      <selection activeCell="G14" sqref="G14"/>
    </sheetView>
  </sheetViews>
  <sheetFormatPr defaultRowHeight="15" x14ac:dyDescent="0.25"/>
  <cols>
    <col min="2" max="2" width="51" customWidth="1"/>
    <col min="3" max="3" width="61.140625" customWidth="1"/>
    <col min="4" max="4" width="15" customWidth="1"/>
    <col min="5" max="5" width="18.85546875" customWidth="1"/>
    <col min="6" max="6" width="14.7109375" customWidth="1"/>
    <col min="7" max="7" width="19.42578125" customWidth="1"/>
    <col min="8" max="8" width="20.42578125" customWidth="1"/>
  </cols>
  <sheetData>
    <row r="1" spans="2:8" ht="15.75" thickBot="1" x14ac:dyDescent="0.3"/>
    <row r="2" spans="2:8" ht="15.75" thickBot="1" x14ac:dyDescent="0.3">
      <c r="B2" s="21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3" t="s">
        <v>143</v>
      </c>
      <c r="H2" s="24" t="s">
        <v>141</v>
      </c>
    </row>
    <row r="3" spans="2:8" ht="15.75" thickBot="1" x14ac:dyDescent="0.3">
      <c r="B3" s="43" t="s">
        <v>43</v>
      </c>
      <c r="C3" s="44"/>
      <c r="D3" s="44"/>
      <c r="E3" s="44"/>
      <c r="F3" s="44"/>
      <c r="G3" s="44"/>
      <c r="H3" s="45"/>
    </row>
    <row r="4" spans="2:8" x14ac:dyDescent="0.25">
      <c r="B4" s="46" t="s">
        <v>44</v>
      </c>
      <c r="C4" s="47" t="s">
        <v>45</v>
      </c>
      <c r="D4" s="47">
        <v>5</v>
      </c>
      <c r="E4" s="49">
        <v>1500</v>
      </c>
      <c r="F4" s="65">
        <f>+E4*D4</f>
        <v>7500</v>
      </c>
      <c r="G4" s="67"/>
      <c r="H4" s="59">
        <f>G4*D4</f>
        <v>0</v>
      </c>
    </row>
    <row r="5" spans="2:8" x14ac:dyDescent="0.25">
      <c r="B5" s="7" t="s">
        <v>46</v>
      </c>
      <c r="C5" s="8" t="s">
        <v>45</v>
      </c>
      <c r="D5" s="8">
        <v>5</v>
      </c>
      <c r="E5" s="9">
        <v>1500</v>
      </c>
      <c r="F5" s="65">
        <f>+E5*D5</f>
        <v>7500</v>
      </c>
      <c r="G5" s="36"/>
      <c r="H5" s="37">
        <f>G5*D5</f>
        <v>0</v>
      </c>
    </row>
    <row r="6" spans="2:8" x14ac:dyDescent="0.25">
      <c r="B6" s="7" t="s">
        <v>47</v>
      </c>
      <c r="C6" s="8" t="s">
        <v>48</v>
      </c>
      <c r="D6" s="8">
        <v>2</v>
      </c>
      <c r="E6" s="9">
        <v>2000</v>
      </c>
      <c r="F6" s="65">
        <f>+E6*D6</f>
        <v>4000</v>
      </c>
      <c r="G6" s="36"/>
      <c r="H6" s="37">
        <f>G6*D6</f>
        <v>0</v>
      </c>
    </row>
    <row r="7" spans="2:8" x14ac:dyDescent="0.25">
      <c r="B7" s="7" t="s">
        <v>49</v>
      </c>
      <c r="C7" s="8" t="s">
        <v>50</v>
      </c>
      <c r="D7" s="8">
        <v>2</v>
      </c>
      <c r="E7" s="9">
        <v>40</v>
      </c>
      <c r="F7" s="65">
        <f>+E7*D7</f>
        <v>80</v>
      </c>
      <c r="G7" s="36"/>
      <c r="H7" s="37">
        <f>G7*D7</f>
        <v>0</v>
      </c>
    </row>
    <row r="8" spans="2:8" x14ac:dyDescent="0.25">
      <c r="B8" s="7" t="s">
        <v>51</v>
      </c>
      <c r="C8" s="8" t="s">
        <v>52</v>
      </c>
      <c r="D8" s="8">
        <v>2</v>
      </c>
      <c r="E8" s="9">
        <v>80</v>
      </c>
      <c r="F8" s="65">
        <f>+E8*D8</f>
        <v>160</v>
      </c>
      <c r="G8" s="36"/>
      <c r="H8" s="37">
        <f>G8*D8</f>
        <v>0</v>
      </c>
    </row>
    <row r="9" spans="2:8" x14ac:dyDescent="0.25">
      <c r="B9" s="7" t="s">
        <v>53</v>
      </c>
      <c r="C9" s="8" t="s">
        <v>54</v>
      </c>
      <c r="D9" s="8">
        <v>3</v>
      </c>
      <c r="E9" s="9">
        <v>50</v>
      </c>
      <c r="F9" s="65">
        <f>+E9*D9</f>
        <v>150</v>
      </c>
      <c r="G9" s="36"/>
      <c r="H9" s="37">
        <f>G9*D9</f>
        <v>0</v>
      </c>
    </row>
    <row r="10" spans="2:8" ht="15.75" thickBot="1" x14ac:dyDescent="0.3">
      <c r="B10" s="51" t="s">
        <v>55</v>
      </c>
      <c r="C10" s="52" t="s">
        <v>56</v>
      </c>
      <c r="D10" s="52">
        <v>5</v>
      </c>
      <c r="E10" s="54">
        <v>267</v>
      </c>
      <c r="F10" s="66">
        <f>+E10*D10</f>
        <v>1335</v>
      </c>
      <c r="G10" s="68"/>
      <c r="H10" s="62">
        <f>G10*D10</f>
        <v>0</v>
      </c>
    </row>
    <row r="11" spans="2:8" ht="15.75" thickBot="1" x14ac:dyDescent="0.3">
      <c r="B11" s="55"/>
      <c r="C11" s="55"/>
      <c r="D11" s="55"/>
      <c r="E11" s="56" t="s">
        <v>142</v>
      </c>
      <c r="F11" s="57">
        <f>SUM(F4:F10)</f>
        <v>20725</v>
      </c>
      <c r="G11" s="63"/>
      <c r="H11" s="64">
        <f>SUM(H4:H10)</f>
        <v>0</v>
      </c>
    </row>
  </sheetData>
  <sheetProtection sheet="1" objects="1" scenarios="1"/>
  <mergeCells count="1">
    <mergeCell ref="B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E27C-AC0B-4A3D-86BF-69BC37236811}">
  <dimension ref="B1:H8"/>
  <sheetViews>
    <sheetView workbookViewId="0">
      <selection activeCell="H9" sqref="H9"/>
    </sheetView>
  </sheetViews>
  <sheetFormatPr defaultRowHeight="15" x14ac:dyDescent="0.25"/>
  <cols>
    <col min="2" max="2" width="44.7109375" customWidth="1"/>
    <col min="3" max="3" width="94.5703125" customWidth="1"/>
    <col min="4" max="4" width="12.42578125" customWidth="1"/>
    <col min="5" max="5" width="15.140625" customWidth="1"/>
    <col min="6" max="6" width="12.140625" customWidth="1"/>
    <col min="7" max="7" width="19.85546875" customWidth="1"/>
    <col min="8" max="8" width="15" customWidth="1"/>
  </cols>
  <sheetData>
    <row r="1" spans="2:8" ht="15.75" thickBot="1" x14ac:dyDescent="0.3"/>
    <row r="2" spans="2:8" ht="15.75" thickBot="1" x14ac:dyDescent="0.3">
      <c r="B2" s="21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3" t="s">
        <v>143</v>
      </c>
      <c r="H2" s="24" t="s">
        <v>141</v>
      </c>
    </row>
    <row r="3" spans="2:8" ht="15.75" customHeight="1" thickBot="1" x14ac:dyDescent="0.3">
      <c r="B3" s="43" t="s">
        <v>57</v>
      </c>
      <c r="C3" s="44"/>
      <c r="D3" s="44"/>
      <c r="E3" s="44"/>
      <c r="F3" s="44"/>
      <c r="G3" s="44"/>
      <c r="H3" s="45"/>
    </row>
    <row r="4" spans="2:8" x14ac:dyDescent="0.25">
      <c r="B4" s="46" t="s">
        <v>58</v>
      </c>
      <c r="C4" s="47" t="s">
        <v>59</v>
      </c>
      <c r="D4" s="47">
        <v>1</v>
      </c>
      <c r="E4" s="49">
        <v>9800</v>
      </c>
      <c r="F4" s="65">
        <f>+D4*E4</f>
        <v>9800</v>
      </c>
      <c r="G4" s="67"/>
      <c r="H4" s="59">
        <f>G4*D4</f>
        <v>0</v>
      </c>
    </row>
    <row r="5" spans="2:8" x14ac:dyDescent="0.25">
      <c r="B5" s="7" t="s">
        <v>47</v>
      </c>
      <c r="C5" s="8" t="s">
        <v>60</v>
      </c>
      <c r="D5" s="8">
        <v>1</v>
      </c>
      <c r="E5" s="9">
        <v>2200</v>
      </c>
      <c r="F5" s="65">
        <f>+D5*E5</f>
        <v>2200</v>
      </c>
      <c r="G5" s="36"/>
      <c r="H5" s="37">
        <f>G5*D5</f>
        <v>0</v>
      </c>
    </row>
    <row r="6" spans="2:8" x14ac:dyDescent="0.25">
      <c r="B6" s="7" t="s">
        <v>61</v>
      </c>
      <c r="C6" s="8" t="s">
        <v>62</v>
      </c>
      <c r="D6" s="8">
        <v>1</v>
      </c>
      <c r="E6" s="9">
        <v>3500</v>
      </c>
      <c r="F6" s="65">
        <f>+D6*E6</f>
        <v>3500</v>
      </c>
      <c r="G6" s="36"/>
      <c r="H6" s="37">
        <f>G6*D6</f>
        <v>0</v>
      </c>
    </row>
    <row r="7" spans="2:8" ht="15.75" thickBot="1" x14ac:dyDescent="0.3">
      <c r="B7" s="51" t="s">
        <v>63</v>
      </c>
      <c r="C7" s="52" t="s">
        <v>64</v>
      </c>
      <c r="D7" s="52">
        <v>2</v>
      </c>
      <c r="E7" s="54">
        <v>3000</v>
      </c>
      <c r="F7" s="66">
        <f>+D7*E7</f>
        <v>6000</v>
      </c>
      <c r="G7" s="36"/>
      <c r="H7" s="37">
        <f>G7*D7</f>
        <v>0</v>
      </c>
    </row>
    <row r="8" spans="2:8" ht="15.75" thickBot="1" x14ac:dyDescent="0.3">
      <c r="B8" s="55"/>
      <c r="C8" s="55"/>
      <c r="D8" s="55"/>
      <c r="E8" s="56" t="s">
        <v>142</v>
      </c>
      <c r="F8" s="57">
        <f>SUM(F4:F7)</f>
        <v>21500</v>
      </c>
      <c r="G8" s="63"/>
      <c r="H8" s="64">
        <f>SUM(H4:H7)</f>
        <v>0</v>
      </c>
    </row>
  </sheetData>
  <sheetProtection sheet="1" objects="1" scenarios="1"/>
  <mergeCells count="1">
    <mergeCell ref="B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9BB2-BFD2-42C2-8E3D-58D43A4FC8F4}">
  <dimension ref="B1:H30"/>
  <sheetViews>
    <sheetView workbookViewId="0">
      <selection activeCell="F33" sqref="F33"/>
    </sheetView>
  </sheetViews>
  <sheetFormatPr defaultRowHeight="15" x14ac:dyDescent="0.25"/>
  <cols>
    <col min="1" max="1" width="2.85546875" customWidth="1"/>
    <col min="2" max="2" width="61" customWidth="1"/>
    <col min="3" max="3" width="99.28515625" customWidth="1"/>
    <col min="4" max="4" width="15.140625" customWidth="1"/>
    <col min="5" max="5" width="14.7109375" customWidth="1"/>
    <col min="6" max="6" width="15.42578125" customWidth="1"/>
    <col min="7" max="7" width="18.5703125" customWidth="1"/>
    <col min="8" max="8" width="14.7109375" customWidth="1"/>
  </cols>
  <sheetData>
    <row r="1" spans="2:8" ht="15.75" thickBot="1" x14ac:dyDescent="0.3"/>
    <row r="2" spans="2:8" ht="15.75" thickBot="1" x14ac:dyDescent="0.3">
      <c r="B2" s="21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3" t="s">
        <v>143</v>
      </c>
      <c r="H2" s="24" t="s">
        <v>141</v>
      </c>
    </row>
    <row r="3" spans="2:8" ht="15.75" thickBot="1" x14ac:dyDescent="0.3">
      <c r="B3" s="43" t="s">
        <v>65</v>
      </c>
      <c r="C3" s="44"/>
      <c r="D3" s="44"/>
      <c r="E3" s="44"/>
      <c r="F3" s="44"/>
      <c r="G3" s="44"/>
      <c r="H3" s="45"/>
    </row>
    <row r="4" spans="2:8" x14ac:dyDescent="0.25">
      <c r="B4" s="3" t="s">
        <v>47</v>
      </c>
      <c r="C4" s="4" t="s">
        <v>98</v>
      </c>
      <c r="D4" s="4">
        <v>1</v>
      </c>
      <c r="E4" s="5">
        <v>3000</v>
      </c>
      <c r="F4" s="6">
        <f>+E4*D4</f>
        <v>3000</v>
      </c>
      <c r="G4" s="34"/>
      <c r="H4" s="35">
        <f>G4*D4</f>
        <v>0</v>
      </c>
    </row>
    <row r="5" spans="2:8" x14ac:dyDescent="0.25">
      <c r="B5" s="7" t="s">
        <v>47</v>
      </c>
      <c r="C5" s="8" t="s">
        <v>99</v>
      </c>
      <c r="D5" s="8">
        <v>1</v>
      </c>
      <c r="E5" s="9">
        <v>3000</v>
      </c>
      <c r="F5" s="10">
        <f>+E5*D5</f>
        <v>3000</v>
      </c>
      <c r="G5" s="36"/>
      <c r="H5" s="37">
        <f>G5*D5</f>
        <v>0</v>
      </c>
    </row>
    <row r="6" spans="2:8" x14ac:dyDescent="0.25">
      <c r="B6" s="7" t="s">
        <v>66</v>
      </c>
      <c r="C6" s="8" t="s">
        <v>100</v>
      </c>
      <c r="D6" s="8">
        <v>5</v>
      </c>
      <c r="E6" s="9">
        <v>6724</v>
      </c>
      <c r="F6" s="10">
        <f>+E6*D6</f>
        <v>33620</v>
      </c>
      <c r="G6" s="36"/>
      <c r="H6" s="37">
        <f>G6*D6</f>
        <v>0</v>
      </c>
    </row>
    <row r="7" spans="2:8" x14ac:dyDescent="0.25">
      <c r="B7" s="7" t="s">
        <v>67</v>
      </c>
      <c r="C7" s="8" t="s">
        <v>101</v>
      </c>
      <c r="D7" s="8">
        <v>1</v>
      </c>
      <c r="E7" s="9">
        <v>1484</v>
      </c>
      <c r="F7" s="10">
        <f>+E7*D7</f>
        <v>1484</v>
      </c>
      <c r="G7" s="36"/>
      <c r="H7" s="37">
        <f>G7*D7</f>
        <v>0</v>
      </c>
    </row>
    <row r="8" spans="2:8" x14ac:dyDescent="0.25">
      <c r="B8" s="7" t="s">
        <v>67</v>
      </c>
      <c r="C8" s="8" t="s">
        <v>102</v>
      </c>
      <c r="D8" s="8">
        <v>1</v>
      </c>
      <c r="E8" s="9">
        <v>1484</v>
      </c>
      <c r="F8" s="10">
        <f>+E8*D8</f>
        <v>1484</v>
      </c>
      <c r="G8" s="36"/>
      <c r="H8" s="37">
        <f>G8*D8</f>
        <v>0</v>
      </c>
    </row>
    <row r="9" spans="2:8" x14ac:dyDescent="0.25">
      <c r="B9" s="7" t="s">
        <v>46</v>
      </c>
      <c r="C9" s="8" t="s">
        <v>103</v>
      </c>
      <c r="D9" s="8">
        <v>1</v>
      </c>
      <c r="E9" s="9">
        <v>795</v>
      </c>
      <c r="F9" s="10">
        <f>+E9*D9</f>
        <v>795</v>
      </c>
      <c r="G9" s="36"/>
      <c r="H9" s="37">
        <f>G9*D9</f>
        <v>0</v>
      </c>
    </row>
    <row r="10" spans="2:8" x14ac:dyDescent="0.25">
      <c r="B10" s="7" t="s">
        <v>46</v>
      </c>
      <c r="C10" s="8" t="s">
        <v>104</v>
      </c>
      <c r="D10" s="8">
        <v>1</v>
      </c>
      <c r="E10" s="9">
        <v>795</v>
      </c>
      <c r="F10" s="10">
        <f>+E10*D10</f>
        <v>795</v>
      </c>
      <c r="G10" s="36"/>
      <c r="H10" s="37">
        <f>G10*D10</f>
        <v>0</v>
      </c>
    </row>
    <row r="11" spans="2:8" x14ac:dyDescent="0.25">
      <c r="B11" s="7" t="s">
        <v>68</v>
      </c>
      <c r="C11" s="8" t="s">
        <v>69</v>
      </c>
      <c r="D11" s="8">
        <v>5</v>
      </c>
      <c r="E11" s="9">
        <v>3000</v>
      </c>
      <c r="F11" s="10">
        <f>+E11*D11</f>
        <v>15000</v>
      </c>
      <c r="G11" s="36"/>
      <c r="H11" s="37">
        <f>G11*D11</f>
        <v>0</v>
      </c>
    </row>
    <row r="12" spans="2:8" x14ac:dyDescent="0.25">
      <c r="B12" s="7" t="s">
        <v>70</v>
      </c>
      <c r="C12" s="8" t="s">
        <v>71</v>
      </c>
      <c r="D12" s="8">
        <v>3</v>
      </c>
      <c r="E12" s="9">
        <v>336</v>
      </c>
      <c r="F12" s="10">
        <f>+E12*D12</f>
        <v>1008</v>
      </c>
      <c r="G12" s="36"/>
      <c r="H12" s="37">
        <f>G12*D12</f>
        <v>0</v>
      </c>
    </row>
    <row r="13" spans="2:8" x14ac:dyDescent="0.25">
      <c r="B13" s="7" t="s">
        <v>72</v>
      </c>
      <c r="C13" s="8" t="s">
        <v>71</v>
      </c>
      <c r="D13" s="8">
        <v>3</v>
      </c>
      <c r="E13" s="9">
        <v>336</v>
      </c>
      <c r="F13" s="10">
        <f>+E13*D13</f>
        <v>1008</v>
      </c>
      <c r="G13" s="36"/>
      <c r="H13" s="37">
        <f>G13*D13</f>
        <v>0</v>
      </c>
    </row>
    <row r="14" spans="2:8" x14ac:dyDescent="0.25">
      <c r="B14" s="7" t="s">
        <v>73</v>
      </c>
      <c r="C14" s="8" t="s">
        <v>71</v>
      </c>
      <c r="D14" s="8">
        <v>3</v>
      </c>
      <c r="E14" s="9">
        <v>336</v>
      </c>
      <c r="F14" s="10">
        <f>+E14*D14</f>
        <v>1008</v>
      </c>
      <c r="G14" s="36"/>
      <c r="H14" s="37">
        <f>G14*D14</f>
        <v>0</v>
      </c>
    </row>
    <row r="15" spans="2:8" ht="25.5" x14ac:dyDescent="0.25">
      <c r="B15" s="7" t="s">
        <v>105</v>
      </c>
      <c r="C15" s="8" t="s">
        <v>74</v>
      </c>
      <c r="D15" s="8">
        <v>5</v>
      </c>
      <c r="E15" s="9">
        <v>487</v>
      </c>
      <c r="F15" s="10">
        <f>+E15*D15</f>
        <v>2435</v>
      </c>
      <c r="G15" s="36"/>
      <c r="H15" s="37">
        <f>G15*D15</f>
        <v>0</v>
      </c>
    </row>
    <row r="16" spans="2:8" x14ac:dyDescent="0.25">
      <c r="B16" s="7" t="s">
        <v>106</v>
      </c>
      <c r="C16" s="8" t="s">
        <v>75</v>
      </c>
      <c r="D16" s="8">
        <v>17</v>
      </c>
      <c r="E16" s="9">
        <v>62</v>
      </c>
      <c r="F16" s="10">
        <f>+E16*D16</f>
        <v>1054</v>
      </c>
      <c r="G16" s="36"/>
      <c r="H16" s="37">
        <f>G16*D16</f>
        <v>0</v>
      </c>
    </row>
    <row r="17" spans="2:8" x14ac:dyDescent="0.25">
      <c r="B17" s="7" t="s">
        <v>105</v>
      </c>
      <c r="C17" s="8" t="s">
        <v>76</v>
      </c>
      <c r="D17" s="8">
        <v>2</v>
      </c>
      <c r="E17" s="9">
        <v>500</v>
      </c>
      <c r="F17" s="10">
        <f>+E17*D17</f>
        <v>1000</v>
      </c>
      <c r="G17" s="36"/>
      <c r="H17" s="37">
        <f>G17*D17</f>
        <v>0</v>
      </c>
    </row>
    <row r="18" spans="2:8" x14ac:dyDescent="0.25">
      <c r="B18" s="7" t="s">
        <v>107</v>
      </c>
      <c r="C18" s="8" t="s">
        <v>77</v>
      </c>
      <c r="D18" s="8">
        <v>2</v>
      </c>
      <c r="E18" s="9">
        <v>67</v>
      </c>
      <c r="F18" s="10">
        <f>+E18*D18</f>
        <v>134</v>
      </c>
      <c r="G18" s="36"/>
      <c r="H18" s="37">
        <f>G18*D18</f>
        <v>0</v>
      </c>
    </row>
    <row r="19" spans="2:8" x14ac:dyDescent="0.25">
      <c r="B19" s="7" t="s">
        <v>108</v>
      </c>
      <c r="C19" s="8" t="s">
        <v>78</v>
      </c>
      <c r="D19" s="8">
        <v>5</v>
      </c>
      <c r="E19" s="9">
        <v>500</v>
      </c>
      <c r="F19" s="10">
        <f>+E19*D19</f>
        <v>2500</v>
      </c>
      <c r="G19" s="36"/>
      <c r="H19" s="37">
        <f>G19*D19</f>
        <v>0</v>
      </c>
    </row>
    <row r="20" spans="2:8" x14ac:dyDescent="0.25">
      <c r="B20" s="7" t="s">
        <v>109</v>
      </c>
      <c r="C20" s="8" t="s">
        <v>79</v>
      </c>
      <c r="D20" s="8">
        <v>11</v>
      </c>
      <c r="E20" s="9">
        <v>63</v>
      </c>
      <c r="F20" s="10">
        <f>+E20*D20</f>
        <v>693</v>
      </c>
      <c r="G20" s="36"/>
      <c r="H20" s="37">
        <f>G20*D20</f>
        <v>0</v>
      </c>
    </row>
    <row r="21" spans="2:8" x14ac:dyDescent="0.25">
      <c r="B21" s="7" t="s">
        <v>80</v>
      </c>
      <c r="C21" s="8" t="s">
        <v>81</v>
      </c>
      <c r="D21" s="8">
        <v>1</v>
      </c>
      <c r="E21" s="9">
        <v>136</v>
      </c>
      <c r="F21" s="10">
        <f>+E21*D21</f>
        <v>136</v>
      </c>
      <c r="G21" s="36"/>
      <c r="H21" s="37">
        <f>G21*D21</f>
        <v>0</v>
      </c>
    </row>
    <row r="22" spans="2:8" x14ac:dyDescent="0.25">
      <c r="B22" s="7" t="s">
        <v>82</v>
      </c>
      <c r="C22" s="8" t="s">
        <v>83</v>
      </c>
      <c r="D22" s="8">
        <v>5</v>
      </c>
      <c r="E22" s="9">
        <v>105</v>
      </c>
      <c r="F22" s="10">
        <f>+E22*D22</f>
        <v>525</v>
      </c>
      <c r="G22" s="36"/>
      <c r="H22" s="37">
        <f>G22*D22</f>
        <v>0</v>
      </c>
    </row>
    <row r="23" spans="2:8" x14ac:dyDescent="0.25">
      <c r="B23" s="7" t="s">
        <v>84</v>
      </c>
      <c r="C23" s="8" t="s">
        <v>85</v>
      </c>
      <c r="D23" s="8">
        <v>10</v>
      </c>
      <c r="E23" s="9">
        <v>68</v>
      </c>
      <c r="F23" s="10">
        <f>+E23*D23</f>
        <v>680</v>
      </c>
      <c r="G23" s="36"/>
      <c r="H23" s="37">
        <f>G23*D23</f>
        <v>0</v>
      </c>
    </row>
    <row r="24" spans="2:8" x14ac:dyDescent="0.25">
      <c r="B24" s="7" t="s">
        <v>86</v>
      </c>
      <c r="C24" s="8" t="s">
        <v>87</v>
      </c>
      <c r="D24" s="8">
        <v>10</v>
      </c>
      <c r="E24" s="9">
        <v>108</v>
      </c>
      <c r="F24" s="10">
        <f>+E24*D24</f>
        <v>1080</v>
      </c>
      <c r="G24" s="36"/>
      <c r="H24" s="37">
        <f>G24*D24</f>
        <v>0</v>
      </c>
    </row>
    <row r="25" spans="2:8" x14ac:dyDescent="0.25">
      <c r="B25" s="7" t="s">
        <v>88</v>
      </c>
      <c r="C25" s="8" t="s">
        <v>89</v>
      </c>
      <c r="D25" s="8">
        <v>10</v>
      </c>
      <c r="E25" s="9">
        <v>17</v>
      </c>
      <c r="F25" s="10">
        <f>+E25*D25</f>
        <v>170</v>
      </c>
      <c r="G25" s="36"/>
      <c r="H25" s="37">
        <f>G25*D25</f>
        <v>0</v>
      </c>
    </row>
    <row r="26" spans="2:8" x14ac:dyDescent="0.25">
      <c r="B26" s="7" t="s">
        <v>90</v>
      </c>
      <c r="C26" s="8" t="s">
        <v>91</v>
      </c>
      <c r="D26" s="8">
        <v>10</v>
      </c>
      <c r="E26" s="9">
        <v>120</v>
      </c>
      <c r="F26" s="10">
        <f>+E26*D26</f>
        <v>1200</v>
      </c>
      <c r="G26" s="36"/>
      <c r="H26" s="37">
        <f>G26*D26</f>
        <v>0</v>
      </c>
    </row>
    <row r="27" spans="2:8" x14ac:dyDescent="0.25">
      <c r="B27" s="7" t="s">
        <v>92</v>
      </c>
      <c r="C27" s="8" t="s">
        <v>93</v>
      </c>
      <c r="D27" s="8">
        <v>8</v>
      </c>
      <c r="E27" s="9">
        <v>345</v>
      </c>
      <c r="F27" s="10">
        <f>+E27*D27</f>
        <v>2760</v>
      </c>
      <c r="G27" s="36"/>
      <c r="H27" s="37">
        <f>G27*D27</f>
        <v>0</v>
      </c>
    </row>
    <row r="28" spans="2:8" x14ac:dyDescent="0.25">
      <c r="B28" s="7" t="s">
        <v>94</v>
      </c>
      <c r="C28" s="8" t="s">
        <v>95</v>
      </c>
      <c r="D28" s="8">
        <v>1</v>
      </c>
      <c r="E28" s="9">
        <v>300</v>
      </c>
      <c r="F28" s="10">
        <f>+E28*D28</f>
        <v>300</v>
      </c>
      <c r="G28" s="36"/>
      <c r="H28" s="37">
        <f>G28*D28</f>
        <v>0</v>
      </c>
    </row>
    <row r="29" spans="2:8" ht="26.25" thickBot="1" x14ac:dyDescent="0.3">
      <c r="B29" s="51" t="s">
        <v>96</v>
      </c>
      <c r="C29" s="52" t="s">
        <v>97</v>
      </c>
      <c r="D29" s="52">
        <v>10</v>
      </c>
      <c r="E29" s="54">
        <v>254</v>
      </c>
      <c r="F29" s="69">
        <f>+E29*D29</f>
        <v>2540</v>
      </c>
      <c r="G29" s="68"/>
      <c r="H29" s="62">
        <f>G29*D29</f>
        <v>0</v>
      </c>
    </row>
    <row r="30" spans="2:8" ht="15.75" thickBot="1" x14ac:dyDescent="0.3">
      <c r="B30" s="55"/>
      <c r="C30" s="55"/>
      <c r="D30" s="55"/>
      <c r="E30" s="70" t="s">
        <v>142</v>
      </c>
      <c r="F30" s="71">
        <f>SUM(F4:F29)</f>
        <v>79409</v>
      </c>
      <c r="G30" s="72"/>
      <c r="H30" s="73">
        <f>SUM(H4:H29)</f>
        <v>0</v>
      </c>
    </row>
  </sheetData>
  <sheetProtection sheet="1" objects="1" scenarios="1"/>
  <mergeCells count="1">
    <mergeCell ref="B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D255-528B-454F-92B5-2853F529C110}">
  <dimension ref="B1:H5"/>
  <sheetViews>
    <sheetView workbookViewId="0">
      <selection activeCell="G14" sqref="G14"/>
    </sheetView>
  </sheetViews>
  <sheetFormatPr defaultRowHeight="15" x14ac:dyDescent="0.25"/>
  <cols>
    <col min="2" max="2" width="51" customWidth="1"/>
    <col min="3" max="3" width="93.42578125" customWidth="1"/>
    <col min="4" max="4" width="12.28515625" customWidth="1"/>
    <col min="5" max="5" width="16" customWidth="1"/>
    <col min="6" max="6" width="12.85546875" customWidth="1"/>
    <col min="7" max="7" width="19.5703125" customWidth="1"/>
    <col min="8" max="8" width="13.140625" customWidth="1"/>
  </cols>
  <sheetData>
    <row r="1" spans="2:8" ht="15.75" thickBot="1" x14ac:dyDescent="0.3"/>
    <row r="2" spans="2:8" ht="15.75" thickBot="1" x14ac:dyDescent="0.3">
      <c r="B2" s="21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3" t="s">
        <v>143</v>
      </c>
      <c r="H2" s="24" t="s">
        <v>141</v>
      </c>
    </row>
    <row r="3" spans="2:8" ht="15.75" thickBot="1" x14ac:dyDescent="0.3">
      <c r="B3" s="43" t="s">
        <v>110</v>
      </c>
      <c r="C3" s="44"/>
      <c r="D3" s="44"/>
      <c r="E3" s="44"/>
      <c r="F3" s="44"/>
      <c r="G3" s="44"/>
      <c r="H3" s="45"/>
    </row>
    <row r="4" spans="2:8" ht="15.75" thickBot="1" x14ac:dyDescent="0.3">
      <c r="B4" s="12" t="s">
        <v>111</v>
      </c>
      <c r="C4" s="13" t="s">
        <v>62</v>
      </c>
      <c r="D4" s="13">
        <v>4</v>
      </c>
      <c r="E4" s="74">
        <v>2500</v>
      </c>
      <c r="F4" s="75">
        <f>+D4*E4</f>
        <v>10000</v>
      </c>
      <c r="G4" s="67"/>
      <c r="H4" s="59">
        <f>G4*D4</f>
        <v>0</v>
      </c>
    </row>
    <row r="5" spans="2:8" ht="15.75" thickBot="1" x14ac:dyDescent="0.3">
      <c r="B5" s="55"/>
      <c r="C5" s="55"/>
      <c r="D5" s="55"/>
      <c r="E5" s="56" t="s">
        <v>142</v>
      </c>
      <c r="F5" s="57">
        <f>SUM(F4)</f>
        <v>10000</v>
      </c>
      <c r="G5" s="63"/>
      <c r="H5" s="64">
        <f>SUM(H4)</f>
        <v>0</v>
      </c>
    </row>
  </sheetData>
  <sheetProtection sheet="1" objects="1" scenarios="1"/>
  <mergeCells count="1">
    <mergeCell ref="B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C4D0-B3CE-40D9-AB5C-B8366E2A6489}">
  <dimension ref="B1:H8"/>
  <sheetViews>
    <sheetView workbookViewId="0">
      <selection activeCell="H9" sqref="H9"/>
    </sheetView>
  </sheetViews>
  <sheetFormatPr defaultRowHeight="15" x14ac:dyDescent="0.25"/>
  <cols>
    <col min="2" max="2" width="36.28515625" customWidth="1"/>
    <col min="3" max="3" width="64.85546875" customWidth="1"/>
    <col min="4" max="4" width="12.140625" customWidth="1"/>
    <col min="5" max="5" width="15.7109375" customWidth="1"/>
    <col min="6" max="6" width="12.42578125" customWidth="1"/>
    <col min="7" max="7" width="20.42578125" customWidth="1"/>
    <col min="8" max="8" width="15.28515625" customWidth="1"/>
  </cols>
  <sheetData>
    <row r="1" spans="2:8" ht="15.75" thickBot="1" x14ac:dyDescent="0.3"/>
    <row r="2" spans="2:8" ht="15.75" thickBot="1" x14ac:dyDescent="0.3">
      <c r="B2" s="21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3" t="s">
        <v>143</v>
      </c>
      <c r="H2" s="24" t="s">
        <v>141</v>
      </c>
    </row>
    <row r="3" spans="2:8" ht="15.75" customHeight="1" thickBot="1" x14ac:dyDescent="0.3">
      <c r="B3" s="43" t="s">
        <v>112</v>
      </c>
      <c r="C3" s="44"/>
      <c r="D3" s="44"/>
      <c r="E3" s="44"/>
      <c r="F3" s="44"/>
      <c r="G3" s="44"/>
      <c r="H3" s="45"/>
    </row>
    <row r="4" spans="2:8" x14ac:dyDescent="0.25">
      <c r="B4" s="46" t="s">
        <v>113</v>
      </c>
      <c r="C4" s="47" t="s">
        <v>114</v>
      </c>
      <c r="D4" s="47">
        <v>4</v>
      </c>
      <c r="E4" s="49">
        <v>825</v>
      </c>
      <c r="F4" s="65">
        <f>+E4*D4</f>
        <v>3300</v>
      </c>
      <c r="G4" s="67"/>
      <c r="H4" s="59">
        <f>G4*D4</f>
        <v>0</v>
      </c>
    </row>
    <row r="5" spans="2:8" x14ac:dyDescent="0.25">
      <c r="B5" s="7" t="s">
        <v>115</v>
      </c>
      <c r="C5" s="76" t="s">
        <v>116</v>
      </c>
      <c r="D5" s="8">
        <v>2</v>
      </c>
      <c r="E5" s="9">
        <v>35</v>
      </c>
      <c r="F5" s="65">
        <f>+E5*D5</f>
        <v>70</v>
      </c>
      <c r="G5" s="36"/>
      <c r="H5" s="37">
        <f>G5*D5</f>
        <v>0</v>
      </c>
    </row>
    <row r="6" spans="2:8" x14ac:dyDescent="0.25">
      <c r="B6" s="7" t="s">
        <v>117</v>
      </c>
      <c r="C6" s="76" t="s">
        <v>118</v>
      </c>
      <c r="D6" s="8">
        <v>2</v>
      </c>
      <c r="E6" s="9">
        <v>35</v>
      </c>
      <c r="F6" s="65">
        <f>+E6*D6</f>
        <v>70</v>
      </c>
      <c r="G6" s="36"/>
      <c r="H6" s="37">
        <f>G6*D6</f>
        <v>0</v>
      </c>
    </row>
    <row r="7" spans="2:8" ht="15.75" thickBot="1" x14ac:dyDescent="0.3">
      <c r="B7" s="51" t="s">
        <v>47</v>
      </c>
      <c r="C7" s="52" t="s">
        <v>119</v>
      </c>
      <c r="D7" s="52">
        <v>1</v>
      </c>
      <c r="E7" s="54">
        <v>2000</v>
      </c>
      <c r="F7" s="66">
        <f>+E7*D7</f>
        <v>2000</v>
      </c>
      <c r="G7" s="36"/>
      <c r="H7" s="37">
        <f>G7*D7</f>
        <v>0</v>
      </c>
    </row>
    <row r="8" spans="2:8" ht="15.75" thickBot="1" x14ac:dyDescent="0.3">
      <c r="B8" s="55"/>
      <c r="C8" s="55"/>
      <c r="D8" s="55"/>
      <c r="E8" s="56" t="s">
        <v>142</v>
      </c>
      <c r="F8" s="57">
        <f>SUM(F4:F7)</f>
        <v>5440</v>
      </c>
      <c r="G8" s="63"/>
      <c r="H8" s="64">
        <f>SUM(H4:H7)</f>
        <v>0</v>
      </c>
    </row>
  </sheetData>
  <sheetProtection sheet="1" objects="1" scenarios="1"/>
  <mergeCells count="1">
    <mergeCell ref="B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3E46-EAED-4535-89B6-88BED125E151}">
  <dimension ref="B1:H17"/>
  <sheetViews>
    <sheetView workbookViewId="0">
      <selection activeCell="H26" sqref="H26"/>
    </sheetView>
  </sheetViews>
  <sheetFormatPr defaultRowHeight="15" x14ac:dyDescent="0.25"/>
  <cols>
    <col min="2" max="2" width="60.28515625" customWidth="1"/>
    <col min="3" max="3" width="64.28515625" customWidth="1"/>
    <col min="4" max="4" width="11.42578125" customWidth="1"/>
    <col min="5" max="5" width="15.140625" customWidth="1"/>
    <col min="6" max="6" width="12.42578125" customWidth="1"/>
    <col min="7" max="7" width="19.42578125" customWidth="1"/>
    <col min="8" max="8" width="12.42578125" customWidth="1"/>
  </cols>
  <sheetData>
    <row r="1" spans="2:8" ht="15.75" thickBot="1" x14ac:dyDescent="0.3"/>
    <row r="2" spans="2:8" ht="15.75" thickBot="1" x14ac:dyDescent="0.3">
      <c r="B2" s="21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3" t="s">
        <v>143</v>
      </c>
      <c r="H2" s="24" t="s">
        <v>141</v>
      </c>
    </row>
    <row r="3" spans="2:8" ht="15.75" customHeight="1" thickBot="1" x14ac:dyDescent="0.3">
      <c r="B3" s="43" t="s">
        <v>120</v>
      </c>
      <c r="C3" s="44"/>
      <c r="D3" s="44"/>
      <c r="E3" s="44"/>
      <c r="F3" s="44"/>
      <c r="G3" s="44"/>
      <c r="H3" s="45"/>
    </row>
    <row r="4" spans="2:8" x14ac:dyDescent="0.25">
      <c r="B4" s="3" t="s">
        <v>121</v>
      </c>
      <c r="C4" s="4" t="s">
        <v>122</v>
      </c>
      <c r="D4" s="4">
        <v>1</v>
      </c>
      <c r="E4" s="77">
        <v>4800</v>
      </c>
      <c r="F4" s="78">
        <f>+E4*D4</f>
        <v>4800</v>
      </c>
      <c r="G4" s="87"/>
      <c r="H4" s="35">
        <f>G4*D4</f>
        <v>0</v>
      </c>
    </row>
    <row r="5" spans="2:8" x14ac:dyDescent="0.25">
      <c r="B5" s="7" t="s">
        <v>123</v>
      </c>
      <c r="C5" s="8" t="s">
        <v>124</v>
      </c>
      <c r="D5" s="8">
        <v>1</v>
      </c>
      <c r="E5" s="79">
        <v>3500</v>
      </c>
      <c r="F5" s="80">
        <f>+E5*D5</f>
        <v>3500</v>
      </c>
      <c r="G5" s="88"/>
      <c r="H5" s="37">
        <f>G5*D5</f>
        <v>0</v>
      </c>
    </row>
    <row r="6" spans="2:8" x14ac:dyDescent="0.25">
      <c r="B6" s="7" t="s">
        <v>125</v>
      </c>
      <c r="C6" s="8" t="s">
        <v>126</v>
      </c>
      <c r="D6" s="8">
        <v>1</v>
      </c>
      <c r="E6" s="79">
        <v>3500</v>
      </c>
      <c r="F6" s="80">
        <f>+E6*D6</f>
        <v>3500</v>
      </c>
      <c r="G6" s="88"/>
      <c r="H6" s="37">
        <f>G6*D6</f>
        <v>0</v>
      </c>
    </row>
    <row r="7" spans="2:8" x14ac:dyDescent="0.25">
      <c r="B7" s="7" t="s">
        <v>127</v>
      </c>
      <c r="C7" s="8" t="s">
        <v>128</v>
      </c>
      <c r="D7" s="8">
        <v>1</v>
      </c>
      <c r="E7" s="8">
        <v>400</v>
      </c>
      <c r="F7" s="80">
        <f>+E7*D7</f>
        <v>400</v>
      </c>
      <c r="G7" s="89"/>
      <c r="H7" s="37">
        <f>G7*D7</f>
        <v>0</v>
      </c>
    </row>
    <row r="8" spans="2:8" x14ac:dyDescent="0.25">
      <c r="B8" s="81" t="s">
        <v>129</v>
      </c>
      <c r="C8" s="8" t="s">
        <v>130</v>
      </c>
      <c r="D8" s="8">
        <v>1</v>
      </c>
      <c r="E8" s="8">
        <v>65</v>
      </c>
      <c r="F8" s="80">
        <f>+E8*D8</f>
        <v>65</v>
      </c>
      <c r="G8" s="89"/>
      <c r="H8" s="37">
        <f>G8*D8</f>
        <v>0</v>
      </c>
    </row>
    <row r="9" spans="2:8" x14ac:dyDescent="0.25">
      <c r="B9" s="82"/>
      <c r="C9" s="8" t="s">
        <v>131</v>
      </c>
      <c r="D9" s="8">
        <v>1</v>
      </c>
      <c r="E9" s="8">
        <v>40</v>
      </c>
      <c r="F9" s="80">
        <f>+E9*D9</f>
        <v>40</v>
      </c>
      <c r="G9" s="89"/>
      <c r="H9" s="37">
        <f>G9*D9</f>
        <v>0</v>
      </c>
    </row>
    <row r="10" spans="2:8" x14ac:dyDescent="0.25">
      <c r="B10" s="82"/>
      <c r="C10" s="8" t="s">
        <v>145</v>
      </c>
      <c r="D10" s="8">
        <v>1</v>
      </c>
      <c r="E10" s="8">
        <v>45</v>
      </c>
      <c r="F10" s="80">
        <f>+E10*D10</f>
        <v>45</v>
      </c>
      <c r="G10" s="89"/>
      <c r="H10" s="37">
        <f>G10*D10</f>
        <v>0</v>
      </c>
    </row>
    <row r="11" spans="2:8" ht="16.5" customHeight="1" x14ac:dyDescent="0.25">
      <c r="B11" s="82"/>
      <c r="C11" s="8" t="s">
        <v>132</v>
      </c>
      <c r="D11" s="8">
        <v>1</v>
      </c>
      <c r="E11" s="8">
        <v>25</v>
      </c>
      <c r="F11" s="80">
        <f>+E11*D11</f>
        <v>25</v>
      </c>
      <c r="G11" s="89"/>
      <c r="H11" s="37">
        <f>G11*D11</f>
        <v>0</v>
      </c>
    </row>
    <row r="12" spans="2:8" x14ac:dyDescent="0.25">
      <c r="B12" s="83"/>
      <c r="C12" s="8" t="s">
        <v>133</v>
      </c>
      <c r="D12" s="8">
        <v>1</v>
      </c>
      <c r="E12" s="8">
        <v>150</v>
      </c>
      <c r="F12" s="80">
        <f>+E12*D12</f>
        <v>150</v>
      </c>
      <c r="G12" s="89"/>
      <c r="H12" s="37">
        <f>G12*D12</f>
        <v>0</v>
      </c>
    </row>
    <row r="13" spans="2:8" x14ac:dyDescent="0.25">
      <c r="B13" s="84" t="s">
        <v>134</v>
      </c>
      <c r="C13" s="8" t="s">
        <v>135</v>
      </c>
      <c r="D13" s="8">
        <v>1</v>
      </c>
      <c r="E13" s="8">
        <v>110</v>
      </c>
      <c r="F13" s="80">
        <f>+E13*D13</f>
        <v>110</v>
      </c>
      <c r="G13" s="89"/>
      <c r="H13" s="37">
        <f>G13*D13</f>
        <v>0</v>
      </c>
    </row>
    <row r="14" spans="2:8" ht="15" customHeight="1" x14ac:dyDescent="0.25">
      <c r="B14" s="84"/>
      <c r="C14" s="8" t="s">
        <v>136</v>
      </c>
      <c r="D14" s="8">
        <v>1</v>
      </c>
      <c r="E14" s="8">
        <v>400</v>
      </c>
      <c r="F14" s="80">
        <f>+E14*D14</f>
        <v>400</v>
      </c>
      <c r="G14" s="89"/>
      <c r="H14" s="37">
        <f>G14*D14</f>
        <v>0</v>
      </c>
    </row>
    <row r="15" spans="2:8" x14ac:dyDescent="0.25">
      <c r="B15" s="84" t="s">
        <v>137</v>
      </c>
      <c r="C15" s="8" t="s">
        <v>138</v>
      </c>
      <c r="D15" s="8">
        <v>1</v>
      </c>
      <c r="E15" s="8">
        <v>240</v>
      </c>
      <c r="F15" s="80">
        <f>+E15*D15</f>
        <v>240</v>
      </c>
      <c r="G15" s="89"/>
      <c r="H15" s="37">
        <f>G15*D15</f>
        <v>0</v>
      </c>
    </row>
    <row r="16" spans="2:8" ht="15.75" thickBot="1" x14ac:dyDescent="0.3">
      <c r="B16" s="85"/>
      <c r="C16" s="52" t="s">
        <v>139</v>
      </c>
      <c r="D16" s="52">
        <v>1</v>
      </c>
      <c r="E16" s="52">
        <v>60</v>
      </c>
      <c r="F16" s="86">
        <f>+E16*D16</f>
        <v>60</v>
      </c>
      <c r="G16" s="90"/>
      <c r="H16" s="62">
        <f>G16*D16</f>
        <v>0</v>
      </c>
    </row>
    <row r="17" spans="2:8" ht="15.75" thickBot="1" x14ac:dyDescent="0.3">
      <c r="B17" s="55"/>
      <c r="C17" s="55"/>
      <c r="D17" s="55"/>
      <c r="E17" s="70" t="s">
        <v>142</v>
      </c>
      <c r="F17" s="71">
        <f>SUM(F4:F16)</f>
        <v>13335</v>
      </c>
      <c r="G17" s="72"/>
      <c r="H17" s="73">
        <f>SUM(H4:H16)</f>
        <v>0</v>
      </c>
    </row>
  </sheetData>
  <sheetProtection sheet="1" objects="1" scenarios="1"/>
  <mergeCells count="4">
    <mergeCell ref="B15:B16"/>
    <mergeCell ref="B8:B12"/>
    <mergeCell ref="B13:B14"/>
    <mergeCell ref="B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10" ma:contentTypeDescription="Crear nuevo documento." ma:contentTypeScope="" ma:versionID="20adc81652ad7984c0879071057f487e">
  <xsd:schema xmlns:xsd="http://www.w3.org/2001/XMLSchema" xmlns:xs="http://www.w3.org/2001/XMLSchema" xmlns:p="http://schemas.microsoft.com/office/2006/metadata/properties" xmlns:ns2="84c0e6f1-4c0e-4ed7-8199-8fde23d3d614" xmlns:ns3="0c80060e-b1f1-4172-b36f-a73a5335d2a5" targetNamespace="http://schemas.microsoft.com/office/2006/metadata/properties" ma:root="true" ma:fieldsID="3e6f8b595b5d731d80c6819af8ce6c35" ns2:_="" ns3:_="">
    <xsd:import namespace="84c0e6f1-4c0e-4ed7-8199-8fde23d3d614"/>
    <xsd:import namespace="0c80060e-b1f1-4172-b36f-a73a5335d2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508c24-a075-48c8-9a3e-13690b312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0060e-b1f1-4172-b36f-a73a5335d2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4fbd4e-0da2-479a-9f15-8ea7e1f23082}" ma:internalName="TaxCatchAll" ma:showField="CatchAllData" ma:web="0c80060e-b1f1-4172-b36f-a73a5335d2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0e6f1-4c0e-4ed7-8199-8fde23d3d614">
      <Terms xmlns="http://schemas.microsoft.com/office/infopath/2007/PartnerControls"/>
    </lcf76f155ced4ddcb4097134ff3c332f>
    <TaxCatchAll xmlns="0c80060e-b1f1-4172-b36f-a73a5335d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948B70-918B-4AA0-AE1B-F435ADA57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0e6f1-4c0e-4ed7-8199-8fde23d3d614"/>
    <ds:schemaRef ds:uri="0c80060e-b1f1-4172-b36f-a73a5335d2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9F6FFB-1549-4D01-AED5-A0651A77A4A8}">
  <ds:schemaRefs>
    <ds:schemaRef ds:uri="http://schemas.microsoft.com/office/2006/metadata/properties"/>
    <ds:schemaRef ds:uri="http://schemas.microsoft.com/office/infopath/2007/PartnerControls"/>
    <ds:schemaRef ds:uri="84c0e6f1-4c0e-4ed7-8199-8fde23d3d614"/>
    <ds:schemaRef ds:uri="0c80060e-b1f1-4172-b36f-a73a5335d2a5"/>
  </ds:schemaRefs>
</ds:datastoreItem>
</file>

<file path=customXml/itemProps3.xml><?xml version="1.0" encoding="utf-8"?>
<ds:datastoreItem xmlns:ds="http://schemas.openxmlformats.org/officeDocument/2006/customXml" ds:itemID="{6DF7EE1A-0CA9-499E-AED5-875EFFE59D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8</vt:i4>
      </vt:variant>
      <vt:variant>
        <vt:lpstr>Intervals amb nom</vt:lpstr>
      </vt:variant>
      <vt:variant>
        <vt:i4>6</vt:i4>
      </vt:variant>
    </vt:vector>
  </HeadingPairs>
  <TitlesOfParts>
    <vt:vector size="14" baseType="lpstr"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'LOT 1'!_Toc224282756</vt:lpstr>
      <vt:lpstr>'LOT 1'!_Toc224282757</vt:lpstr>
      <vt:lpstr>'LOT 1'!_Toc224282758</vt:lpstr>
      <vt:lpstr>'LOT 1'!_Toc224282761</vt:lpstr>
      <vt:lpstr>'LOT 1'!_Toc224282762</vt:lpstr>
      <vt:lpstr>'LOT 1'!Àrea_d'impressió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Aleix Martorell</dc:creator>
  <cp:lastModifiedBy>Gerard Ramos Llaurado</cp:lastModifiedBy>
  <cp:lastPrinted>2026-04-13T13:36:24Z</cp:lastPrinted>
  <dcterms:created xsi:type="dcterms:W3CDTF">2026-04-13T13:28:34Z</dcterms:created>
  <dcterms:modified xsi:type="dcterms:W3CDTF">2026-04-14T07:44:25Z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2026-04-13T13:37:21Z</vt:lpwstr>
  </property>
  <property fmtid="{D5CDD505-2E9C-101B-9397-08002B2CF9AE}" pid="4" name="MSIP_Label_2c703402-3c38-494b-8da3-1b09da23d161_Method">
    <vt:lpwstr>Standard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ca51678f-5286-4154-9765-57ee1140af95</vt:lpwstr>
  </property>
  <property fmtid="{D5CDD505-2E9C-101B-9397-08002B2CF9AE}" pid="8" name="MSIP_Label_2c703402-3c38-494b-8da3-1b09da23d161_ContentBits">
    <vt:lpwstr>0</vt:lpwstr>
  </property>
  <property fmtid="{D5CDD505-2E9C-101B-9397-08002B2CF9AE}" pid="9" name="MSIP_Label_2c703402-3c38-494b-8da3-1b09da23d161_Tag">
    <vt:lpwstr>10, 3, 0, 1</vt:lpwstr>
  </property>
  <property fmtid="{D5CDD505-2E9C-101B-9397-08002B2CF9AE}" pid="10" name="ContentTypeId">
    <vt:lpwstr>0x010100B5AFC6C30DE53349A46828932BFD2DC2</vt:lpwstr>
  </property>
  <property fmtid="{D5CDD505-2E9C-101B-9397-08002B2CF9AE}" pid="11" name="MediaServiceImageTags">
    <vt:lpwstr/>
  </property>
</Properties>
</file>