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 - CONCURSOS - PREPARACIÓ\2025\2025-C01 - CONCURS MATERIAL OBRA\2025_PROPOSTA PLEC 2025\GENER 2026\LOTS EN EXCEL\"/>
    </mc:Choice>
  </mc:AlternateContent>
  <xr:revisionPtr revIDLastSave="0" documentId="13_ncr:1_{D49A9950-1A5D-44B9-BB82-AC31DED75358}" xr6:coauthVersionLast="47" xr6:coauthVersionMax="47" xr10:uidLastSave="{00000000-0000-0000-0000-000000000000}"/>
  <bookViews>
    <workbookView xWindow="-120" yWindow="-120" windowWidth="29040" windowHeight="15840" xr2:uid="{137A5B9F-64F9-4286-857B-22F66FBA8902}"/>
  </bookViews>
  <sheets>
    <sheet name="Full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E43" i="1"/>
  <c r="H43" i="1"/>
  <c r="G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67" i="1" s="1"/>
  <c r="G11" i="1" l="1"/>
  <c r="E11" i="1"/>
  <c r="G12" i="1"/>
  <c r="E12" i="1"/>
  <c r="G13" i="1"/>
  <c r="E13" i="1"/>
  <c r="G14" i="1"/>
  <c r="E14" i="1"/>
  <c r="G15" i="1"/>
  <c r="E15" i="1"/>
  <c r="G16" i="1"/>
  <c r="E16" i="1"/>
  <c r="G17" i="1"/>
  <c r="E17" i="1"/>
  <c r="G18" i="1"/>
  <c r="E18" i="1"/>
  <c r="G19" i="1"/>
  <c r="E19" i="1"/>
  <c r="G20" i="1"/>
  <c r="E20" i="1"/>
  <c r="G21" i="1"/>
  <c r="E21" i="1"/>
  <c r="G22" i="1"/>
  <c r="E22" i="1"/>
  <c r="G23" i="1"/>
  <c r="E23" i="1"/>
  <c r="G24" i="1"/>
  <c r="E24" i="1"/>
  <c r="G25" i="1"/>
  <c r="E25" i="1"/>
  <c r="G26" i="1"/>
  <c r="E26" i="1"/>
  <c r="G27" i="1"/>
  <c r="E27" i="1"/>
  <c r="G28" i="1"/>
  <c r="E28" i="1"/>
  <c r="G29" i="1"/>
  <c r="E29" i="1"/>
  <c r="G30" i="1"/>
  <c r="E30" i="1"/>
  <c r="G31" i="1"/>
  <c r="E31" i="1"/>
  <c r="G32" i="1"/>
  <c r="E32" i="1"/>
  <c r="G33" i="1"/>
  <c r="E33" i="1"/>
  <c r="G34" i="1"/>
  <c r="E34" i="1"/>
  <c r="G35" i="1"/>
  <c r="E35" i="1"/>
  <c r="G36" i="1"/>
  <c r="E36" i="1"/>
  <c r="G37" i="1"/>
  <c r="E37" i="1"/>
  <c r="G38" i="1"/>
  <c r="E38" i="1"/>
  <c r="G39" i="1"/>
  <c r="E39" i="1"/>
  <c r="G40" i="1"/>
  <c r="E40" i="1"/>
  <c r="G41" i="1"/>
  <c r="E41" i="1"/>
  <c r="G42" i="1"/>
  <c r="E42" i="1"/>
  <c r="G44" i="1"/>
  <c r="E44" i="1"/>
  <c r="G45" i="1"/>
  <c r="E45" i="1"/>
  <c r="G46" i="1"/>
  <c r="E46" i="1"/>
  <c r="G47" i="1"/>
  <c r="E47" i="1"/>
  <c r="G48" i="1"/>
  <c r="E48" i="1"/>
  <c r="G49" i="1"/>
  <c r="E49" i="1"/>
  <c r="G50" i="1"/>
  <c r="E50" i="1"/>
  <c r="G51" i="1"/>
  <c r="E51" i="1"/>
  <c r="G52" i="1"/>
  <c r="E52" i="1"/>
  <c r="G53" i="1"/>
  <c r="E53" i="1"/>
  <c r="G54" i="1"/>
  <c r="E54" i="1"/>
  <c r="G55" i="1"/>
  <c r="E55" i="1"/>
  <c r="G56" i="1"/>
  <c r="E56" i="1"/>
  <c r="G57" i="1"/>
  <c r="E57" i="1"/>
  <c r="G58" i="1"/>
  <c r="E58" i="1"/>
  <c r="G59" i="1"/>
  <c r="E59" i="1"/>
  <c r="G60" i="1"/>
  <c r="E60" i="1"/>
  <c r="G61" i="1"/>
  <c r="E61" i="1"/>
  <c r="G62" i="1"/>
  <c r="E62" i="1"/>
  <c r="G63" i="1"/>
  <c r="E63" i="1"/>
  <c r="G64" i="1"/>
  <c r="E64" i="1"/>
  <c r="G65" i="1"/>
  <c r="E65" i="1"/>
  <c r="G66" i="1"/>
  <c r="E66" i="1"/>
  <c r="E67" i="1" l="1"/>
</calcChain>
</file>

<file path=xl/sharedStrings.xml><?xml version="1.0" encoding="utf-8"?>
<sst xmlns="http://schemas.openxmlformats.org/spreadsheetml/2006/main" count="69" uniqueCount="67">
  <si>
    <t>CRITERI ECONÒMIC</t>
  </si>
  <si>
    <t>Empresa</t>
  </si>
  <si>
    <t>LOT 7 - PINTURA- MATERIALS DE PINTOR</t>
  </si>
  <si>
    <t>PRODUCTES</t>
  </si>
  <si>
    <t>Críteris generals</t>
  </si>
  <si>
    <t>Proposta</t>
  </si>
  <si>
    <t xml:space="preserve">PREU UNITARI
</t>
  </si>
  <si>
    <t>QUANTITAT
 ANUAL</t>
  </si>
  <si>
    <t>TOTAL</t>
  </si>
  <si>
    <t>DESCOMPTE
(%)</t>
  </si>
  <si>
    <t>Total</t>
  </si>
  <si>
    <t>ACRILMAT BASE N00 O EQUIVALENT 13,95 L</t>
  </si>
  <si>
    <t>ACRITEC MATE BASE BN 3,72 L. COLOR RAL 9005  NEGRO INTENSO O EQUIVALENT</t>
  </si>
  <si>
    <t>ACRITEC MATE BASE BN O EQUIVALENT 3,72L</t>
  </si>
  <si>
    <t>ACRITEC MATE BASE BN 4 L. NEGRO 9005 O EQUIVALENT</t>
  </si>
  <si>
    <t>ACRITEC MATE BLANC O EQUIVALENT4L</t>
  </si>
  <si>
    <t>ACRITEC SETINAT BASE BB 4 L. COLOR</t>
  </si>
  <si>
    <t>ACRITEC SETINAT NEGRE 4 L.</t>
  </si>
  <si>
    <t>AGUAPLAST MASSILLA UNIVERSAL PASTA 5KG</t>
  </si>
  <si>
    <t>AIGUARRAS</t>
  </si>
  <si>
    <t>ALLARG ALUMINI 2M</t>
  </si>
  <si>
    <t>BROTXA</t>
  </si>
  <si>
    <t>CETOL BLX-PRO TOP ROBLE CLARO 006 2,5 LT</t>
  </si>
  <si>
    <t>CINTA DE PINTOR</t>
  </si>
  <si>
    <t>CINTA MACKREPP ( 90º C ) 48mm*45mts U.</t>
  </si>
  <si>
    <t>CINTA MACKREPP (90º C) 48MM*45MTS U</t>
  </si>
  <si>
    <t>CUBETA PLASTIC 7L</t>
  </si>
  <si>
    <t>FIELTRO PROTECTOR 1*25MTS</t>
  </si>
  <si>
    <t>FUNDAS PER CUBETA 7 L.</t>
  </si>
  <si>
    <t>FUNDES PER GALLEDA 7L</t>
  </si>
  <si>
    <t>IMPRIMACIÓ ESPRAI</t>
  </si>
  <si>
    <t xml:space="preserve">IMPRIMACIO SOPRADERE POT DE 5 KG.       </t>
  </si>
  <si>
    <t>IMRON ACTIVADOR RAPIDO ET645 1L</t>
  </si>
  <si>
    <t>IMRON FLET ELITE HDC RAL3000 O EQUIVALENT 1L</t>
  </si>
  <si>
    <t>ISOLFIX A L'AIGUA BLANC 10 L.</t>
  </si>
  <si>
    <t>JALLUT BASE RAPIDOLIN INDUSTRIAL MATE 3,6 L</t>
  </si>
  <si>
    <t>JALLUT BASE RAPIDOLIN INDUSTRIAL SETINAT 4KG</t>
  </si>
  <si>
    <t>JALLUT IMPRIMACIO POLIVALENT BLANCA 5 K.</t>
  </si>
  <si>
    <t>JALLUT INDICA VIAL 4 L</t>
  </si>
  <si>
    <t>JOC 26 LLETRES 300mm</t>
  </si>
  <si>
    <t>KEIM INNOTOP BLANC 5L</t>
  </si>
  <si>
    <t>KEIM INNOTOP BLANC 12,5L</t>
  </si>
  <si>
    <t>LITROCRIL BLANC (BASE BB) MATE 15L</t>
  </si>
  <si>
    <t>LITOCRIL BLANC ( BASE BB ) MATE 15 L. COLOR RAL 7035 GRIS LUMINOSO O EQUIVALENT</t>
  </si>
  <si>
    <t>7035 GRIS LUMINOSO</t>
  </si>
  <si>
    <t>MIARCO CINTA WASHI ALTA PRECISION 24MM*45MTS</t>
  </si>
  <si>
    <t>MIARCO CINTA WASHI ALTA PRECISION 48MM*45MTS</t>
  </si>
  <si>
    <t>NORAI DISSOLVENT UNIVERSAL 5 L</t>
  </si>
  <si>
    <t>OXIRON LISO BRILLANT</t>
  </si>
  <si>
    <t>OXIRON LISO SATINAT 4202 GRIS ACERO EFECTE FORJA 4 L.</t>
  </si>
  <si>
    <t>PALETINA RADIADOR</t>
  </si>
  <si>
    <t>PINTARAPID ROTLLO PAPER AMB CINTA 30cm*45mts u.</t>
  </si>
  <si>
    <t>PROCOFER EXPERT SETINAT BLANC 2,5 L.</t>
  </si>
  <si>
    <t>RECANVI ESPUMA FLOCAT 15 CM</t>
  </si>
  <si>
    <t>RECANVI MIDI 30 ANTIGOTA</t>
  </si>
  <si>
    <t>RODET PREMIUM 60 ROND SEDA XL 22CM</t>
  </si>
  <si>
    <t>SIA TACO LIJA FI ESPONJA 7991 GROC 4 CARES PROFESSIONAL</t>
  </si>
  <si>
    <t>SIA TACO LIJA GRUIXUT ESPONJA 7990 ROSA 4 CARES PROFESSIONAL</t>
  </si>
  <si>
    <t>SIDERAL MATE MIX BASE BB 15 L. COLOR F9.23.67</t>
  </si>
  <si>
    <t>SIDERAL MATE MIX BASE BN 4L. RAL-6011O EQUIVALENT</t>
  </si>
  <si>
    <t>SIDERAL MATE S-500 15L</t>
  </si>
  <si>
    <t>SIKKENS D9.14.65</t>
  </si>
  <si>
    <t>SIKKENS E4.14.81 O EQUIVALENT</t>
  </si>
  <si>
    <t>SIKKENS RAL7035 O EQUIVALENT</t>
  </si>
  <si>
    <t>TODO TERRENO AGUA BLANC 4 L</t>
  </si>
  <si>
    <t>TODO TERRENO AGUA NEGRE 2 L.</t>
  </si>
  <si>
    <t>VARILLA PROFESSIONAL AMB MANEG PLACTIC DE 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</si>
</sst>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2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textRotation="90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4" fillId="0" borderId="16" xfId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4" fontId="4" fillId="0" borderId="0" xfId="1" applyFont="1" applyFill="1" applyBorder="1" applyProtection="1">
      <protection locked="0"/>
    </xf>
    <xf numFmtId="44" fontId="4" fillId="0" borderId="19" xfId="1" applyFont="1" applyBorder="1" applyProtection="1">
      <protection locked="0"/>
    </xf>
    <xf numFmtId="44" fontId="4" fillId="0" borderId="25" xfId="1" applyFont="1" applyBorder="1" applyProtection="1">
      <protection locked="0"/>
    </xf>
    <xf numFmtId="44" fontId="4" fillId="0" borderId="13" xfId="1" applyFont="1" applyBorder="1" applyProtection="1"/>
    <xf numFmtId="0" fontId="4" fillId="0" borderId="14" xfId="1" applyNumberFormat="1" applyFont="1" applyBorder="1" applyProtection="1"/>
    <xf numFmtId="44" fontId="4" fillId="0" borderId="15" xfId="1" applyFont="1" applyBorder="1" applyProtection="1"/>
    <xf numFmtId="44" fontId="4" fillId="0" borderId="18" xfId="1" applyFont="1" applyBorder="1" applyProtection="1"/>
    <xf numFmtId="0" fontId="4" fillId="0" borderId="19" xfId="1" applyNumberFormat="1" applyFont="1" applyBorder="1" applyProtection="1"/>
    <xf numFmtId="44" fontId="4" fillId="0" borderId="20" xfId="1" applyFont="1" applyBorder="1" applyProtection="1"/>
    <xf numFmtId="44" fontId="4" fillId="0" borderId="22" xfId="1" applyFont="1" applyBorder="1" applyProtection="1"/>
    <xf numFmtId="0" fontId="4" fillId="0" borderId="23" xfId="1" applyNumberFormat="1" applyFont="1" applyBorder="1" applyProtection="1"/>
    <xf numFmtId="44" fontId="4" fillId="0" borderId="24" xfId="1" applyFont="1" applyBorder="1" applyProtection="1"/>
    <xf numFmtId="0" fontId="4" fillId="0" borderId="18" xfId="1" applyNumberFormat="1" applyFont="1" applyBorder="1" applyProtection="1"/>
    <xf numFmtId="44" fontId="5" fillId="0" borderId="7" xfId="1" applyFont="1" applyBorder="1" applyProtection="1"/>
    <xf numFmtId="9" fontId="4" fillId="0" borderId="13" xfId="2" applyFont="1" applyBorder="1" applyProtection="1"/>
    <xf numFmtId="44" fontId="4" fillId="0" borderId="7" xfId="1" applyFont="1" applyBorder="1" applyProtection="1"/>
    <xf numFmtId="0" fontId="4" fillId="0" borderId="7" xfId="0" applyFont="1" applyBorder="1"/>
    <xf numFmtId="0" fontId="5" fillId="0" borderId="7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Protection="1"/>
    <xf numFmtId="0" fontId="4" fillId="0" borderId="12" xfId="0" applyFont="1" applyBorder="1" applyProtection="1"/>
    <xf numFmtId="0" fontId="4" fillId="0" borderId="17" xfId="0" applyFont="1" applyBorder="1" applyProtection="1"/>
    <xf numFmtId="0" fontId="4" fillId="0" borderId="21" xfId="0" applyFont="1" applyBorder="1" applyProtection="1"/>
    <xf numFmtId="0" fontId="2" fillId="0" borderId="0" xfId="0" applyFont="1" applyAlignment="1" applyProtection="1">
      <alignment horizontal="right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000%20-%20CONCURSOS%20-%20PREPARACI&#211;\2025\2025-C01%20-%20CONCURS%20MATERIAL%20OBRA\2025_PROPOSTA%20PLEC%202025\GENER%202026\03%20DETALL%20PRODUCTES%20PER%20LOTS%20GENER%202026.xlsx" TargetMode="External"/><Relationship Id="rId1" Type="http://schemas.openxmlformats.org/officeDocument/2006/relationships/externalLinkPath" Target="/000%20-%20CONCURSOS%20-%20PREPARACI&#211;/2025/2025-C01%20-%20CONCURS%20MATERIAL%20OBRA/2025_PROPOSTA%20PLEC%202025/GENER%202026/03%20DETALL%20PRODUCTES%20PER%20LOTS%20GENE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 LOTS"/>
      <sheetName val="IMPORTS COMPRA 24 I 25 partides"/>
      <sheetName val="LOT1-OBRA 1"/>
      <sheetName val="LOT2-OBRA 2"/>
      <sheetName val="LOT 1 - OBRA"/>
      <sheetName val="LOT3- MATERIAL ELÈCTRIC 1"/>
      <sheetName val="LOT 2 MAT. ELÈCTRIC"/>
      <sheetName val="LOT4- MATERIAL ELÈCTRIC 2"/>
      <sheetName val="LOT5- ENLLUMENAT"/>
      <sheetName val="LOT6-FONTANERIA I SANEJAMENT"/>
      <sheetName val="LOT 3 MAT. FONTANERIA I SANEJAM"/>
      <sheetName val="LOT7- FERRETERIA"/>
      <sheetName val="LOT 4 FERRETERIA"/>
      <sheetName val="LOT8- JARDINERIA 1"/>
      <sheetName val="LOT 5 - JARDINERIA"/>
      <sheetName val="LOT9- JARDINERIA 2"/>
      <sheetName val="LOT10- JARDINERIA 3"/>
      <sheetName val="LOT11- FUSTERIA"/>
      <sheetName val="LOT 6 - FUSTERIA"/>
      <sheetName val="LOT12- PINTURA"/>
      <sheetName val="LOT 7 - PINTURA"/>
      <sheetName val="LOT13- MECÀNICA"/>
      <sheetName val="LOT 8 - MECÀNICA"/>
      <sheetName val="LOT14- SENYALITZACIÓ"/>
      <sheetName val="LOT 9 - SENYALITZACIÓ"/>
      <sheetName val="LOT15- VIDRE I ALUMINI"/>
      <sheetName val="LOT 10 - VIDRE I ALUMINI"/>
      <sheetName val="LOT16- SERRALLERIA"/>
      <sheetName val="LOT 11 - SERRALLERIA"/>
      <sheetName val="RESUM TOTALS 2026"/>
    </sheetNames>
    <sheetDataSet>
      <sheetData sheetId="0">
        <row r="368">
          <cell r="Q368">
            <v>590.45000000000005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A638-E332-4862-8732-1A8FF10F083A}">
  <dimension ref="B1:Q67"/>
  <sheetViews>
    <sheetView tabSelected="1" workbookViewId="0">
      <selection activeCell="H15" sqref="H15"/>
    </sheetView>
  </sheetViews>
  <sheetFormatPr defaultColWidth="11.19921875" defaultRowHeight="14.25" x14ac:dyDescent="0.2"/>
  <cols>
    <col min="1" max="1" width="11.19921875" style="1"/>
    <col min="2" max="2" width="44.3984375" style="1" customWidth="1"/>
    <col min="3" max="3" width="8.5" style="1" customWidth="1"/>
    <col min="4" max="4" width="10.5" style="1" customWidth="1"/>
    <col min="5" max="5" width="11.796875" style="1" customWidth="1"/>
    <col min="6" max="7" width="8.69921875" style="1" customWidth="1"/>
    <col min="8" max="8" width="9.8984375" style="1" customWidth="1"/>
    <col min="9" max="9" width="8.5" style="1" customWidth="1"/>
    <col min="10" max="10" width="17" style="1" customWidth="1"/>
    <col min="11" max="11" width="16.09765625" style="1" customWidth="1"/>
    <col min="12" max="13" width="11.19921875" style="1"/>
    <col min="14" max="14" width="11.3984375" style="1" bestFit="1" customWidth="1"/>
    <col min="15" max="15" width="12" style="1" bestFit="1" customWidth="1"/>
    <col min="16" max="16" width="11.3984375" style="1" bestFit="1" customWidth="1"/>
    <col min="17" max="17" width="12" style="1" bestFit="1" customWidth="1"/>
    <col min="18" max="16384" width="11.19921875" style="1"/>
  </cols>
  <sheetData>
    <row r="1" spans="2:17" ht="15" thickBot="1" x14ac:dyDescent="0.25"/>
    <row r="2" spans="2:17" ht="14.25" customHeight="1" x14ac:dyDescent="0.4">
      <c r="B2" s="32" t="s">
        <v>0</v>
      </c>
      <c r="C2" s="33"/>
      <c r="D2" s="33"/>
      <c r="E2" s="33"/>
      <c r="F2" s="33"/>
      <c r="G2" s="33"/>
      <c r="H2" s="34"/>
      <c r="I2" s="2"/>
      <c r="J2" s="2"/>
      <c r="K2" s="2"/>
      <c r="M2" s="2"/>
      <c r="N2" s="2"/>
      <c r="O2" s="2"/>
      <c r="P2" s="2"/>
      <c r="Q2" s="2"/>
    </row>
    <row r="3" spans="2:17" ht="15" customHeight="1" thickBot="1" x14ac:dyDescent="0.45">
      <c r="B3" s="35"/>
      <c r="C3" s="36"/>
      <c r="D3" s="36"/>
      <c r="E3" s="36"/>
      <c r="F3" s="36"/>
      <c r="G3" s="36"/>
      <c r="H3" s="37"/>
      <c r="I3" s="2"/>
      <c r="J3" s="2"/>
      <c r="K3" s="2"/>
      <c r="M3" s="2"/>
      <c r="N3" s="2"/>
      <c r="O3" s="2"/>
      <c r="P3" s="2"/>
      <c r="Q3" s="2"/>
    </row>
    <row r="4" spans="2:17" ht="15" thickBot="1" x14ac:dyDescent="0.25">
      <c r="B4"/>
      <c r="C4"/>
      <c r="D4"/>
      <c r="E4"/>
      <c r="F4"/>
      <c r="G4"/>
      <c r="H4"/>
    </row>
    <row r="5" spans="2:17" ht="17.25" thickBot="1" x14ac:dyDescent="0.35">
      <c r="B5" s="27" t="s">
        <v>1</v>
      </c>
      <c r="C5" s="38"/>
      <c r="D5" s="38"/>
      <c r="E5" s="38"/>
      <c r="F5" s="38"/>
      <c r="G5" s="38"/>
      <c r="H5" s="39"/>
    </row>
    <row r="6" spans="2:17" ht="15" thickBot="1" x14ac:dyDescent="0.25">
      <c r="B6"/>
      <c r="C6"/>
      <c r="D6"/>
      <c r="E6"/>
      <c r="F6"/>
      <c r="G6"/>
      <c r="H6"/>
    </row>
    <row r="7" spans="2:17" x14ac:dyDescent="0.2">
      <c r="B7" s="40" t="s">
        <v>2</v>
      </c>
      <c r="C7" s="41"/>
      <c r="D7" s="41"/>
      <c r="E7" s="41"/>
      <c r="F7" s="41"/>
      <c r="G7" s="41"/>
      <c r="H7" s="42"/>
      <c r="I7" s="3"/>
    </row>
    <row r="8" spans="2:17" ht="15.75" thickBot="1" x14ac:dyDescent="0.3">
      <c r="B8" s="43"/>
      <c r="C8" s="44"/>
      <c r="D8" s="44"/>
      <c r="E8" s="44"/>
      <c r="F8" s="44"/>
      <c r="G8" s="44"/>
      <c r="H8" s="45"/>
      <c r="I8" s="4"/>
      <c r="J8" s="3"/>
      <c r="K8" s="3"/>
      <c r="M8" s="3"/>
      <c r="N8" s="3"/>
      <c r="O8" s="3"/>
      <c r="P8" s="3"/>
      <c r="Q8" s="3"/>
    </row>
    <row r="9" spans="2:17" ht="15.75" thickBot="1" x14ac:dyDescent="0.3">
      <c r="B9" s="46" t="s">
        <v>3</v>
      </c>
      <c r="C9" s="48" t="s">
        <v>4</v>
      </c>
      <c r="D9" s="49"/>
      <c r="E9" s="50"/>
      <c r="F9" s="49" t="s">
        <v>5</v>
      </c>
      <c r="G9" s="49"/>
      <c r="H9" s="50"/>
      <c r="I9" s="5"/>
      <c r="J9" s="4"/>
      <c r="K9" s="4"/>
      <c r="M9" s="4"/>
      <c r="N9" s="4"/>
      <c r="O9" s="4"/>
      <c r="P9" s="4"/>
      <c r="Q9" s="4"/>
    </row>
    <row r="10" spans="2:17" ht="66" thickBot="1" x14ac:dyDescent="0.25">
      <c r="B10" s="47"/>
      <c r="C10" s="28" t="s">
        <v>6</v>
      </c>
      <c r="D10" s="29" t="s">
        <v>7</v>
      </c>
      <c r="E10" s="30" t="s">
        <v>8</v>
      </c>
      <c r="F10" s="31" t="s">
        <v>6</v>
      </c>
      <c r="G10" s="29" t="s">
        <v>9</v>
      </c>
      <c r="H10" s="30" t="s">
        <v>8</v>
      </c>
      <c r="I10" s="6"/>
      <c r="J10" s="7"/>
      <c r="K10" s="7"/>
      <c r="M10" s="7"/>
      <c r="N10" s="7"/>
      <c r="O10" s="7"/>
      <c r="P10" s="7"/>
      <c r="Q10" s="7"/>
    </row>
    <row r="11" spans="2:17" ht="16.5" x14ac:dyDescent="0.3">
      <c r="B11" s="52" t="s">
        <v>11</v>
      </c>
      <c r="C11" s="14">
        <v>225.86</v>
      </c>
      <c r="D11" s="15">
        <v>2</v>
      </c>
      <c r="E11" s="16">
        <f>C11*D11</f>
        <v>451.72</v>
      </c>
      <c r="F11" s="8"/>
      <c r="G11" s="25">
        <f>(C11-F11)/C11</f>
        <v>1</v>
      </c>
      <c r="H11" s="16">
        <f>(D11*F11)</f>
        <v>0</v>
      </c>
      <c r="I11" s="9"/>
      <c r="J11" s="10"/>
      <c r="K11" s="10"/>
      <c r="M11" s="9"/>
      <c r="N11" s="10"/>
      <c r="O11" s="10"/>
      <c r="P11" s="11"/>
      <c r="Q11" s="10"/>
    </row>
    <row r="12" spans="2:17" ht="16.5" x14ac:dyDescent="0.3">
      <c r="B12" s="53" t="s">
        <v>12</v>
      </c>
      <c r="C12" s="17">
        <v>93.76</v>
      </c>
      <c r="D12" s="18">
        <v>10</v>
      </c>
      <c r="E12" s="19">
        <f t="shared" ref="E12:E35" si="0">C12*D12</f>
        <v>937.6</v>
      </c>
      <c r="F12" s="12"/>
      <c r="G12" s="25">
        <f t="shared" ref="G12:G66" si="1">(C12-F12)/C12</f>
        <v>1</v>
      </c>
      <c r="H12" s="16">
        <f t="shared" ref="H12:H66" si="2">(D12*F12)</f>
        <v>0</v>
      </c>
      <c r="I12" s="9"/>
      <c r="J12" s="10"/>
      <c r="K12" s="10"/>
      <c r="M12" s="9"/>
      <c r="N12" s="10"/>
      <c r="O12" s="10"/>
      <c r="P12" s="11"/>
      <c r="Q12" s="10"/>
    </row>
    <row r="13" spans="2:17" ht="16.5" x14ac:dyDescent="0.3">
      <c r="B13" s="53" t="s">
        <v>13</v>
      </c>
      <c r="C13" s="17">
        <v>110.06</v>
      </c>
      <c r="D13" s="18">
        <v>5</v>
      </c>
      <c r="E13" s="19">
        <f t="shared" si="0"/>
        <v>550.29999999999995</v>
      </c>
      <c r="F13" s="12"/>
      <c r="G13" s="25">
        <f t="shared" si="1"/>
        <v>1</v>
      </c>
      <c r="H13" s="16">
        <f t="shared" si="2"/>
        <v>0</v>
      </c>
      <c r="I13" s="9"/>
      <c r="J13" s="10"/>
      <c r="K13" s="10"/>
      <c r="M13" s="9"/>
      <c r="N13" s="10"/>
      <c r="O13" s="10"/>
      <c r="P13" s="11"/>
      <c r="Q13" s="10"/>
    </row>
    <row r="14" spans="2:17" ht="16.5" x14ac:dyDescent="0.3">
      <c r="B14" s="53" t="s">
        <v>14</v>
      </c>
      <c r="C14" s="17">
        <v>126.51</v>
      </c>
      <c r="D14" s="18">
        <v>4</v>
      </c>
      <c r="E14" s="19">
        <f t="shared" si="0"/>
        <v>506.04</v>
      </c>
      <c r="F14" s="12"/>
      <c r="G14" s="25">
        <f t="shared" si="1"/>
        <v>1</v>
      </c>
      <c r="H14" s="16">
        <f t="shared" si="2"/>
        <v>0</v>
      </c>
      <c r="I14" s="9"/>
      <c r="J14" s="10"/>
      <c r="K14" s="10"/>
      <c r="M14" s="9"/>
      <c r="N14" s="10"/>
      <c r="O14" s="10"/>
      <c r="P14" s="11"/>
      <c r="Q14" s="10"/>
    </row>
    <row r="15" spans="2:17" ht="16.5" x14ac:dyDescent="0.3">
      <c r="B15" s="53" t="s">
        <v>15</v>
      </c>
      <c r="C15" s="17">
        <v>94.21</v>
      </c>
      <c r="D15" s="18">
        <v>10</v>
      </c>
      <c r="E15" s="19">
        <f t="shared" si="0"/>
        <v>942.09999999999991</v>
      </c>
      <c r="F15" s="12"/>
      <c r="G15" s="25">
        <f t="shared" si="1"/>
        <v>1</v>
      </c>
      <c r="H15" s="16">
        <f t="shared" si="2"/>
        <v>0</v>
      </c>
      <c r="I15" s="9"/>
      <c r="J15" s="10"/>
      <c r="K15" s="10"/>
      <c r="M15" s="9"/>
      <c r="N15" s="10"/>
      <c r="O15" s="10"/>
      <c r="P15" s="11"/>
      <c r="Q15" s="10"/>
    </row>
    <row r="16" spans="2:17" ht="16.5" x14ac:dyDescent="0.3">
      <c r="B16" s="53" t="s">
        <v>16</v>
      </c>
      <c r="C16" s="17">
        <v>130.88</v>
      </c>
      <c r="D16" s="18">
        <v>4</v>
      </c>
      <c r="E16" s="19">
        <f t="shared" si="0"/>
        <v>523.52</v>
      </c>
      <c r="F16" s="12"/>
      <c r="G16" s="25">
        <f t="shared" si="1"/>
        <v>1</v>
      </c>
      <c r="H16" s="16">
        <f t="shared" si="2"/>
        <v>0</v>
      </c>
      <c r="I16" s="9"/>
      <c r="J16" s="10"/>
      <c r="K16" s="10"/>
      <c r="M16" s="9"/>
      <c r="N16" s="10"/>
      <c r="O16" s="10"/>
      <c r="P16" s="11"/>
      <c r="Q16" s="10"/>
    </row>
    <row r="17" spans="2:17" ht="16.5" x14ac:dyDescent="0.3">
      <c r="B17" s="53" t="s">
        <v>17</v>
      </c>
      <c r="C17" s="17">
        <v>97.63</v>
      </c>
      <c r="D17" s="18">
        <v>3</v>
      </c>
      <c r="E17" s="19">
        <f t="shared" si="0"/>
        <v>292.89</v>
      </c>
      <c r="F17" s="12"/>
      <c r="G17" s="25">
        <f t="shared" si="1"/>
        <v>1</v>
      </c>
      <c r="H17" s="16">
        <f t="shared" si="2"/>
        <v>0</v>
      </c>
      <c r="I17" s="9"/>
      <c r="J17" s="10"/>
      <c r="K17" s="10"/>
      <c r="M17" s="9"/>
      <c r="N17" s="10"/>
      <c r="O17" s="10"/>
      <c r="P17" s="11"/>
      <c r="Q17" s="10"/>
    </row>
    <row r="18" spans="2:17" ht="16.5" x14ac:dyDescent="0.3">
      <c r="B18" s="53" t="s">
        <v>18</v>
      </c>
      <c r="C18" s="17">
        <v>40.79</v>
      </c>
      <c r="D18" s="18">
        <v>6</v>
      </c>
      <c r="E18" s="19">
        <f t="shared" si="0"/>
        <v>244.74</v>
      </c>
      <c r="F18" s="12"/>
      <c r="G18" s="25">
        <f t="shared" si="1"/>
        <v>1</v>
      </c>
      <c r="H18" s="16">
        <f t="shared" si="2"/>
        <v>0</v>
      </c>
      <c r="I18" s="9"/>
      <c r="J18" s="10"/>
      <c r="K18" s="10"/>
      <c r="M18" s="9"/>
      <c r="N18" s="10"/>
      <c r="O18" s="10"/>
      <c r="P18" s="11"/>
      <c r="Q18" s="10"/>
    </row>
    <row r="19" spans="2:17" ht="16.5" x14ac:dyDescent="0.3">
      <c r="B19" s="53" t="s">
        <v>19</v>
      </c>
      <c r="C19" s="17">
        <v>16.84</v>
      </c>
      <c r="D19" s="18">
        <v>10</v>
      </c>
      <c r="E19" s="19">
        <f t="shared" si="0"/>
        <v>168.4</v>
      </c>
      <c r="F19" s="12"/>
      <c r="G19" s="25">
        <f t="shared" si="1"/>
        <v>1</v>
      </c>
      <c r="H19" s="16">
        <f t="shared" si="2"/>
        <v>0</v>
      </c>
      <c r="I19" s="9"/>
      <c r="J19" s="10"/>
      <c r="K19" s="10"/>
      <c r="M19" s="9"/>
      <c r="N19" s="10"/>
      <c r="O19" s="10"/>
      <c r="P19" s="11"/>
      <c r="Q19" s="10"/>
    </row>
    <row r="20" spans="2:17" ht="16.5" x14ac:dyDescent="0.3">
      <c r="B20" s="53" t="s">
        <v>20</v>
      </c>
      <c r="C20" s="17">
        <v>9.3000000000000007</v>
      </c>
      <c r="D20" s="18">
        <v>3</v>
      </c>
      <c r="E20" s="19">
        <f t="shared" si="0"/>
        <v>27.900000000000002</v>
      </c>
      <c r="F20" s="12"/>
      <c r="G20" s="25">
        <f t="shared" si="1"/>
        <v>1</v>
      </c>
      <c r="H20" s="16">
        <f t="shared" si="2"/>
        <v>0</v>
      </c>
      <c r="I20" s="9"/>
      <c r="J20" s="10"/>
      <c r="K20" s="10"/>
      <c r="M20" s="9"/>
      <c r="N20" s="10"/>
      <c r="O20" s="10"/>
      <c r="P20" s="11"/>
      <c r="Q20" s="10"/>
    </row>
    <row r="21" spans="2:17" ht="16.5" x14ac:dyDescent="0.3">
      <c r="B21" s="53" t="s">
        <v>21</v>
      </c>
      <c r="C21" s="17">
        <v>7.91</v>
      </c>
      <c r="D21" s="18">
        <v>50</v>
      </c>
      <c r="E21" s="19">
        <f t="shared" si="0"/>
        <v>395.5</v>
      </c>
      <c r="F21" s="12"/>
      <c r="G21" s="25">
        <f t="shared" si="1"/>
        <v>1</v>
      </c>
      <c r="H21" s="16">
        <f t="shared" si="2"/>
        <v>0</v>
      </c>
      <c r="I21" s="9"/>
      <c r="J21" s="10"/>
      <c r="K21" s="10"/>
      <c r="M21" s="9"/>
      <c r="N21" s="10"/>
      <c r="O21" s="10"/>
      <c r="P21" s="11"/>
      <c r="Q21" s="10"/>
    </row>
    <row r="22" spans="2:17" ht="16.5" x14ac:dyDescent="0.3">
      <c r="B22" s="53" t="s">
        <v>22</v>
      </c>
      <c r="C22" s="17">
        <v>68.459999999999994</v>
      </c>
      <c r="D22" s="18">
        <v>8</v>
      </c>
      <c r="E22" s="19">
        <f t="shared" si="0"/>
        <v>547.67999999999995</v>
      </c>
      <c r="F22" s="12"/>
      <c r="G22" s="25">
        <f t="shared" si="1"/>
        <v>1</v>
      </c>
      <c r="H22" s="16">
        <f t="shared" si="2"/>
        <v>0</v>
      </c>
      <c r="I22" s="9"/>
      <c r="J22" s="10"/>
      <c r="K22" s="10"/>
      <c r="M22" s="9"/>
      <c r="N22" s="10"/>
      <c r="O22" s="10"/>
      <c r="P22" s="11"/>
      <c r="Q22" s="10"/>
    </row>
    <row r="23" spans="2:17" ht="16.5" x14ac:dyDescent="0.3">
      <c r="B23" s="53" t="s">
        <v>23</v>
      </c>
      <c r="C23" s="17">
        <v>2.5</v>
      </c>
      <c r="D23" s="18">
        <v>15</v>
      </c>
      <c r="E23" s="19">
        <f t="shared" si="0"/>
        <v>37.5</v>
      </c>
      <c r="F23" s="12"/>
      <c r="G23" s="25">
        <f t="shared" si="1"/>
        <v>1</v>
      </c>
      <c r="H23" s="16">
        <f t="shared" si="2"/>
        <v>0</v>
      </c>
      <c r="I23" s="9"/>
      <c r="J23" s="10"/>
      <c r="K23" s="10"/>
      <c r="M23" s="9"/>
      <c r="N23" s="10"/>
      <c r="O23" s="10"/>
      <c r="P23" s="11"/>
      <c r="Q23" s="10"/>
    </row>
    <row r="24" spans="2:17" ht="16.5" x14ac:dyDescent="0.3">
      <c r="B24" s="53" t="s">
        <v>24</v>
      </c>
      <c r="C24" s="17">
        <v>1.56</v>
      </c>
      <c r="D24" s="18">
        <v>36</v>
      </c>
      <c r="E24" s="19">
        <f t="shared" si="0"/>
        <v>56.160000000000004</v>
      </c>
      <c r="F24" s="12"/>
      <c r="G24" s="25">
        <f t="shared" si="1"/>
        <v>1</v>
      </c>
      <c r="H24" s="16">
        <f t="shared" si="2"/>
        <v>0</v>
      </c>
      <c r="I24" s="9"/>
      <c r="J24" s="10"/>
      <c r="K24" s="10"/>
      <c r="M24" s="9"/>
      <c r="N24" s="10"/>
      <c r="O24" s="10"/>
      <c r="P24" s="11"/>
      <c r="Q24" s="10"/>
    </row>
    <row r="25" spans="2:17" ht="16.5" x14ac:dyDescent="0.3">
      <c r="B25" s="53" t="s">
        <v>25</v>
      </c>
      <c r="C25" s="17">
        <v>1.61</v>
      </c>
      <c r="D25" s="18">
        <v>36</v>
      </c>
      <c r="E25" s="19">
        <f t="shared" si="0"/>
        <v>57.96</v>
      </c>
      <c r="F25" s="12"/>
      <c r="G25" s="25">
        <f t="shared" si="1"/>
        <v>1</v>
      </c>
      <c r="H25" s="16">
        <f t="shared" si="2"/>
        <v>0</v>
      </c>
      <c r="I25" s="9"/>
      <c r="J25" s="10"/>
      <c r="K25" s="10"/>
      <c r="M25" s="9"/>
      <c r="N25" s="10"/>
      <c r="O25" s="10"/>
      <c r="P25" s="11"/>
      <c r="Q25" s="10"/>
    </row>
    <row r="26" spans="2:17" ht="16.5" x14ac:dyDescent="0.3">
      <c r="B26" s="53" t="s">
        <v>26</v>
      </c>
      <c r="C26" s="17">
        <v>4.8099999999999996</v>
      </c>
      <c r="D26" s="18">
        <v>3</v>
      </c>
      <c r="E26" s="19">
        <f t="shared" si="0"/>
        <v>14.43</v>
      </c>
      <c r="F26" s="12"/>
      <c r="G26" s="25">
        <f t="shared" si="1"/>
        <v>1</v>
      </c>
      <c r="H26" s="16">
        <f t="shared" si="2"/>
        <v>0</v>
      </c>
      <c r="I26" s="9"/>
      <c r="J26" s="10"/>
      <c r="K26" s="10"/>
      <c r="M26" s="9"/>
      <c r="N26" s="10"/>
      <c r="O26" s="10"/>
      <c r="P26" s="11"/>
      <c r="Q26" s="10"/>
    </row>
    <row r="27" spans="2:17" ht="16.5" x14ac:dyDescent="0.3">
      <c r="B27" s="53" t="s">
        <v>27</v>
      </c>
      <c r="C27" s="17">
        <v>20.5</v>
      </c>
      <c r="D27" s="18">
        <v>10</v>
      </c>
      <c r="E27" s="19">
        <f t="shared" si="0"/>
        <v>205</v>
      </c>
      <c r="F27" s="12"/>
      <c r="G27" s="25">
        <f t="shared" si="1"/>
        <v>1</v>
      </c>
      <c r="H27" s="16">
        <f t="shared" si="2"/>
        <v>0</v>
      </c>
      <c r="I27" s="9"/>
      <c r="J27" s="10"/>
      <c r="K27" s="10"/>
      <c r="M27" s="9"/>
      <c r="N27" s="10"/>
      <c r="O27" s="10"/>
      <c r="P27" s="11"/>
      <c r="Q27" s="10"/>
    </row>
    <row r="28" spans="2:17" ht="16.5" x14ac:dyDescent="0.3">
      <c r="B28" s="53" t="s">
        <v>28</v>
      </c>
      <c r="C28" s="17">
        <v>1.39</v>
      </c>
      <c r="D28" s="18">
        <v>150</v>
      </c>
      <c r="E28" s="19">
        <f t="shared" si="0"/>
        <v>208.49999999999997</v>
      </c>
      <c r="F28" s="12"/>
      <c r="G28" s="25">
        <f t="shared" si="1"/>
        <v>1</v>
      </c>
      <c r="H28" s="16">
        <f t="shared" si="2"/>
        <v>0</v>
      </c>
      <c r="I28" s="9"/>
      <c r="J28" s="10"/>
      <c r="K28" s="10"/>
      <c r="M28" s="9"/>
      <c r="N28" s="10"/>
      <c r="O28" s="10"/>
      <c r="P28" s="11"/>
      <c r="Q28" s="10"/>
    </row>
    <row r="29" spans="2:17" ht="16.5" x14ac:dyDescent="0.3">
      <c r="B29" s="53" t="s">
        <v>29</v>
      </c>
      <c r="C29" s="17">
        <v>1.36</v>
      </c>
      <c r="D29" s="18">
        <v>70</v>
      </c>
      <c r="E29" s="19">
        <f t="shared" si="0"/>
        <v>95.2</v>
      </c>
      <c r="F29" s="12"/>
      <c r="G29" s="25">
        <f t="shared" si="1"/>
        <v>1</v>
      </c>
      <c r="H29" s="16">
        <f t="shared" si="2"/>
        <v>0</v>
      </c>
      <c r="I29" s="9"/>
      <c r="J29" s="10"/>
      <c r="K29" s="10"/>
      <c r="M29" s="9"/>
      <c r="N29" s="10"/>
      <c r="O29" s="10"/>
      <c r="P29" s="11"/>
      <c r="Q29" s="10"/>
    </row>
    <row r="30" spans="2:17" ht="16.5" x14ac:dyDescent="0.3">
      <c r="B30" s="53" t="s">
        <v>30</v>
      </c>
      <c r="C30" s="17">
        <v>6.4</v>
      </c>
      <c r="D30" s="18">
        <v>50</v>
      </c>
      <c r="E30" s="19">
        <f t="shared" si="0"/>
        <v>320</v>
      </c>
      <c r="F30" s="12"/>
      <c r="G30" s="25">
        <f t="shared" si="1"/>
        <v>1</v>
      </c>
      <c r="H30" s="16">
        <f t="shared" si="2"/>
        <v>0</v>
      </c>
      <c r="I30" s="9"/>
      <c r="J30" s="10"/>
      <c r="K30" s="10"/>
      <c r="M30" s="9"/>
      <c r="N30" s="10"/>
      <c r="O30" s="10"/>
      <c r="P30" s="11"/>
      <c r="Q30" s="10"/>
    </row>
    <row r="31" spans="2:17" ht="16.5" x14ac:dyDescent="0.3">
      <c r="B31" s="53" t="s">
        <v>31</v>
      </c>
      <c r="C31" s="17">
        <v>36.85</v>
      </c>
      <c r="D31" s="18">
        <v>1</v>
      </c>
      <c r="E31" s="19">
        <f t="shared" si="0"/>
        <v>36.85</v>
      </c>
      <c r="F31" s="12"/>
      <c r="G31" s="25">
        <f t="shared" si="1"/>
        <v>1</v>
      </c>
      <c r="H31" s="16">
        <f t="shared" si="2"/>
        <v>0</v>
      </c>
      <c r="I31" s="9"/>
      <c r="J31" s="10"/>
      <c r="K31" s="10"/>
      <c r="M31" s="9"/>
      <c r="N31" s="10"/>
      <c r="O31" s="10"/>
      <c r="P31" s="11"/>
      <c r="Q31" s="10"/>
    </row>
    <row r="32" spans="2:17" ht="16.5" x14ac:dyDescent="0.3">
      <c r="B32" s="53" t="s">
        <v>32</v>
      </c>
      <c r="C32" s="17">
        <v>119.01</v>
      </c>
      <c r="D32" s="18">
        <v>2</v>
      </c>
      <c r="E32" s="19">
        <f t="shared" si="0"/>
        <v>238.02</v>
      </c>
      <c r="F32" s="12"/>
      <c r="G32" s="25">
        <f t="shared" si="1"/>
        <v>1</v>
      </c>
      <c r="H32" s="16">
        <f t="shared" si="2"/>
        <v>0</v>
      </c>
      <c r="I32" s="9"/>
      <c r="J32" s="10"/>
      <c r="K32" s="10"/>
      <c r="M32" s="9"/>
      <c r="N32" s="10"/>
      <c r="O32" s="10"/>
      <c r="P32" s="11"/>
      <c r="Q32" s="10"/>
    </row>
    <row r="33" spans="2:17" ht="16.5" x14ac:dyDescent="0.3">
      <c r="B33" s="53" t="s">
        <v>33</v>
      </c>
      <c r="C33" s="17">
        <v>140.6</v>
      </c>
      <c r="D33" s="18">
        <v>2</v>
      </c>
      <c r="E33" s="19">
        <f t="shared" si="0"/>
        <v>281.2</v>
      </c>
      <c r="F33" s="12"/>
      <c r="G33" s="25">
        <f t="shared" si="1"/>
        <v>1</v>
      </c>
      <c r="H33" s="16">
        <f t="shared" si="2"/>
        <v>0</v>
      </c>
      <c r="I33" s="9"/>
      <c r="J33" s="10"/>
      <c r="K33" s="10"/>
      <c r="M33" s="9"/>
      <c r="N33" s="10"/>
      <c r="O33" s="10"/>
      <c r="P33" s="11"/>
      <c r="Q33" s="10"/>
    </row>
    <row r="34" spans="2:17" ht="16.5" x14ac:dyDescent="0.3">
      <c r="B34" s="53" t="s">
        <v>34</v>
      </c>
      <c r="C34" s="17">
        <v>70.25</v>
      </c>
      <c r="D34" s="18">
        <v>2</v>
      </c>
      <c r="E34" s="19">
        <f t="shared" si="0"/>
        <v>140.5</v>
      </c>
      <c r="F34" s="12"/>
      <c r="G34" s="25">
        <f t="shared" si="1"/>
        <v>1</v>
      </c>
      <c r="H34" s="16">
        <f t="shared" si="2"/>
        <v>0</v>
      </c>
      <c r="I34" s="9"/>
      <c r="J34" s="10"/>
      <c r="K34" s="10"/>
      <c r="M34" s="9"/>
      <c r="N34" s="10"/>
      <c r="O34" s="10"/>
      <c r="P34" s="11"/>
      <c r="Q34" s="10"/>
    </row>
    <row r="35" spans="2:17" ht="16.5" x14ac:dyDescent="0.3">
      <c r="B35" s="54" t="s">
        <v>35</v>
      </c>
      <c r="C35" s="20">
        <v>88.22</v>
      </c>
      <c r="D35" s="21">
        <v>3</v>
      </c>
      <c r="E35" s="22">
        <f t="shared" si="0"/>
        <v>264.65999999999997</v>
      </c>
      <c r="F35" s="12"/>
      <c r="G35" s="25">
        <f t="shared" si="1"/>
        <v>1</v>
      </c>
      <c r="H35" s="16">
        <f t="shared" si="2"/>
        <v>0</v>
      </c>
      <c r="I35" s="9"/>
      <c r="J35" s="10"/>
      <c r="K35" s="10"/>
      <c r="M35" s="9"/>
      <c r="N35" s="10"/>
      <c r="O35" s="10"/>
      <c r="P35" s="11"/>
      <c r="Q35" s="10"/>
    </row>
    <row r="36" spans="2:17" ht="16.5" x14ac:dyDescent="0.3">
      <c r="B36" s="54" t="s">
        <v>36</v>
      </c>
      <c r="C36" s="17">
        <v>82.02</v>
      </c>
      <c r="D36" s="23">
        <v>5</v>
      </c>
      <c r="E36" s="22">
        <f>C36*D36</f>
        <v>410.09999999999997</v>
      </c>
      <c r="F36" s="12"/>
      <c r="G36" s="25">
        <f t="shared" si="1"/>
        <v>1</v>
      </c>
      <c r="H36" s="16">
        <f t="shared" si="2"/>
        <v>0</v>
      </c>
    </row>
    <row r="37" spans="2:17" ht="16.5" x14ac:dyDescent="0.3">
      <c r="B37" s="53" t="s">
        <v>37</v>
      </c>
      <c r="C37" s="17">
        <v>42.2</v>
      </c>
      <c r="D37" s="18">
        <v>1</v>
      </c>
      <c r="E37" s="19">
        <f t="shared" ref="E37:E66" si="3">C37*D37</f>
        <v>42.2</v>
      </c>
      <c r="F37" s="12"/>
      <c r="G37" s="25">
        <f t="shared" si="1"/>
        <v>1</v>
      </c>
      <c r="H37" s="16">
        <f t="shared" si="2"/>
        <v>0</v>
      </c>
    </row>
    <row r="38" spans="2:17" ht="16.5" x14ac:dyDescent="0.3">
      <c r="B38" s="53" t="s">
        <v>38</v>
      </c>
      <c r="C38" s="17">
        <v>71.930000000000007</v>
      </c>
      <c r="D38" s="18">
        <v>1</v>
      </c>
      <c r="E38" s="19">
        <f t="shared" si="3"/>
        <v>71.930000000000007</v>
      </c>
      <c r="F38" s="12"/>
      <c r="G38" s="25">
        <f t="shared" si="1"/>
        <v>1</v>
      </c>
      <c r="H38" s="16">
        <f t="shared" si="2"/>
        <v>0</v>
      </c>
    </row>
    <row r="39" spans="2:17" ht="16.5" x14ac:dyDescent="0.3">
      <c r="B39" s="53" t="s">
        <v>39</v>
      </c>
      <c r="C39" s="17">
        <v>474.18</v>
      </c>
      <c r="D39" s="18">
        <v>1</v>
      </c>
      <c r="E39" s="19">
        <f t="shared" si="3"/>
        <v>474.18</v>
      </c>
      <c r="F39" s="12"/>
      <c r="G39" s="25">
        <f t="shared" si="1"/>
        <v>1</v>
      </c>
      <c r="H39" s="16">
        <f t="shared" si="2"/>
        <v>0</v>
      </c>
    </row>
    <row r="40" spans="2:17" ht="16.5" x14ac:dyDescent="0.3">
      <c r="B40" s="53" t="s">
        <v>40</v>
      </c>
      <c r="C40" s="17">
        <v>56.6</v>
      </c>
      <c r="D40" s="18">
        <v>2</v>
      </c>
      <c r="E40" s="19">
        <f t="shared" si="3"/>
        <v>113.2</v>
      </c>
      <c r="F40" s="12"/>
      <c r="G40" s="25">
        <f t="shared" si="1"/>
        <v>1</v>
      </c>
      <c r="H40" s="16">
        <f t="shared" si="2"/>
        <v>0</v>
      </c>
    </row>
    <row r="41" spans="2:17" ht="16.5" x14ac:dyDescent="0.3">
      <c r="B41" s="53" t="s">
        <v>41</v>
      </c>
      <c r="C41" s="17">
        <v>137.37</v>
      </c>
      <c r="D41" s="18">
        <v>5</v>
      </c>
      <c r="E41" s="19">
        <f>C41*D41</f>
        <v>686.85</v>
      </c>
      <c r="F41" s="12"/>
      <c r="G41" s="25">
        <f t="shared" si="1"/>
        <v>1</v>
      </c>
      <c r="H41" s="16">
        <f t="shared" si="2"/>
        <v>0</v>
      </c>
    </row>
    <row r="42" spans="2:17" ht="16.5" x14ac:dyDescent="0.3">
      <c r="B42" s="53" t="s">
        <v>42</v>
      </c>
      <c r="C42" s="17">
        <v>60.4</v>
      </c>
      <c r="D42" s="18">
        <v>4</v>
      </c>
      <c r="E42" s="19">
        <f t="shared" si="3"/>
        <v>241.6</v>
      </c>
      <c r="F42" s="12"/>
      <c r="G42" s="25">
        <f t="shared" si="1"/>
        <v>1</v>
      </c>
      <c r="H42" s="16">
        <f t="shared" si="2"/>
        <v>0</v>
      </c>
    </row>
    <row r="43" spans="2:17" ht="16.5" x14ac:dyDescent="0.3">
      <c r="B43" s="53" t="s">
        <v>43</v>
      </c>
      <c r="C43" s="17">
        <v>118.09</v>
      </c>
      <c r="D43" s="18">
        <v>5</v>
      </c>
      <c r="E43" s="19">
        <f>'[1]RESUM LOTS'!Q368</f>
        <v>590.45000000000005</v>
      </c>
      <c r="F43" s="12"/>
      <c r="G43" s="25">
        <f t="shared" si="1"/>
        <v>1</v>
      </c>
      <c r="H43" s="16">
        <f t="shared" si="2"/>
        <v>0</v>
      </c>
    </row>
    <row r="44" spans="2:17" ht="16.5" x14ac:dyDescent="0.3">
      <c r="B44" s="53" t="s">
        <v>44</v>
      </c>
      <c r="C44" s="17">
        <v>69.930000000000007</v>
      </c>
      <c r="D44" s="18">
        <v>2</v>
      </c>
      <c r="E44" s="19">
        <f t="shared" si="3"/>
        <v>139.86000000000001</v>
      </c>
      <c r="F44" s="12"/>
      <c r="G44" s="25">
        <f t="shared" si="1"/>
        <v>1</v>
      </c>
      <c r="H44" s="16">
        <f t="shared" si="2"/>
        <v>0</v>
      </c>
    </row>
    <row r="45" spans="2:17" ht="16.5" x14ac:dyDescent="0.3">
      <c r="B45" s="53" t="s">
        <v>45</v>
      </c>
      <c r="C45" s="17">
        <v>4.4000000000000004</v>
      </c>
      <c r="D45" s="18">
        <v>5</v>
      </c>
      <c r="E45" s="19">
        <f t="shared" si="3"/>
        <v>22</v>
      </c>
      <c r="F45" s="12"/>
      <c r="G45" s="25">
        <f t="shared" si="1"/>
        <v>1</v>
      </c>
      <c r="H45" s="16">
        <f t="shared" si="2"/>
        <v>0</v>
      </c>
    </row>
    <row r="46" spans="2:17" ht="16.5" x14ac:dyDescent="0.3">
      <c r="B46" s="53" t="s">
        <v>46</v>
      </c>
      <c r="C46" s="17">
        <v>8.8000000000000007</v>
      </c>
      <c r="D46" s="18">
        <v>5</v>
      </c>
      <c r="E46" s="19">
        <f t="shared" si="3"/>
        <v>44</v>
      </c>
      <c r="F46" s="12"/>
      <c r="G46" s="25">
        <f t="shared" si="1"/>
        <v>1</v>
      </c>
      <c r="H46" s="16">
        <f t="shared" si="2"/>
        <v>0</v>
      </c>
    </row>
    <row r="47" spans="2:17" ht="16.5" x14ac:dyDescent="0.3">
      <c r="B47" s="53" t="s">
        <v>47</v>
      </c>
      <c r="C47" s="17">
        <v>20.59</v>
      </c>
      <c r="D47" s="18">
        <v>1</v>
      </c>
      <c r="E47" s="19">
        <f t="shared" si="3"/>
        <v>20.59</v>
      </c>
      <c r="F47" s="12"/>
      <c r="G47" s="25">
        <f t="shared" si="1"/>
        <v>1</v>
      </c>
      <c r="H47" s="16">
        <f t="shared" si="2"/>
        <v>0</v>
      </c>
    </row>
    <row r="48" spans="2:17" ht="16.5" x14ac:dyDescent="0.3">
      <c r="B48" s="53" t="s">
        <v>48</v>
      </c>
      <c r="C48" s="17">
        <v>112.61</v>
      </c>
      <c r="D48" s="18">
        <v>12</v>
      </c>
      <c r="E48" s="19">
        <f t="shared" si="3"/>
        <v>1351.32</v>
      </c>
      <c r="F48" s="12"/>
      <c r="G48" s="25">
        <f t="shared" si="1"/>
        <v>1</v>
      </c>
      <c r="H48" s="16">
        <f t="shared" si="2"/>
        <v>0</v>
      </c>
    </row>
    <row r="49" spans="2:8" ht="16.5" x14ac:dyDescent="0.3">
      <c r="B49" s="53" t="s">
        <v>49</v>
      </c>
      <c r="C49" s="17">
        <v>115.97</v>
      </c>
      <c r="D49" s="18">
        <v>10</v>
      </c>
      <c r="E49" s="19">
        <f t="shared" si="3"/>
        <v>1159.7</v>
      </c>
      <c r="F49" s="12"/>
      <c r="G49" s="25">
        <f t="shared" si="1"/>
        <v>1</v>
      </c>
      <c r="H49" s="16">
        <f t="shared" si="2"/>
        <v>0</v>
      </c>
    </row>
    <row r="50" spans="2:8" ht="16.5" x14ac:dyDescent="0.3">
      <c r="B50" s="53" t="s">
        <v>50</v>
      </c>
      <c r="C50" s="17">
        <v>3.6</v>
      </c>
      <c r="D50" s="18">
        <v>75</v>
      </c>
      <c r="E50" s="19">
        <f t="shared" si="3"/>
        <v>270</v>
      </c>
      <c r="F50" s="12"/>
      <c r="G50" s="25">
        <f t="shared" si="1"/>
        <v>1</v>
      </c>
      <c r="H50" s="16">
        <f t="shared" si="2"/>
        <v>0</v>
      </c>
    </row>
    <row r="51" spans="2:8" ht="16.5" x14ac:dyDescent="0.3">
      <c r="B51" s="53" t="s">
        <v>51</v>
      </c>
      <c r="C51" s="17">
        <v>4.1399999999999997</v>
      </c>
      <c r="D51" s="18">
        <v>18</v>
      </c>
      <c r="E51" s="22">
        <f t="shared" si="3"/>
        <v>74.52</v>
      </c>
      <c r="F51" s="12"/>
      <c r="G51" s="25">
        <f t="shared" si="1"/>
        <v>1</v>
      </c>
      <c r="H51" s="16">
        <f t="shared" si="2"/>
        <v>0</v>
      </c>
    </row>
    <row r="52" spans="2:8" ht="16.5" x14ac:dyDescent="0.3">
      <c r="B52" s="53" t="s">
        <v>52</v>
      </c>
      <c r="C52" s="17">
        <v>98.31</v>
      </c>
      <c r="D52" s="18">
        <v>10</v>
      </c>
      <c r="E52" s="22">
        <f t="shared" si="3"/>
        <v>983.1</v>
      </c>
      <c r="F52" s="12"/>
      <c r="G52" s="25">
        <f t="shared" si="1"/>
        <v>1</v>
      </c>
      <c r="H52" s="16">
        <f t="shared" si="2"/>
        <v>0</v>
      </c>
    </row>
    <row r="53" spans="2:8" ht="16.5" x14ac:dyDescent="0.3">
      <c r="B53" s="53" t="s">
        <v>53</v>
      </c>
      <c r="C53" s="17">
        <v>2.2000000000000002</v>
      </c>
      <c r="D53" s="18">
        <v>10</v>
      </c>
      <c r="E53" s="22">
        <f t="shared" si="3"/>
        <v>22</v>
      </c>
      <c r="F53" s="12"/>
      <c r="G53" s="25">
        <f t="shared" si="1"/>
        <v>1</v>
      </c>
      <c r="H53" s="16">
        <f t="shared" si="2"/>
        <v>0</v>
      </c>
    </row>
    <row r="54" spans="2:8" ht="16.5" x14ac:dyDescent="0.3">
      <c r="B54" s="53" t="s">
        <v>54</v>
      </c>
      <c r="C54" s="17">
        <v>2</v>
      </c>
      <c r="D54" s="18">
        <v>1</v>
      </c>
      <c r="E54" s="22">
        <f t="shared" si="3"/>
        <v>2</v>
      </c>
      <c r="F54" s="12"/>
      <c r="G54" s="25">
        <f t="shared" si="1"/>
        <v>1</v>
      </c>
      <c r="H54" s="16">
        <f t="shared" si="2"/>
        <v>0</v>
      </c>
    </row>
    <row r="55" spans="2:8" ht="16.5" x14ac:dyDescent="0.3">
      <c r="B55" s="53" t="s">
        <v>55</v>
      </c>
      <c r="C55" s="17">
        <v>9.7899999999999991</v>
      </c>
      <c r="D55" s="18">
        <v>3</v>
      </c>
      <c r="E55" s="22">
        <f t="shared" si="3"/>
        <v>29.369999999999997</v>
      </c>
      <c r="F55" s="12"/>
      <c r="G55" s="25">
        <f t="shared" si="1"/>
        <v>1</v>
      </c>
      <c r="H55" s="16">
        <f t="shared" si="2"/>
        <v>0</v>
      </c>
    </row>
    <row r="56" spans="2:8" ht="16.5" x14ac:dyDescent="0.3">
      <c r="B56" s="53" t="s">
        <v>56</v>
      </c>
      <c r="C56" s="17">
        <v>0.69</v>
      </c>
      <c r="D56" s="18">
        <v>20</v>
      </c>
      <c r="E56" s="22">
        <f t="shared" si="3"/>
        <v>13.799999999999999</v>
      </c>
      <c r="F56" s="12"/>
      <c r="G56" s="25">
        <f t="shared" si="1"/>
        <v>1</v>
      </c>
      <c r="H56" s="16">
        <f t="shared" si="2"/>
        <v>0</v>
      </c>
    </row>
    <row r="57" spans="2:8" ht="16.5" x14ac:dyDescent="0.3">
      <c r="B57" s="53" t="s">
        <v>57</v>
      </c>
      <c r="C57" s="17">
        <v>0.69</v>
      </c>
      <c r="D57" s="18">
        <v>20</v>
      </c>
      <c r="E57" s="22">
        <f t="shared" si="3"/>
        <v>13.799999999999999</v>
      </c>
      <c r="F57" s="12"/>
      <c r="G57" s="25">
        <f t="shared" si="1"/>
        <v>1</v>
      </c>
      <c r="H57" s="16">
        <f t="shared" si="2"/>
        <v>0</v>
      </c>
    </row>
    <row r="58" spans="2:8" ht="16.5" x14ac:dyDescent="0.3">
      <c r="B58" s="53" t="s">
        <v>58</v>
      </c>
      <c r="C58" s="17">
        <v>147</v>
      </c>
      <c r="D58" s="18">
        <v>1</v>
      </c>
      <c r="E58" s="22">
        <f t="shared" si="3"/>
        <v>147</v>
      </c>
      <c r="F58" s="12"/>
      <c r="G58" s="25">
        <f t="shared" si="1"/>
        <v>1</v>
      </c>
      <c r="H58" s="16">
        <f t="shared" si="2"/>
        <v>0</v>
      </c>
    </row>
    <row r="59" spans="2:8" ht="16.5" x14ac:dyDescent="0.3">
      <c r="B59" s="53" t="s">
        <v>59</v>
      </c>
      <c r="C59" s="17">
        <v>51.07</v>
      </c>
      <c r="D59" s="18">
        <v>2</v>
      </c>
      <c r="E59" s="22">
        <f t="shared" si="3"/>
        <v>102.14</v>
      </c>
      <c r="F59" s="12"/>
      <c r="G59" s="25">
        <f t="shared" si="1"/>
        <v>1</v>
      </c>
      <c r="H59" s="16">
        <f t="shared" si="2"/>
        <v>0</v>
      </c>
    </row>
    <row r="60" spans="2:8" ht="16.5" x14ac:dyDescent="0.3">
      <c r="B60" s="53" t="s">
        <v>60</v>
      </c>
      <c r="C60" s="17">
        <v>57.5</v>
      </c>
      <c r="D60" s="18">
        <v>15</v>
      </c>
      <c r="E60" s="22">
        <f t="shared" si="3"/>
        <v>862.5</v>
      </c>
      <c r="F60" s="12"/>
      <c r="G60" s="25">
        <f t="shared" si="1"/>
        <v>1</v>
      </c>
      <c r="H60" s="16">
        <f t="shared" si="2"/>
        <v>0</v>
      </c>
    </row>
    <row r="61" spans="2:8" ht="16.5" x14ac:dyDescent="0.3">
      <c r="B61" s="53" t="s">
        <v>61</v>
      </c>
      <c r="C61" s="17">
        <v>17.2</v>
      </c>
      <c r="D61" s="18">
        <v>1</v>
      </c>
      <c r="E61" s="22">
        <f t="shared" si="3"/>
        <v>17.2</v>
      </c>
      <c r="F61" s="12"/>
      <c r="G61" s="25">
        <f t="shared" si="1"/>
        <v>1</v>
      </c>
      <c r="H61" s="16">
        <f t="shared" si="2"/>
        <v>0</v>
      </c>
    </row>
    <row r="62" spans="2:8" ht="16.5" x14ac:dyDescent="0.3">
      <c r="B62" s="53" t="s">
        <v>62</v>
      </c>
      <c r="C62" s="17">
        <v>6.36</v>
      </c>
      <c r="D62" s="18">
        <v>1</v>
      </c>
      <c r="E62" s="22">
        <f t="shared" si="3"/>
        <v>6.36</v>
      </c>
      <c r="F62" s="12"/>
      <c r="G62" s="25">
        <f t="shared" si="1"/>
        <v>1</v>
      </c>
      <c r="H62" s="16">
        <f t="shared" si="2"/>
        <v>0</v>
      </c>
    </row>
    <row r="63" spans="2:8" ht="16.5" x14ac:dyDescent="0.3">
      <c r="B63" s="53" t="s">
        <v>63</v>
      </c>
      <c r="C63" s="17">
        <v>8.57</v>
      </c>
      <c r="D63" s="18">
        <v>2</v>
      </c>
      <c r="E63" s="22">
        <f t="shared" si="3"/>
        <v>17.14</v>
      </c>
      <c r="F63" s="12"/>
      <c r="G63" s="25">
        <f t="shared" si="1"/>
        <v>1</v>
      </c>
      <c r="H63" s="16">
        <f t="shared" si="2"/>
        <v>0</v>
      </c>
    </row>
    <row r="64" spans="2:8" ht="16.5" x14ac:dyDescent="0.3">
      <c r="B64" s="53" t="s">
        <v>64</v>
      </c>
      <c r="C64" s="17">
        <v>96.37</v>
      </c>
      <c r="D64" s="18">
        <v>15</v>
      </c>
      <c r="E64" s="22">
        <f t="shared" si="3"/>
        <v>1445.5500000000002</v>
      </c>
      <c r="F64" s="12"/>
      <c r="G64" s="25">
        <f t="shared" si="1"/>
        <v>1</v>
      </c>
      <c r="H64" s="16">
        <f t="shared" si="2"/>
        <v>0</v>
      </c>
    </row>
    <row r="65" spans="2:8" ht="16.5" x14ac:dyDescent="0.3">
      <c r="B65" s="53" t="s">
        <v>65</v>
      </c>
      <c r="C65" s="17">
        <v>54.46</v>
      </c>
      <c r="D65" s="18">
        <v>8</v>
      </c>
      <c r="E65" s="22">
        <f t="shared" si="3"/>
        <v>435.68</v>
      </c>
      <c r="F65" s="12"/>
      <c r="G65" s="25">
        <f t="shared" si="1"/>
        <v>1</v>
      </c>
      <c r="H65" s="16">
        <f t="shared" si="2"/>
        <v>0</v>
      </c>
    </row>
    <row r="66" spans="2:8" ht="17.25" thickBot="1" x14ac:dyDescent="0.35">
      <c r="B66" s="53" t="s">
        <v>66</v>
      </c>
      <c r="C66" s="17">
        <v>1.1499999999999999</v>
      </c>
      <c r="D66" s="18">
        <v>5</v>
      </c>
      <c r="E66" s="22">
        <f t="shared" si="3"/>
        <v>5.75</v>
      </c>
      <c r="F66" s="13"/>
      <c r="G66" s="25">
        <f t="shared" si="1"/>
        <v>1</v>
      </c>
      <c r="H66" s="16">
        <f t="shared" si="2"/>
        <v>0</v>
      </c>
    </row>
    <row r="67" spans="2:8" ht="17.25" thickBot="1" x14ac:dyDescent="0.35">
      <c r="B67" s="55" t="s">
        <v>10</v>
      </c>
      <c r="C67" s="51"/>
      <c r="D67" s="51"/>
      <c r="E67" s="24">
        <f>SUM(E11:E66)</f>
        <v>17360.260000000006</v>
      </c>
      <c r="G67" s="51"/>
      <c r="H67" s="26">
        <f>SUM(H11:H66)</f>
        <v>0</v>
      </c>
    </row>
  </sheetData>
  <sheetProtection algorithmName="SHA-512" hashValue="1/b235VgnyX3MglB9Y47JgahXyNehLB5aPkk3krojqgK4ZVbg1LwEGLX5VkWlDcdG6kM8k3L7hiWWtyaMX23eA==" saltValue="iZkmuZPvSx5UfTWTIo15AA==" spinCount="100000" sheet="1" objects="1" scenarios="1"/>
  <mergeCells count="7">
    <mergeCell ref="B2:H3"/>
    <mergeCell ref="C5:H5"/>
    <mergeCell ref="B7:H7"/>
    <mergeCell ref="B8:H8"/>
    <mergeCell ref="B9:B10"/>
    <mergeCell ref="C9:E9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Moix</dc:creator>
  <cp:lastModifiedBy>Núria Moix</cp:lastModifiedBy>
  <dcterms:created xsi:type="dcterms:W3CDTF">2026-02-02T07:52:09Z</dcterms:created>
  <dcterms:modified xsi:type="dcterms:W3CDTF">2026-02-10T11:32:49Z</dcterms:modified>
</cp:coreProperties>
</file>