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EC003ED1-0F4F-4EAA-B26A-EBBBBAB282FC}" xr6:coauthVersionLast="47" xr6:coauthVersionMax="47" xr10:uidLastSave="{00000000-0000-0000-0000-000000000000}"/>
  <bookViews>
    <workbookView xWindow="16695" yWindow="-16335" windowWidth="29040" windowHeight="15720" xr2:uid="{00000000-000D-0000-FFFF-FFFF00000000}"/>
  </bookViews>
  <sheets>
    <sheet name="256-2025" sheetId="1" r:id="rId1"/>
    <sheet name="Càlcul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G31" i="2"/>
  <c r="H20" i="2"/>
  <c r="H21" i="2"/>
  <c r="H22" i="2"/>
  <c r="H23" i="2"/>
  <c r="H24" i="2"/>
  <c r="H25" i="2"/>
  <c r="H26" i="2"/>
  <c r="H27" i="2"/>
  <c r="H28" i="2"/>
  <c r="I26" i="2"/>
  <c r="J26" i="2" s="1"/>
  <c r="I27" i="2"/>
  <c r="J27" i="2" s="1"/>
  <c r="I28" i="2"/>
  <c r="J28" i="2" s="1"/>
  <c r="I25" i="2"/>
  <c r="J25" i="2" s="1"/>
  <c r="I20" i="2" l="1"/>
  <c r="J20" i="2" s="1"/>
  <c r="I21" i="2"/>
  <c r="J21" i="2" s="1"/>
  <c r="I22" i="2"/>
  <c r="J22" i="2" s="1"/>
  <c r="I23" i="2"/>
  <c r="J23" i="2" s="1"/>
  <c r="I24" i="2"/>
  <c r="J24" i="2" s="1"/>
  <c r="I19" i="2"/>
  <c r="J18" i="2"/>
  <c r="H19" i="2"/>
  <c r="H18" i="2"/>
  <c r="H11" i="2"/>
  <c r="I11" i="2" s="1"/>
  <c r="H10" i="2"/>
  <c r="I10" i="2" s="1"/>
  <c r="H9" i="2"/>
  <c r="I9" i="2" s="1"/>
  <c r="H8" i="2"/>
  <c r="I8" i="2" s="1"/>
  <c r="H7" i="2"/>
  <c r="I7" i="2" s="1"/>
  <c r="H6" i="2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G12" i="2" s="1"/>
  <c r="J19" i="2" l="1"/>
  <c r="I31" i="2" s="1"/>
  <c r="I6" i="2"/>
  <c r="I12" i="2" s="1"/>
  <c r="E28" i="1" l="1"/>
</calcChain>
</file>

<file path=xl/sharedStrings.xml><?xml version="1.0" encoding="utf-8"?>
<sst xmlns="http://schemas.openxmlformats.org/spreadsheetml/2006/main" count="68" uniqueCount="48">
  <si>
    <t>Mitjans humans</t>
  </si>
  <si>
    <t>Mitjans materials</t>
  </si>
  <si>
    <t>Preu unitari base</t>
  </si>
  <si>
    <t>Preu unitari ofert</t>
  </si>
  <si>
    <t>Inspecció tipus A</t>
  </si>
  <si>
    <t>Inspecció tipus B</t>
  </si>
  <si>
    <t>Inspecció tipus C</t>
  </si>
  <si>
    <t>OFERTA ECONÒMICA</t>
  </si>
  <si>
    <t>PART FIXA</t>
  </si>
  <si>
    <t>PART VARIABLE</t>
  </si>
  <si>
    <t>Donada de baixa d’un equip a pressió com a instal·lador autoritzat</t>
  </si>
  <si>
    <t>Revisió i timbratge vàlvula de seguretat per EIC</t>
  </si>
  <si>
    <t>Certificació d’instal·lació d’aparells de pressió i posada en funcionament com instal·lador autoritzat</t>
  </si>
  <si>
    <t>Camió grua fins a 20Tn</t>
  </si>
  <si>
    <t>Lloguer compressor de cabal 10m3/h</t>
  </si>
  <si>
    <t>Lloguer compressor de pressió fins 18 bar</t>
  </si>
  <si>
    <t>3.3.1</t>
  </si>
  <si>
    <t>3.3.2</t>
  </si>
  <si>
    <t>3.3.1 i 3.3.2</t>
  </si>
  <si>
    <t>Apartat PPT on aplica</t>
  </si>
  <si>
    <t>Manteniment preventiu</t>
  </si>
  <si>
    <t>Any</t>
  </si>
  <si>
    <t>Nivell inspecció</t>
  </si>
  <si>
    <t>Nº inspeccions</t>
  </si>
  <si>
    <t>A</t>
  </si>
  <si>
    <t>B</t>
  </si>
  <si>
    <t>C</t>
  </si>
  <si>
    <t>Preu unitari base ofert</t>
  </si>
  <si>
    <t>Subtotal base</t>
  </si>
  <si>
    <t>Pressupost part fixa base</t>
  </si>
  <si>
    <t>Pressupost part fixa ofert</t>
  </si>
  <si>
    <t>Durada inicial</t>
  </si>
  <si>
    <t>Material</t>
  </si>
  <si>
    <t>Tècnic especialitzat</t>
  </si>
  <si>
    <t>Operari especialitzat</t>
  </si>
  <si>
    <t>Tècnic especialitzat  (festius i de 22h a 06h)</t>
  </si>
  <si>
    <t>Operari especialitzat (festius i de 22h a 06h)</t>
  </si>
  <si>
    <t>Unitats anuals estimades</t>
  </si>
  <si>
    <t>Preu base</t>
  </si>
  <si>
    <t>Subtotal part fixa base</t>
  </si>
  <si>
    <t>Subtotal part variable base</t>
  </si>
  <si>
    <t>Preu ofert</t>
  </si>
  <si>
    <t>Pressupost anual part variable base</t>
  </si>
  <si>
    <t>Pressupost anual part variable ofert</t>
  </si>
  <si>
    <t xml:space="preserve">Pressupost total màxim (durada inicial) </t>
  </si>
  <si>
    <t>Pressupost total ofert (durada inicial)</t>
  </si>
  <si>
    <t>1ª anualitat</t>
  </si>
  <si>
    <t>2ª anualitat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</si>
</sst>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\ &quot;€/h&quot;"/>
    <numFmt numFmtId="165" formatCode="0.00\ &quot;€/dia&quot;"/>
    <numFmt numFmtId="166" formatCode="0.00\ &quot;€/u&quot;"/>
    <numFmt numFmtId="167" formatCode="#,##0.00\ &quot;€&quot;"/>
    <numFmt numFmtId="168" formatCode="0\ &quot;u&quot;"/>
    <numFmt numFmtId="169" formatCode="0\ &quot;h&quot;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1" xfId="0" applyFont="1" applyBorder="1" applyAlignment="1">
      <alignment vertical="center" wrapText="1"/>
    </xf>
    <xf numFmtId="44" fontId="0" fillId="0" borderId="0" xfId="1" applyFont="1"/>
    <xf numFmtId="44" fontId="1" fillId="0" borderId="1" xfId="1" applyFont="1" applyBorder="1" applyAlignment="1">
      <alignment horizontal="right" vertical="center" wrapText="1"/>
    </xf>
    <xf numFmtId="44" fontId="1" fillId="0" borderId="1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0" fillId="0" borderId="0" xfId="1" applyFont="1" applyFill="1" applyBorder="1"/>
    <xf numFmtId="44" fontId="0" fillId="0" borderId="0" xfId="1" applyFont="1" applyBorder="1"/>
    <xf numFmtId="164" fontId="1" fillId="0" borderId="1" xfId="1" applyNumberFormat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166" fontId="1" fillId="0" borderId="1" xfId="1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0" fillId="5" borderId="0" xfId="0" applyFill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167" fontId="0" fillId="0" borderId="5" xfId="0" applyNumberFormat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0" fontId="5" fillId="0" borderId="0" xfId="0" applyFont="1" applyAlignment="1">
      <alignment horizontal="right" vertical="center"/>
    </xf>
    <xf numFmtId="167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44" fontId="10" fillId="6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44" fontId="6" fillId="7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67" fontId="0" fillId="0" borderId="1" xfId="0" applyNumberFormat="1" applyBorder="1"/>
    <xf numFmtId="168" fontId="0" fillId="0" borderId="1" xfId="0" applyNumberFormat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 wrapText="1"/>
    </xf>
    <xf numFmtId="169" fontId="1" fillId="0" borderId="1" xfId="1" applyNumberFormat="1" applyFont="1" applyBorder="1" applyAlignment="1">
      <alignment horizontal="center" vertical="center" wrapText="1"/>
    </xf>
    <xf numFmtId="44" fontId="1" fillId="0" borderId="1" xfId="1" applyFont="1" applyFill="1" applyBorder="1" applyAlignment="1" applyProtection="1">
      <alignment horizontal="right" vertical="center" wrapText="1"/>
      <protection locked="0"/>
    </xf>
    <xf numFmtId="164" fontId="1" fillId="0" borderId="1" xfId="1" applyNumberFormat="1" applyFont="1" applyFill="1" applyBorder="1" applyAlignment="1" applyProtection="1">
      <alignment horizontal="right" vertical="center" wrapText="1"/>
      <protection locked="0"/>
    </xf>
    <xf numFmtId="165" fontId="1" fillId="0" borderId="1" xfId="1" applyNumberFormat="1" applyFont="1" applyFill="1" applyBorder="1" applyAlignment="1" applyProtection="1">
      <alignment horizontal="right" vertical="center" wrapText="1"/>
      <protection locked="0"/>
    </xf>
    <xf numFmtId="166" fontId="1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9"/>
  <sheetViews>
    <sheetView tabSelected="1" workbookViewId="0">
      <selection activeCell="J6" sqref="J6"/>
    </sheetView>
  </sheetViews>
  <sheetFormatPr defaultColWidth="9.140625" defaultRowHeight="15" x14ac:dyDescent="0.25"/>
  <cols>
    <col min="2" max="2" width="87.42578125" customWidth="1"/>
    <col min="3" max="3" width="15.42578125" customWidth="1"/>
    <col min="4" max="4" width="13.42578125" style="2" customWidth="1"/>
    <col min="5" max="5" width="13.42578125" customWidth="1"/>
  </cols>
  <sheetData>
    <row r="1" spans="2:5" x14ac:dyDescent="0.25">
      <c r="E1" s="2"/>
    </row>
    <row r="2" spans="2:5" ht="15.75" x14ac:dyDescent="0.25">
      <c r="B2" s="48" t="s">
        <v>7</v>
      </c>
      <c r="C2" s="48"/>
      <c r="D2" s="48"/>
      <c r="E2" s="48"/>
    </row>
    <row r="3" spans="2:5" x14ac:dyDescent="0.25">
      <c r="E3" s="2"/>
    </row>
    <row r="4" spans="2:5" ht="15.75" x14ac:dyDescent="0.25">
      <c r="B4" s="49" t="s">
        <v>8</v>
      </c>
      <c r="C4" s="49"/>
      <c r="D4" s="49"/>
      <c r="E4" s="49"/>
    </row>
    <row r="5" spans="2:5" x14ac:dyDescent="0.25">
      <c r="E5" s="2"/>
    </row>
    <row r="6" spans="2:5" ht="30" x14ac:dyDescent="0.25">
      <c r="B6" s="5" t="s">
        <v>20</v>
      </c>
      <c r="C6" s="12" t="s">
        <v>19</v>
      </c>
      <c r="D6" s="6" t="s">
        <v>2</v>
      </c>
      <c r="E6" s="6" t="s">
        <v>3</v>
      </c>
    </row>
    <row r="7" spans="2:5" x14ac:dyDescent="0.25">
      <c r="B7" s="1" t="s">
        <v>4</v>
      </c>
      <c r="C7" s="45" t="s">
        <v>16</v>
      </c>
      <c r="D7" s="4">
        <v>300</v>
      </c>
      <c r="E7" s="41"/>
    </row>
    <row r="8" spans="2:5" x14ac:dyDescent="0.25">
      <c r="B8" s="1" t="s">
        <v>5</v>
      </c>
      <c r="C8" s="46"/>
      <c r="D8" s="4">
        <v>750</v>
      </c>
      <c r="E8" s="41"/>
    </row>
    <row r="9" spans="2:5" x14ac:dyDescent="0.25">
      <c r="B9" s="1" t="s">
        <v>6</v>
      </c>
      <c r="C9" s="47"/>
      <c r="D9" s="4">
        <v>2500</v>
      </c>
      <c r="E9" s="41"/>
    </row>
    <row r="10" spans="2:5" x14ac:dyDescent="0.25">
      <c r="D10" s="7"/>
      <c r="E10" s="8"/>
    </row>
    <row r="11" spans="2:5" ht="15.75" x14ac:dyDescent="0.25">
      <c r="B11" s="49" t="s">
        <v>9</v>
      </c>
      <c r="C11" s="49"/>
      <c r="D11" s="49"/>
      <c r="E11" s="49"/>
    </row>
    <row r="12" spans="2:5" x14ac:dyDescent="0.25">
      <c r="D12" s="8"/>
      <c r="E12" s="8"/>
    </row>
    <row r="13" spans="2:5" ht="25.5" x14ac:dyDescent="0.25">
      <c r="B13" s="5" t="s">
        <v>0</v>
      </c>
      <c r="C13" s="5"/>
      <c r="D13" s="6" t="s">
        <v>2</v>
      </c>
      <c r="E13" s="6" t="s">
        <v>3</v>
      </c>
    </row>
    <row r="14" spans="2:5" x14ac:dyDescent="0.25">
      <c r="B14" s="1" t="s">
        <v>33</v>
      </c>
      <c r="C14" s="45" t="s">
        <v>17</v>
      </c>
      <c r="D14" s="9">
        <v>60</v>
      </c>
      <c r="E14" s="42"/>
    </row>
    <row r="15" spans="2:5" x14ac:dyDescent="0.25">
      <c r="B15" s="1" t="s">
        <v>34</v>
      </c>
      <c r="C15" s="46"/>
      <c r="D15" s="9">
        <v>45</v>
      </c>
      <c r="E15" s="42"/>
    </row>
    <row r="16" spans="2:5" x14ac:dyDescent="0.25">
      <c r="B16" s="1" t="s">
        <v>35</v>
      </c>
      <c r="C16" s="46"/>
      <c r="D16" s="9">
        <v>90</v>
      </c>
      <c r="E16" s="42"/>
    </row>
    <row r="17" spans="2:5" x14ac:dyDescent="0.25">
      <c r="B17" s="1" t="s">
        <v>36</v>
      </c>
      <c r="C17" s="47"/>
      <c r="D17" s="9">
        <v>60</v>
      </c>
      <c r="E17" s="42"/>
    </row>
    <row r="18" spans="2:5" x14ac:dyDescent="0.25">
      <c r="D18" s="8"/>
      <c r="E18" s="8"/>
    </row>
    <row r="19" spans="2:5" ht="25.5" x14ac:dyDescent="0.25">
      <c r="B19" s="5" t="s">
        <v>1</v>
      </c>
      <c r="C19" s="5"/>
      <c r="D19" s="6" t="s">
        <v>2</v>
      </c>
      <c r="E19" s="6" t="s">
        <v>3</v>
      </c>
    </row>
    <row r="20" spans="2:5" x14ac:dyDescent="0.25">
      <c r="B20" s="1" t="s">
        <v>13</v>
      </c>
      <c r="C20" s="45" t="s">
        <v>18</v>
      </c>
      <c r="D20" s="9">
        <v>60</v>
      </c>
      <c r="E20" s="42"/>
    </row>
    <row r="21" spans="2:5" x14ac:dyDescent="0.25">
      <c r="B21" s="1" t="s">
        <v>14</v>
      </c>
      <c r="C21" s="46"/>
      <c r="D21" s="10">
        <v>900</v>
      </c>
      <c r="E21" s="43"/>
    </row>
    <row r="22" spans="2:5" x14ac:dyDescent="0.25">
      <c r="B22" s="1" t="s">
        <v>15</v>
      </c>
      <c r="C22" s="46"/>
      <c r="D22" s="10">
        <v>900</v>
      </c>
      <c r="E22" s="43"/>
    </row>
    <row r="23" spans="2:5" x14ac:dyDescent="0.25">
      <c r="B23" s="1" t="s">
        <v>12</v>
      </c>
      <c r="C23" s="46"/>
      <c r="D23" s="11">
        <v>450</v>
      </c>
      <c r="E23" s="44"/>
    </row>
    <row r="24" spans="2:5" x14ac:dyDescent="0.25">
      <c r="B24" s="1" t="s">
        <v>10</v>
      </c>
      <c r="C24" s="46"/>
      <c r="D24" s="11">
        <v>250</v>
      </c>
      <c r="E24" s="44"/>
    </row>
    <row r="25" spans="2:5" x14ac:dyDescent="0.25">
      <c r="B25" s="1" t="s">
        <v>11</v>
      </c>
      <c r="C25" s="47"/>
      <c r="D25" s="11">
        <v>250</v>
      </c>
      <c r="E25" s="44"/>
    </row>
    <row r="26" spans="2:5" x14ac:dyDescent="0.25">
      <c r="D26" s="8"/>
    </row>
    <row r="27" spans="2:5" x14ac:dyDescent="0.25">
      <c r="D27" s="32" t="s">
        <v>44</v>
      </c>
      <c r="E27" s="33">
        <f>Càlculs!G12+Càlculs!G31*2</f>
        <v>50070</v>
      </c>
    </row>
    <row r="28" spans="2:5" x14ac:dyDescent="0.25">
      <c r="B28" s="31"/>
      <c r="D28" s="34" t="s">
        <v>45</v>
      </c>
      <c r="E28" s="35">
        <f>Càlculs!I12+Càlculs!I31*2</f>
        <v>20000</v>
      </c>
    </row>
    <row r="29" spans="2:5" x14ac:dyDescent="0.25">
      <c r="B29" s="31"/>
    </row>
  </sheetData>
  <sheetProtection algorithmName="SHA-512" hashValue="jnTlhz3TxX0WB++f9b2lmhAXx8+SAevw/8TcAnxbVT4bAx6FMSC/k+XU/H11e8EwBpLYuJS5Wy4z2AFZV0prCg==" saltValue="+Smw60nDZAXNUVvZogHlLg==" spinCount="100000" sheet="1" objects="1" scenarios="1"/>
  <mergeCells count="6">
    <mergeCell ref="C20:C25"/>
    <mergeCell ref="B2:E2"/>
    <mergeCell ref="B4:E4"/>
    <mergeCell ref="B11:E11"/>
    <mergeCell ref="C7:C9"/>
    <mergeCell ref="C14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64927-B327-41A6-892D-089BE986BB15}">
  <dimension ref="B3:J31"/>
  <sheetViews>
    <sheetView workbookViewId="0">
      <selection activeCell="H25" sqref="H25:H28"/>
    </sheetView>
  </sheetViews>
  <sheetFormatPr defaultRowHeight="15" x14ac:dyDescent="0.25"/>
  <cols>
    <col min="2" max="2" width="24.28515625" customWidth="1"/>
    <col min="3" max="3" width="17.7109375" customWidth="1"/>
    <col min="4" max="5" width="19.85546875" customWidth="1"/>
    <col min="6" max="6" width="14.42578125" customWidth="1"/>
    <col min="7" max="7" width="15" customWidth="1"/>
    <col min="8" max="8" width="17" customWidth="1"/>
    <col min="9" max="9" width="18.140625" customWidth="1"/>
    <col min="10" max="10" width="16.42578125" customWidth="1"/>
  </cols>
  <sheetData>
    <row r="3" spans="2:9" ht="15.75" x14ac:dyDescent="0.25">
      <c r="B3" s="49" t="s">
        <v>8</v>
      </c>
      <c r="C3" s="49"/>
      <c r="D3" s="49"/>
      <c r="E3" s="49"/>
      <c r="F3" s="49"/>
      <c r="G3" s="49"/>
      <c r="H3" s="49"/>
      <c r="I3" s="49"/>
    </row>
    <row r="5" spans="2:9" ht="30" x14ac:dyDescent="0.25">
      <c r="B5" s="13"/>
      <c r="C5" s="36" t="s">
        <v>21</v>
      </c>
      <c r="D5" s="36" t="s">
        <v>22</v>
      </c>
      <c r="E5" s="36" t="s">
        <v>23</v>
      </c>
      <c r="F5" s="36" t="s">
        <v>2</v>
      </c>
      <c r="G5" s="36" t="s">
        <v>39</v>
      </c>
      <c r="H5" s="36" t="s">
        <v>27</v>
      </c>
      <c r="I5" s="36" t="s">
        <v>28</v>
      </c>
    </row>
    <row r="6" spans="2:9" x14ac:dyDescent="0.25">
      <c r="B6" s="52" t="s">
        <v>31</v>
      </c>
      <c r="C6" s="53" t="s">
        <v>46</v>
      </c>
      <c r="D6" s="14" t="s">
        <v>24</v>
      </c>
      <c r="E6" s="15">
        <v>9</v>
      </c>
      <c r="F6" s="16">
        <f>'256-2025'!$D$7</f>
        <v>300</v>
      </c>
      <c r="G6" s="16">
        <f>E6*F6</f>
        <v>2700</v>
      </c>
      <c r="H6" s="16">
        <f>'256-2025'!$E$7</f>
        <v>0</v>
      </c>
      <c r="I6" s="16">
        <f>H6*E6</f>
        <v>0</v>
      </c>
    </row>
    <row r="7" spans="2:9" x14ac:dyDescent="0.25">
      <c r="B7" s="52"/>
      <c r="C7" s="54"/>
      <c r="D7" s="17" t="s">
        <v>25</v>
      </c>
      <c r="E7" s="18">
        <v>1</v>
      </c>
      <c r="F7" s="16">
        <f>'256-2025'!$D$8</f>
        <v>750</v>
      </c>
      <c r="G7" s="16">
        <f t="shared" ref="G7:G11" si="0">E7*F7</f>
        <v>750</v>
      </c>
      <c r="H7" s="16">
        <f>'256-2025'!$E$8</f>
        <v>0</v>
      </c>
      <c r="I7" s="16">
        <f t="shared" ref="I7:I11" si="1">H7*E7</f>
        <v>0</v>
      </c>
    </row>
    <row r="8" spans="2:9" x14ac:dyDescent="0.25">
      <c r="B8" s="52"/>
      <c r="C8" s="55"/>
      <c r="D8" s="19" t="s">
        <v>26</v>
      </c>
      <c r="E8" s="20">
        <v>0</v>
      </c>
      <c r="F8" s="16">
        <f>'256-2025'!$D$9</f>
        <v>2500</v>
      </c>
      <c r="G8" s="16">
        <f t="shared" si="0"/>
        <v>0</v>
      </c>
      <c r="H8" s="16">
        <f>'256-2025'!$E$9</f>
        <v>0</v>
      </c>
      <c r="I8" s="16">
        <f t="shared" si="1"/>
        <v>0</v>
      </c>
    </row>
    <row r="9" spans="2:9" x14ac:dyDescent="0.25">
      <c r="B9" s="52"/>
      <c r="C9" s="53" t="s">
        <v>47</v>
      </c>
      <c r="D9" s="14" t="s">
        <v>24</v>
      </c>
      <c r="E9" s="15">
        <v>15</v>
      </c>
      <c r="F9" s="16">
        <f>'256-2025'!$D$7</f>
        <v>300</v>
      </c>
      <c r="G9" s="16">
        <f t="shared" si="0"/>
        <v>4500</v>
      </c>
      <c r="H9" s="16">
        <f>'256-2025'!$E$7</f>
        <v>0</v>
      </c>
      <c r="I9" s="16">
        <f t="shared" si="1"/>
        <v>0</v>
      </c>
    </row>
    <row r="10" spans="2:9" x14ac:dyDescent="0.25">
      <c r="B10" s="52"/>
      <c r="C10" s="54"/>
      <c r="D10" s="17" t="s">
        <v>25</v>
      </c>
      <c r="E10" s="18">
        <v>8</v>
      </c>
      <c r="F10" s="16">
        <f>'256-2025'!$D$8</f>
        <v>750</v>
      </c>
      <c r="G10" s="16">
        <f t="shared" si="0"/>
        <v>6000</v>
      </c>
      <c r="H10" s="16">
        <f>'256-2025'!$E$8</f>
        <v>0</v>
      </c>
      <c r="I10" s="16">
        <f t="shared" si="1"/>
        <v>0</v>
      </c>
    </row>
    <row r="11" spans="2:9" x14ac:dyDescent="0.25">
      <c r="B11" s="52"/>
      <c r="C11" s="55"/>
      <c r="D11" s="19" t="s">
        <v>26</v>
      </c>
      <c r="E11" s="20">
        <v>0</v>
      </c>
      <c r="F11" s="37">
        <f>'256-2025'!$D$9</f>
        <v>2500</v>
      </c>
      <c r="G11" s="16">
        <f t="shared" si="0"/>
        <v>0</v>
      </c>
      <c r="H11" s="16">
        <f>'256-2025'!$E$9</f>
        <v>0</v>
      </c>
      <c r="I11" s="16">
        <f t="shared" si="1"/>
        <v>0</v>
      </c>
    </row>
    <row r="12" spans="2:9" ht="30" x14ac:dyDescent="0.25">
      <c r="F12" s="28" t="s">
        <v>29</v>
      </c>
      <c r="G12" s="29">
        <f>SUM(G6:G11)</f>
        <v>13950</v>
      </c>
      <c r="H12" s="30" t="s">
        <v>30</v>
      </c>
      <c r="I12" s="29">
        <f>SUM(I6:I11)</f>
        <v>0</v>
      </c>
    </row>
    <row r="14" spans="2:9" ht="15.75" x14ac:dyDescent="0.25">
      <c r="B14" s="21"/>
      <c r="C14" s="21"/>
      <c r="D14" s="21"/>
      <c r="E14" s="21"/>
      <c r="F14" s="21"/>
      <c r="G14" s="21"/>
      <c r="H14" s="21"/>
      <c r="I14" s="21"/>
    </row>
    <row r="15" spans="2:9" ht="15.75" x14ac:dyDescent="0.25">
      <c r="B15" s="21"/>
      <c r="C15" s="21"/>
      <c r="D15" s="21"/>
      <c r="E15" s="21"/>
      <c r="F15" s="21"/>
      <c r="G15" s="21"/>
      <c r="H15" s="21"/>
      <c r="I15" s="21"/>
    </row>
    <row r="16" spans="2:9" ht="15.75" x14ac:dyDescent="0.25">
      <c r="B16" s="21"/>
      <c r="C16" s="21"/>
      <c r="D16" s="21"/>
      <c r="E16" s="21"/>
      <c r="F16" s="21"/>
      <c r="G16" s="21"/>
      <c r="H16" s="21"/>
      <c r="I16" s="21"/>
    </row>
    <row r="17" spans="2:10" ht="30" x14ac:dyDescent="0.25">
      <c r="B17" s="22"/>
      <c r="C17" s="22"/>
      <c r="D17" s="22"/>
      <c r="E17" s="22"/>
      <c r="F17" s="26" t="s">
        <v>37</v>
      </c>
      <c r="G17" s="23" t="s">
        <v>38</v>
      </c>
      <c r="H17" s="24" t="s">
        <v>40</v>
      </c>
      <c r="I17" s="23" t="s">
        <v>41</v>
      </c>
      <c r="J17" s="24" t="s">
        <v>40</v>
      </c>
    </row>
    <row r="18" spans="2:10" x14ac:dyDescent="0.25">
      <c r="B18" s="51" t="s">
        <v>32</v>
      </c>
      <c r="C18" s="51"/>
      <c r="D18" s="51"/>
      <c r="E18" s="51"/>
      <c r="F18" s="38">
        <v>1</v>
      </c>
      <c r="G18" s="25">
        <v>10000</v>
      </c>
      <c r="H18" s="27">
        <f t="shared" ref="H18:H28" si="2">F18*G18</f>
        <v>10000</v>
      </c>
      <c r="I18" s="25">
        <v>10000</v>
      </c>
      <c r="J18" s="27">
        <f>F18*I18</f>
        <v>10000</v>
      </c>
    </row>
    <row r="19" spans="2:10" x14ac:dyDescent="0.25">
      <c r="B19" s="50" t="s">
        <v>13</v>
      </c>
      <c r="C19" s="50"/>
      <c r="D19" s="50"/>
      <c r="E19" s="50"/>
      <c r="F19" s="39">
        <v>1</v>
      </c>
      <c r="G19" s="9">
        <v>60</v>
      </c>
      <c r="H19" s="27">
        <f t="shared" si="2"/>
        <v>60</v>
      </c>
      <c r="I19" s="9">
        <f>'256-2025'!E20</f>
        <v>0</v>
      </c>
      <c r="J19" s="27">
        <f t="shared" ref="J19:J28" si="3">F19*I19</f>
        <v>0</v>
      </c>
    </row>
    <row r="20" spans="2:10" x14ac:dyDescent="0.25">
      <c r="B20" s="50" t="s">
        <v>14</v>
      </c>
      <c r="C20" s="50"/>
      <c r="D20" s="50"/>
      <c r="E20" s="50"/>
      <c r="F20" s="39">
        <v>1</v>
      </c>
      <c r="G20" s="10">
        <v>900</v>
      </c>
      <c r="H20" s="27">
        <f t="shared" si="2"/>
        <v>900</v>
      </c>
      <c r="I20" s="9">
        <f>'256-2025'!E21</f>
        <v>0</v>
      </c>
      <c r="J20" s="27">
        <f t="shared" si="3"/>
        <v>0</v>
      </c>
    </row>
    <row r="21" spans="2:10" x14ac:dyDescent="0.25">
      <c r="B21" s="50" t="s">
        <v>15</v>
      </c>
      <c r="C21" s="50"/>
      <c r="D21" s="50"/>
      <c r="E21" s="50"/>
      <c r="F21" s="39">
        <v>1</v>
      </c>
      <c r="G21" s="10">
        <v>900</v>
      </c>
      <c r="H21" s="27">
        <f t="shared" si="2"/>
        <v>900</v>
      </c>
      <c r="I21" s="9">
        <f>'256-2025'!E22</f>
        <v>0</v>
      </c>
      <c r="J21" s="27">
        <f t="shared" si="3"/>
        <v>0</v>
      </c>
    </row>
    <row r="22" spans="2:10" x14ac:dyDescent="0.25">
      <c r="B22" s="50" t="s">
        <v>12</v>
      </c>
      <c r="C22" s="50"/>
      <c r="D22" s="50"/>
      <c r="E22" s="50"/>
      <c r="F22" s="39">
        <v>1</v>
      </c>
      <c r="G22" s="11">
        <v>450</v>
      </c>
      <c r="H22" s="27">
        <f t="shared" si="2"/>
        <v>450</v>
      </c>
      <c r="I22" s="9">
        <f>'256-2025'!E23</f>
        <v>0</v>
      </c>
      <c r="J22" s="27">
        <f t="shared" si="3"/>
        <v>0</v>
      </c>
    </row>
    <row r="23" spans="2:10" x14ac:dyDescent="0.25">
      <c r="B23" s="50" t="s">
        <v>10</v>
      </c>
      <c r="C23" s="50"/>
      <c r="D23" s="50"/>
      <c r="E23" s="50"/>
      <c r="F23" s="39">
        <v>1</v>
      </c>
      <c r="G23" s="11">
        <v>250</v>
      </c>
      <c r="H23" s="27">
        <f t="shared" si="2"/>
        <v>250</v>
      </c>
      <c r="I23" s="9">
        <f>'256-2025'!E24</f>
        <v>0</v>
      </c>
      <c r="J23" s="27">
        <f t="shared" si="3"/>
        <v>0</v>
      </c>
    </row>
    <row r="24" spans="2:10" x14ac:dyDescent="0.25">
      <c r="B24" s="50" t="s">
        <v>11</v>
      </c>
      <c r="C24" s="50"/>
      <c r="D24" s="50"/>
      <c r="E24" s="50"/>
      <c r="F24" s="39">
        <v>1</v>
      </c>
      <c r="G24" s="11">
        <v>250</v>
      </c>
      <c r="H24" s="27">
        <f t="shared" si="2"/>
        <v>250</v>
      </c>
      <c r="I24" s="9">
        <f>'256-2025'!E25</f>
        <v>0</v>
      </c>
      <c r="J24" s="27">
        <f t="shared" si="3"/>
        <v>0</v>
      </c>
    </row>
    <row r="25" spans="2:10" x14ac:dyDescent="0.25">
      <c r="B25" s="50" t="s">
        <v>33</v>
      </c>
      <c r="C25" s="50"/>
      <c r="D25" s="50"/>
      <c r="E25" s="50"/>
      <c r="F25" s="40">
        <v>34</v>
      </c>
      <c r="G25" s="9">
        <v>60</v>
      </c>
      <c r="H25" s="27">
        <f t="shared" si="2"/>
        <v>2040</v>
      </c>
      <c r="I25" s="3">
        <f>'256-2025'!E14</f>
        <v>0</v>
      </c>
      <c r="J25" s="27">
        <f t="shared" si="3"/>
        <v>0</v>
      </c>
    </row>
    <row r="26" spans="2:10" x14ac:dyDescent="0.25">
      <c r="B26" s="50" t="s">
        <v>34</v>
      </c>
      <c r="C26" s="50"/>
      <c r="D26" s="50"/>
      <c r="E26" s="50"/>
      <c r="F26" s="40">
        <v>36</v>
      </c>
      <c r="G26" s="9">
        <v>45</v>
      </c>
      <c r="H26" s="27">
        <f t="shared" si="2"/>
        <v>1620</v>
      </c>
      <c r="I26" s="3">
        <f>'256-2025'!E15</f>
        <v>0</v>
      </c>
      <c r="J26" s="27">
        <f t="shared" si="3"/>
        <v>0</v>
      </c>
    </row>
    <row r="27" spans="2:10" x14ac:dyDescent="0.25">
      <c r="B27" s="50" t="s">
        <v>35</v>
      </c>
      <c r="C27" s="50"/>
      <c r="D27" s="50"/>
      <c r="E27" s="50"/>
      <c r="F27" s="40">
        <v>11</v>
      </c>
      <c r="G27" s="9">
        <v>90</v>
      </c>
      <c r="H27" s="27">
        <f t="shared" si="2"/>
        <v>990</v>
      </c>
      <c r="I27" s="3">
        <f>'256-2025'!E16</f>
        <v>0</v>
      </c>
      <c r="J27" s="27">
        <f t="shared" si="3"/>
        <v>0</v>
      </c>
    </row>
    <row r="28" spans="2:10" x14ac:dyDescent="0.25">
      <c r="B28" s="50" t="s">
        <v>36</v>
      </c>
      <c r="C28" s="50"/>
      <c r="D28" s="50"/>
      <c r="E28" s="50"/>
      <c r="F28" s="40">
        <v>10</v>
      </c>
      <c r="G28" s="9">
        <v>60</v>
      </c>
      <c r="H28" s="27">
        <f t="shared" si="2"/>
        <v>600</v>
      </c>
      <c r="I28" s="3">
        <f>'256-2025'!E17</f>
        <v>0</v>
      </c>
      <c r="J28" s="27">
        <f t="shared" si="3"/>
        <v>0</v>
      </c>
    </row>
    <row r="31" spans="2:10" ht="45" x14ac:dyDescent="0.25">
      <c r="F31" s="28" t="s">
        <v>42</v>
      </c>
      <c r="G31" s="29">
        <f>SUM(H18:H28)</f>
        <v>18060</v>
      </c>
      <c r="H31" s="30" t="s">
        <v>43</v>
      </c>
      <c r="I31" s="29">
        <f>SUM(J18:J28)</f>
        <v>10000</v>
      </c>
    </row>
  </sheetData>
  <sheetProtection algorithmName="SHA-512" hashValue="Hbegj70NGXpGMsxqMakzZfjEP2YM61nKZi7q3DVmb9WrakOTeYF9D0NejMLP2LBOs5oDb37KDuTNz/3Bdyj1SA==" saltValue="L1AyowgMEeh0k1M6W/s1DA==" spinCount="100000" sheet="1" objects="1" scenarios="1"/>
  <mergeCells count="15">
    <mergeCell ref="B19:E19"/>
    <mergeCell ref="B20:E20"/>
    <mergeCell ref="B21:E21"/>
    <mergeCell ref="B22:E22"/>
    <mergeCell ref="B23:E23"/>
    <mergeCell ref="B18:E18"/>
    <mergeCell ref="B3:I3"/>
    <mergeCell ref="B6:B11"/>
    <mergeCell ref="C6:C8"/>
    <mergeCell ref="C9:C11"/>
    <mergeCell ref="B25:E25"/>
    <mergeCell ref="B26:E26"/>
    <mergeCell ref="B27:E27"/>
    <mergeCell ref="B28:E28"/>
    <mergeCell ref="B24:E24"/>
  </mergeCells>
  <pageMargins left="0.7" right="0.7" top="0.75" bottom="0.75" header="0.3" footer="0.3"/>
  <ignoredErrors>
    <ignoredError sqref="I2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c0e6f1-4c0e-4ed7-8199-8fde23d3d614">
      <Terms xmlns="http://schemas.microsoft.com/office/infopath/2007/PartnerControls"/>
    </lcf76f155ced4ddcb4097134ff3c332f>
    <TaxCatchAll xmlns="0c80060e-b1f1-4172-b36f-a73a5335d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FC6C30DE53349A46828932BFD2DC2" ma:contentTypeVersion="10" ma:contentTypeDescription="Crear nuevo documento." ma:contentTypeScope="" ma:versionID="20adc81652ad7984c0879071057f487e">
  <xsd:schema xmlns:xsd="http://www.w3.org/2001/XMLSchema" xmlns:xs="http://www.w3.org/2001/XMLSchema" xmlns:p="http://schemas.microsoft.com/office/2006/metadata/properties" xmlns:ns2="84c0e6f1-4c0e-4ed7-8199-8fde23d3d614" xmlns:ns3="0c80060e-b1f1-4172-b36f-a73a5335d2a5" targetNamespace="http://schemas.microsoft.com/office/2006/metadata/properties" ma:root="true" ma:fieldsID="3e6f8b595b5d731d80c6819af8ce6c35" ns2:_="" ns3:_="">
    <xsd:import namespace="84c0e6f1-4c0e-4ed7-8199-8fde23d3d614"/>
    <xsd:import namespace="0c80060e-b1f1-4172-b36f-a73a5335d2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0e6f1-4c0e-4ed7-8199-8fde23d3d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508c24-a075-48c8-9a3e-13690b312b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0060e-b1f1-4172-b36f-a73a5335d2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4fbd4e-0da2-479a-9f15-8ea7e1f23082}" ma:internalName="TaxCatchAll" ma:showField="CatchAllData" ma:web="0c80060e-b1f1-4172-b36f-a73a5335d2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B5A6E6-126A-42C2-A4E8-E18DEEB705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BFD6F-25C2-4AE3-93B2-734A116F028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6B3C80-466C-430D-900A-8AA93B32F6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256-2025</vt:lpstr>
      <vt:lpstr>Càlculs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2026-04-10T11:39:01Z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03402-3c38-494b-8da3-1b09da23d161_Enabled">
    <vt:lpwstr>true</vt:lpwstr>
  </property>
  <property fmtid="{D5CDD505-2E9C-101B-9397-08002B2CF9AE}" pid="3" name="MSIP_Label_2c703402-3c38-494b-8da3-1b09da23d161_SetDate">
    <vt:lpwstr>2025-05-26T12:15:15Z</vt:lpwstr>
  </property>
  <property fmtid="{D5CDD505-2E9C-101B-9397-08002B2CF9AE}" pid="4" name="MSIP_Label_2c703402-3c38-494b-8da3-1b09da23d161_Method">
    <vt:lpwstr>Standard</vt:lpwstr>
  </property>
  <property fmtid="{D5CDD505-2E9C-101B-9397-08002B2CF9AE}" pid="5" name="MSIP_Label_2c703402-3c38-494b-8da3-1b09da23d161_Name">
    <vt:lpwstr>Ús intern</vt:lpwstr>
  </property>
  <property fmtid="{D5CDD505-2E9C-101B-9397-08002B2CF9AE}" pid="6" name="MSIP_Label_2c703402-3c38-494b-8da3-1b09da23d161_SiteId">
    <vt:lpwstr>a1ac7fe6-1562-495e-b589-12ebe7bd37f4</vt:lpwstr>
  </property>
  <property fmtid="{D5CDD505-2E9C-101B-9397-08002B2CF9AE}" pid="7" name="MSIP_Label_2c703402-3c38-494b-8da3-1b09da23d161_ActionId">
    <vt:lpwstr>3db08909-65d8-4944-82a7-93b98f35a602</vt:lpwstr>
  </property>
  <property fmtid="{D5CDD505-2E9C-101B-9397-08002B2CF9AE}" pid="8" name="MSIP_Label_2c703402-3c38-494b-8da3-1b09da23d161_ContentBits">
    <vt:lpwstr>0</vt:lpwstr>
  </property>
  <property fmtid="{D5CDD505-2E9C-101B-9397-08002B2CF9AE}" pid="9" name="MSIP_Label_2c703402-3c38-494b-8da3-1b09da23d161_Tag">
    <vt:lpwstr>10, 3, 0, 1</vt:lpwstr>
  </property>
  <property fmtid="{D5CDD505-2E9C-101B-9397-08002B2CF9AE}" pid="10" name="ContentTypeId">
    <vt:lpwstr>0x010100B5AFC6C30DE53349A46828932BFD2DC2</vt:lpwstr>
  </property>
</Properties>
</file>