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A6AB3F1-1676-49D7-AA00-2A9D30EFB949}" xr6:coauthVersionLast="47" xr6:coauthVersionMax="47" xr10:uidLastSave="{00000000-0000-0000-0000-000000000000}"/>
  <bookViews>
    <workbookView xWindow="28680" yWindow="-120" windowWidth="38640" windowHeight="21120" activeTab="2" xr2:uid="{00000000-000D-0000-FFFF-FFFF00000000}"/>
  </bookViews>
  <sheets>
    <sheet name="Introducció" sheetId="1" r:id="rId1"/>
    <sheet name="Criteri 2.1.1. Preu" sheetId="8" r:id="rId2"/>
    <sheet name="Resta de criteris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8" l="1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22" i="8" l="1"/>
  <c r="S22" i="8"/>
</calcChain>
</file>

<file path=xl/sharedStrings.xml><?xml version="1.0" encoding="utf-8"?>
<sst xmlns="http://schemas.openxmlformats.org/spreadsheetml/2006/main" count="152" uniqueCount="88">
  <si>
    <t>Introducció</t>
    <phoneticPr fontId="0" type="noConversion"/>
  </si>
  <si>
    <t>El licitador haurà d'omplir totes les caselles en blau, que corresponen als preus  que es demanen en el document administratiu de solució final. Automàticament,</t>
  </si>
  <si>
    <t>es calcularan els preus corresponents, en gris, segons les volumetries indicades en les caselles blanques.</t>
  </si>
  <si>
    <t>Aquestes volumetries són indicatives només per al càlcul del preu ofert pel licitador, i per aquells elements a valorar en la valoració de l'oferta econòmica.</t>
  </si>
  <si>
    <t xml:space="preserve">El licitador no podrà modificar cap fórmula, volum, preu màxim, format, etc. </t>
  </si>
  <si>
    <t>Tots els preus s'indicaran sense IVA, en forma de tarifa mensual excepte que s'expliciti el contrari.</t>
  </si>
  <si>
    <t>Llegenda</t>
  </si>
  <si>
    <t>En gris</t>
  </si>
  <si>
    <t>Valors calculats: són resultat d'operacions sobre les xifres de l'oferta</t>
  </si>
  <si>
    <t>En blau</t>
  </si>
  <si>
    <t>Quadres d'introducció de dades a omplir pel licitador</t>
  </si>
  <si>
    <t>En blanc</t>
  </si>
  <si>
    <t>Valors fixats pel CTTI</t>
  </si>
  <si>
    <t>Criteri 2.1.1. Preu</t>
  </si>
  <si>
    <t>1r Any</t>
  </si>
  <si>
    <t>2n Any</t>
  </si>
  <si>
    <t>3r Any</t>
  </si>
  <si>
    <t>4t Any</t>
  </si>
  <si>
    <t>5è Any</t>
  </si>
  <si>
    <t>Id. Concepte Tarifari</t>
  </si>
  <si>
    <t xml:space="preserve"> Família</t>
  </si>
  <si>
    <t>Subfamília</t>
  </si>
  <si>
    <t xml:space="preserve">Concepte Tarifari </t>
  </si>
  <si>
    <t>Tipus</t>
  </si>
  <si>
    <t>Unitat Tarifària</t>
  </si>
  <si>
    <t>Q
Sem. 1</t>
  </si>
  <si>
    <t>Q
Sem. 2</t>
  </si>
  <si>
    <t>Q
Sem. 3</t>
  </si>
  <si>
    <t>Q
Sem. 4</t>
  </si>
  <si>
    <t>Q
Sem. 5</t>
  </si>
  <si>
    <t>Q
Sem. 6</t>
  </si>
  <si>
    <t>Q
Sem. 7</t>
  </si>
  <si>
    <t>Q
Sem. 8</t>
  </si>
  <si>
    <t>Q
Sem. 9</t>
  </si>
  <si>
    <t>Q
Sem. 10</t>
  </si>
  <si>
    <t>Preu    unitari màxim</t>
  </si>
  <si>
    <t>PxQ total contracte</t>
  </si>
  <si>
    <t>Difusió TDT</t>
  </si>
  <si>
    <t>Difusió televisió</t>
  </si>
  <si>
    <t>Coubicació equipament FGC a Montserrat</t>
  </si>
  <si>
    <t>Còmput mensual</t>
  </si>
  <si>
    <t>€/mes</t>
  </si>
  <si>
    <t>Coubicació equipament ICC a Bellmunt de Segarra</t>
  </si>
  <si>
    <t>Coubicació equipament ICC a Molins de Rei</t>
  </si>
  <si>
    <t>Energia equips ICC a Cap de Baquèira</t>
  </si>
  <si>
    <t>Coubicació equipament SMC a Begues</t>
  </si>
  <si>
    <t>Servei radioenllaç banda llicenciada per a l'SMC</t>
  </si>
  <si>
    <t>Connectivitat entre Torre de Collerola (SMC) i Montcaro - XDDE (Amposta)</t>
  </si>
  <si>
    <t>Connectivitat entre seu SMC i Begues - XDDE</t>
  </si>
  <si>
    <t>Connectivitat entre Torre de Collerola (SMC) i Talladell - XDDE (Castellnou de Seana)</t>
  </si>
  <si>
    <t>Connectivitat entre Torre de Collerola (SMC) i Collsuspina - XDDE (Muntayola)</t>
  </si>
  <si>
    <t>Transport de dades SMC entre radars i Torre de Collserola (SMC) 10 Mbps per radar</t>
  </si>
  <si>
    <t>Back-up FO 10 Mbps per radar</t>
  </si>
  <si>
    <t>Quota única LOT2</t>
  </si>
  <si>
    <t>TOTAL LICITAT LOT 2:</t>
  </si>
  <si>
    <t>TOTAL OFERTAT LOT 1:</t>
  </si>
  <si>
    <t>Criteri 2.1.2: Robustesa i prestacions del servei de connectivitat per al SMC</t>
  </si>
  <si>
    <t>Servei de difusió audiovisual</t>
  </si>
  <si>
    <t>Puntuació</t>
  </si>
  <si>
    <t xml:space="preserve">Increment de centres amb elements redundats </t>
  </si>
  <si>
    <t>Servei de connectivitat del SMC</t>
  </si>
  <si>
    <t>Nombre d'emplaçaments amb radar o sensor de llamps del SMC dotat de més d’una via de connectivitat amb el CPD corporatiu</t>
  </si>
  <si>
    <t>2 punts per nou emplaçament, màxim 16 punts</t>
  </si>
  <si>
    <t>Criteri 2.1.3: Millora d'ANS</t>
  </si>
  <si>
    <t>Codi</t>
  </si>
  <si>
    <t>Descripció</t>
  </si>
  <si>
    <t>Llindar Grau 1</t>
  </si>
  <si>
    <t>Llindar Grau 3</t>
  </si>
  <si>
    <t>Llindar Grau 1 Oferta</t>
  </si>
  <si>
    <t>Llindar Grau 3 Oferta</t>
  </si>
  <si>
    <t>TEL.DIFUSIO.MIS.IM.02</t>
  </si>
  <si>
    <t>Disponibilitat circuits de transport de 64Kbps (xarxa XDDE)</t>
  </si>
  <si>
    <t>Millora grau 3: 0,2 punts per augment de 0,1 %, màxim 1 punt
Millora grau 1: 0,2 punts per reducció de 0,05 %, màxim 1 punt</t>
  </si>
  <si>
    <t>TEL.DIFUSIO.MIS.IM.03</t>
  </si>
  <si>
    <t>Disponibilitat circuits de transport de 2Mbps  (xarxa radars)</t>
  </si>
  <si>
    <t>TEL.DIFUSIO.MIS.IM.04</t>
  </si>
  <si>
    <t>Disponibilitat connectivitat seu CPD - Collserola</t>
  </si>
  <si>
    <t>Millora grau 3: 0,2 punts per augment de 0,02 %, màxim 1 punt
Millora grau 1: 0,2 punts per reducció de 0,005 %, màxim 1 punt</t>
  </si>
  <si>
    <t>TEL.DIFUSIO.MIS.IM.05</t>
  </si>
  <si>
    <t>Resolució d’incidències de l'SMC a solucionar en 1 dia</t>
  </si>
  <si>
    <t>4 dies laborables</t>
  </si>
  <si>
    <t>1 dies laborables</t>
  </si>
  <si>
    <t>Millora grau 3: 0,5 punts per reducció de 1 dia, màxim 1 punt
Millora grau 1: 0,5 punts per reducció de 6 hores, màxim 1 punt</t>
  </si>
  <si>
    <t>TEL.DIFUSIO.MIS.IM.06</t>
  </si>
  <si>
    <t>Temps de resposta de 24h des de l'avís de la incidència per part del client/usuari</t>
  </si>
  <si>
    <t>3 dies laborables</t>
  </si>
  <si>
    <t>Màxim puntuació total: 4 punts</t>
  </si>
  <si>
    <t>Nom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</si>
</sst>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&quot; € &quot;;\-#,##0.00&quot; € &quot;;&quot; -&quot;#&quot; € &quot;;@\ "/>
    <numFmt numFmtId="165" formatCode="_-* #,##0.00\ [$€-C0A]_-;\-* #,##0.00\ [$€-C0A]_-;_-* &quot;-&quot;??\ [$€-C0A]_-;_-@_-"/>
    <numFmt numFmtId="166" formatCode="#0000"/>
    <numFmt numFmtId="167" formatCode="_-* #,##0.00\ [$€-403]_-;\-* #,##0.00\ [$€-403]_-;_-* &quot;-&quot;??\ [$€-403]_-;_-@_-"/>
    <numFmt numFmtId="168" formatCode="0.00\ &quot;h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Lohit Hind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hair">
        <color rgb="FFBFBFBF"/>
      </right>
      <top style="medium">
        <color rgb="FFBFBFBF"/>
      </top>
      <bottom style="thin">
        <color rgb="FFBFBFBF"/>
      </bottom>
      <diagonal/>
    </border>
    <border>
      <left style="hair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hair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 style="hair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hair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medium">
        <color rgb="FFBFBFBF"/>
      </top>
      <bottom style="thin">
        <color rgb="FFBFBFBF"/>
      </bottom>
      <diagonal/>
    </border>
    <border>
      <left/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hair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hair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 style="thin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/>
      <diagonal/>
    </border>
  </borders>
  <cellStyleXfs count="4">
    <xf numFmtId="0" fontId="0" fillId="0" borderId="0"/>
    <xf numFmtId="0" fontId="4" fillId="0" borderId="0">
      <alignment vertical="center"/>
    </xf>
    <xf numFmtId="164" fontId="7" fillId="0" borderId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3" borderId="1" xfId="1" applyFill="1" applyBorder="1">
      <alignment vertical="center"/>
    </xf>
    <xf numFmtId="0" fontId="4" fillId="3" borderId="2" xfId="1" applyFill="1" applyBorder="1">
      <alignment vertical="center"/>
    </xf>
    <xf numFmtId="0" fontId="4" fillId="3" borderId="3" xfId="1" applyFill="1" applyBorder="1">
      <alignment vertical="center"/>
    </xf>
    <xf numFmtId="0" fontId="4" fillId="0" borderId="0" xfId="1">
      <alignment vertical="center"/>
    </xf>
    <xf numFmtId="0" fontId="4" fillId="3" borderId="4" xfId="1" applyFill="1" applyBorder="1">
      <alignment vertical="center"/>
    </xf>
    <xf numFmtId="0" fontId="5" fillId="3" borderId="0" xfId="1" applyFont="1" applyFill="1">
      <alignment vertical="center"/>
    </xf>
    <xf numFmtId="0" fontId="4" fillId="3" borderId="0" xfId="1" applyFill="1">
      <alignment vertical="center"/>
    </xf>
    <xf numFmtId="0" fontId="4" fillId="3" borderId="5" xfId="1" applyFill="1" applyBorder="1">
      <alignment vertical="center"/>
    </xf>
    <xf numFmtId="0" fontId="6" fillId="3" borderId="5" xfId="1" applyFont="1" applyFill="1" applyBorder="1">
      <alignment vertical="center"/>
    </xf>
    <xf numFmtId="0" fontId="6" fillId="0" borderId="0" xfId="1" applyFont="1">
      <alignment vertical="center"/>
    </xf>
    <xf numFmtId="0" fontId="6" fillId="3" borderId="0" xfId="1" applyFont="1" applyFill="1">
      <alignment vertical="center"/>
    </xf>
    <xf numFmtId="0" fontId="6" fillId="0" borderId="0" xfId="1" applyFont="1" applyAlignment="1">
      <alignment horizontal="left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left" vertical="center"/>
    </xf>
    <xf numFmtId="0" fontId="6" fillId="3" borderId="5" xfId="1" applyFont="1" applyFill="1" applyBorder="1" applyAlignment="1">
      <alignment horizontal="left" vertical="center"/>
    </xf>
    <xf numFmtId="165" fontId="4" fillId="4" borderId="6" xfId="2" applyNumberFormat="1" applyFont="1" applyFill="1" applyBorder="1" applyAlignment="1" applyProtection="1">
      <alignment vertical="center"/>
    </xf>
    <xf numFmtId="0" fontId="4" fillId="3" borderId="6" xfId="1" applyFill="1" applyBorder="1">
      <alignment vertical="center"/>
    </xf>
    <xf numFmtId="44" fontId="8" fillId="5" borderId="6" xfId="0" applyNumberFormat="1" applyFont="1" applyFill="1" applyBorder="1" applyAlignment="1">
      <alignment horizontal="right"/>
    </xf>
    <xf numFmtId="165" fontId="4" fillId="0" borderId="6" xfId="1" applyNumberFormat="1" applyBorder="1">
      <alignment vertical="center"/>
    </xf>
    <xf numFmtId="0" fontId="4" fillId="3" borderId="9" xfId="1" applyFill="1" applyBorder="1">
      <alignment vertical="center"/>
    </xf>
    <xf numFmtId="0" fontId="4" fillId="3" borderId="10" xfId="1" applyFill="1" applyBorder="1">
      <alignment vertical="center"/>
    </xf>
    <xf numFmtId="0" fontId="4" fillId="3" borderId="11" xfId="1" applyFill="1" applyBorder="1">
      <alignment vertical="center"/>
    </xf>
    <xf numFmtId="0" fontId="4" fillId="3" borderId="12" xfId="1" applyFill="1" applyBorder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166" fontId="12" fillId="2" borderId="20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167" fontId="10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1" fillId="7" borderId="33" xfId="0" applyFont="1" applyFill="1" applyBorder="1" applyAlignment="1">
      <alignment horizontal="center" vertical="center" wrapText="1"/>
    </xf>
    <xf numFmtId="1" fontId="10" fillId="0" borderId="34" xfId="0" applyNumberFormat="1" applyFont="1" applyBorder="1" applyAlignment="1">
      <alignment horizontal="center" vertical="center" wrapText="1"/>
    </xf>
    <xf numFmtId="166" fontId="12" fillId="0" borderId="27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167" fontId="10" fillId="0" borderId="23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67" fontId="10" fillId="0" borderId="32" xfId="0" applyNumberFormat="1" applyFont="1" applyBorder="1" applyAlignment="1">
      <alignment horizontal="center" vertical="center" wrapText="1"/>
    </xf>
    <xf numFmtId="167" fontId="10" fillId="6" borderId="23" xfId="0" applyNumberFormat="1" applyFont="1" applyFill="1" applyBorder="1" applyAlignment="1">
      <alignment horizontal="center" vertical="center" wrapText="1"/>
    </xf>
    <xf numFmtId="167" fontId="10" fillId="6" borderId="32" xfId="0" applyNumberFormat="1" applyFont="1" applyFill="1" applyBorder="1" applyAlignment="1">
      <alignment horizontal="center" vertical="center" wrapText="1"/>
    </xf>
    <xf numFmtId="167" fontId="9" fillId="0" borderId="39" xfId="0" applyNumberFormat="1" applyFont="1" applyBorder="1" applyAlignment="1">
      <alignment vertical="center" wrapText="1"/>
    </xf>
    <xf numFmtId="167" fontId="9" fillId="6" borderId="37" xfId="0" applyNumberFormat="1" applyFont="1" applyFill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6" borderId="38" xfId="0" applyFont="1" applyFill="1" applyBorder="1" applyAlignment="1">
      <alignment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167" fontId="10" fillId="0" borderId="26" xfId="0" applyNumberFormat="1" applyFont="1" applyBorder="1" applyAlignment="1">
      <alignment horizontal="center" vertical="center" wrapText="1"/>
    </xf>
    <xf numFmtId="167" fontId="10" fillId="0" borderId="30" xfId="0" applyNumberFormat="1" applyFont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0" fontId="3" fillId="7" borderId="0" xfId="0" applyFont="1" applyFill="1"/>
    <xf numFmtId="0" fontId="0" fillId="7" borderId="0" xfId="0" applyFill="1"/>
    <xf numFmtId="0" fontId="11" fillId="7" borderId="1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7" borderId="51" xfId="0" applyFont="1" applyFill="1" applyBorder="1" applyAlignment="1">
      <alignment horizontal="left" vertical="center" wrapText="1"/>
    </xf>
    <xf numFmtId="0" fontId="11" fillId="7" borderId="52" xfId="0" applyFont="1" applyFill="1" applyBorder="1" applyAlignment="1">
      <alignment horizontal="left" vertical="center" wrapText="1"/>
    </xf>
    <xf numFmtId="0" fontId="11" fillId="7" borderId="52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168" fontId="10" fillId="0" borderId="21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168" fontId="10" fillId="0" borderId="28" xfId="0" applyNumberFormat="1" applyFont="1" applyBorder="1" applyAlignment="1">
      <alignment horizontal="center" vertical="center" wrapText="1"/>
    </xf>
    <xf numFmtId="168" fontId="10" fillId="0" borderId="21" xfId="0" applyNumberFormat="1" applyFont="1" applyBorder="1" applyAlignment="1">
      <alignment horizontal="left" vertical="center" wrapText="1"/>
    </xf>
    <xf numFmtId="168" fontId="10" fillId="0" borderId="28" xfId="0" applyNumberFormat="1" applyFont="1" applyBorder="1" applyAlignment="1">
      <alignment horizontal="left" vertical="center" wrapText="1"/>
    </xf>
    <xf numFmtId="168" fontId="10" fillId="0" borderId="0" xfId="0" applyNumberFormat="1" applyFont="1" applyAlignment="1">
      <alignment horizontal="left" vertical="center" wrapText="1"/>
    </xf>
    <xf numFmtId="168" fontId="10" fillId="0" borderId="54" xfId="0" applyNumberFormat="1" applyFont="1" applyBorder="1" applyAlignment="1">
      <alignment horizontal="left" vertical="center" wrapText="1"/>
    </xf>
    <xf numFmtId="10" fontId="10" fillId="0" borderId="16" xfId="3" applyNumberFormat="1" applyFont="1" applyBorder="1" applyAlignment="1">
      <alignment horizontal="center" vertical="center" wrapText="1"/>
    </xf>
    <xf numFmtId="10" fontId="10" fillId="0" borderId="16" xfId="3" applyNumberFormat="1" applyFont="1" applyFill="1" applyBorder="1" applyAlignment="1">
      <alignment horizontal="center" vertical="center" wrapText="1"/>
    </xf>
    <xf numFmtId="10" fontId="10" fillId="0" borderId="21" xfId="3" applyNumberFormat="1" applyFont="1" applyBorder="1" applyAlignment="1">
      <alignment horizontal="center" vertical="center" wrapText="1"/>
    </xf>
    <xf numFmtId="10" fontId="10" fillId="0" borderId="21" xfId="3" applyNumberFormat="1" applyFont="1" applyFill="1" applyBorder="1" applyAlignment="1">
      <alignment horizontal="center" vertical="center" wrapText="1"/>
    </xf>
    <xf numFmtId="168" fontId="10" fillId="0" borderId="56" xfId="0" applyNumberFormat="1" applyFont="1" applyBorder="1" applyAlignment="1">
      <alignment horizontal="left" vertical="center" wrapText="1"/>
    </xf>
    <xf numFmtId="0" fontId="4" fillId="3" borderId="0" xfId="1" applyFill="1" applyAlignment="1">
      <alignment horizontal="left" vertical="center"/>
    </xf>
    <xf numFmtId="0" fontId="4" fillId="3" borderId="7" xfId="1" applyFill="1" applyBorder="1" applyAlignment="1">
      <alignment horizontal="left" vertical="center"/>
    </xf>
    <xf numFmtId="0" fontId="4" fillId="3" borderId="8" xfId="1" applyFill="1" applyBorder="1" applyAlignment="1">
      <alignment horizontal="left" vertical="center"/>
    </xf>
    <xf numFmtId="2" fontId="10" fillId="0" borderId="48" xfId="0" applyNumberFormat="1" applyFont="1" applyBorder="1" applyAlignment="1">
      <alignment horizontal="center" vertical="center" wrapText="1"/>
    </xf>
    <xf numFmtId="2" fontId="10" fillId="0" borderId="30" xfId="0" applyNumberFormat="1" applyFont="1" applyBorder="1" applyAlignment="1">
      <alignment horizontal="center" vertical="center" wrapText="1"/>
    </xf>
    <xf numFmtId="2" fontId="10" fillId="0" borderId="36" xfId="0" applyNumberFormat="1" applyFont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left" vertical="center" wrapText="1"/>
    </xf>
    <xf numFmtId="0" fontId="11" fillId="7" borderId="42" xfId="0" applyFont="1" applyFill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5" borderId="7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167" fontId="10" fillId="5" borderId="40" xfId="0" applyNumberFormat="1" applyFont="1" applyFill="1" applyBorder="1" applyAlignment="1" applyProtection="1">
      <alignment horizontal="center" vertical="center" wrapText="1"/>
      <protection locked="0"/>
    </xf>
    <xf numFmtId="167" fontId="1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32" xfId="0" applyFont="1" applyFill="1" applyBorder="1" applyAlignment="1" applyProtection="1">
      <alignment horizontal="left" vertical="center" wrapText="1"/>
      <protection locked="0"/>
    </xf>
    <xf numFmtId="0" fontId="10" fillId="5" borderId="56" xfId="0" applyFont="1" applyFill="1" applyBorder="1" applyAlignment="1" applyProtection="1">
      <alignment horizontal="center" vertical="center" wrapText="1"/>
      <protection locked="0"/>
    </xf>
    <xf numFmtId="0" fontId="10" fillId="5" borderId="5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5" borderId="54" xfId="0" applyFont="1" applyFill="1" applyBorder="1" applyAlignment="1" applyProtection="1">
      <alignment horizontal="center" vertical="center" wrapText="1"/>
      <protection locked="0"/>
    </xf>
    <xf numFmtId="0" fontId="10" fillId="5" borderId="55" xfId="0" applyFont="1" applyFill="1" applyBorder="1" applyAlignment="1" applyProtection="1">
      <alignment horizontal="center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 wrapText="1"/>
      <protection locked="0"/>
    </xf>
    <xf numFmtId="0" fontId="10" fillId="5" borderId="32" xfId="0" applyFont="1" applyFill="1" applyBorder="1" applyAlignment="1" applyProtection="1">
      <alignment horizontal="center" vertical="center" wrapText="1"/>
      <protection locked="0"/>
    </xf>
  </cellXfs>
  <cellStyles count="4">
    <cellStyle name="Moneda 2" xfId="2" xr:uid="{00000000-0005-0000-0000-000002000000}"/>
    <cellStyle name="Normal" xfId="0" builtinId="0"/>
    <cellStyle name="Normal 2" xfId="1" xr:uid="{00000000-0005-0000-0000-000004000000}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3</xdr:col>
      <xdr:colOff>710550</xdr:colOff>
      <xdr:row>1</xdr:row>
      <xdr:rowOff>314325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2310750" cy="390525"/>
        </a:xfrm>
        <a:prstGeom prst="rect">
          <a:avLst/>
        </a:prstGeom>
        <a:ln w="317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3"/>
  <sheetViews>
    <sheetView showGridLines="0" workbookViewId="0">
      <selection activeCell="D5" sqref="D5:F5"/>
    </sheetView>
  </sheetViews>
  <sheetFormatPr defaultColWidth="13" defaultRowHeight="14.25"/>
  <cols>
    <col min="1" max="1" width="2.7109375" style="6" customWidth="1"/>
    <col min="2" max="2" width="5.28515625" style="6" customWidth="1"/>
    <col min="3" max="3" width="18.85546875" style="6" customWidth="1"/>
    <col min="4" max="6" width="39.85546875" style="6" customWidth="1"/>
    <col min="7" max="7" width="3.5703125" style="6" customWidth="1"/>
    <col min="8" max="16384" width="13" style="6"/>
  </cols>
  <sheetData>
    <row r="2" spans="2:9" ht="25.5" customHeight="1"/>
    <row r="4" spans="2:9" s="1" customFormat="1" ht="15">
      <c r="B4" s="106"/>
      <c r="C4" s="107"/>
      <c r="D4" s="107"/>
      <c r="E4" s="107"/>
      <c r="F4" s="107"/>
      <c r="G4" s="108"/>
    </row>
    <row r="5" spans="2:9" s="1" customFormat="1" ht="18.75" customHeight="1">
      <c r="B5" s="109"/>
      <c r="C5" s="110" t="s">
        <v>87</v>
      </c>
      <c r="D5" s="115"/>
      <c r="E5" s="116"/>
      <c r="F5" s="117"/>
      <c r="G5" s="111"/>
      <c r="H5" s="2"/>
    </row>
    <row r="6" spans="2:9" s="1" customFormat="1" ht="15" customHeight="1">
      <c r="B6" s="112"/>
      <c r="C6" s="113"/>
      <c r="D6" s="113"/>
      <c r="E6" s="113"/>
      <c r="F6" s="113"/>
      <c r="G6" s="114"/>
    </row>
    <row r="7" spans="2:9" s="1" customFormat="1" ht="15"/>
    <row r="8" spans="2:9" ht="15" customHeight="1">
      <c r="B8" s="3"/>
      <c r="C8" s="4"/>
      <c r="D8" s="4"/>
      <c r="E8" s="4"/>
      <c r="F8" s="4"/>
      <c r="G8" s="5"/>
    </row>
    <row r="9" spans="2:9" ht="15" customHeight="1">
      <c r="B9" s="7"/>
      <c r="C9" s="8" t="s">
        <v>0</v>
      </c>
      <c r="D9" s="9"/>
      <c r="E9" s="9"/>
      <c r="F9" s="9"/>
      <c r="G9" s="10"/>
    </row>
    <row r="10" spans="2:9" ht="15" customHeight="1">
      <c r="B10" s="7"/>
      <c r="C10" s="9"/>
      <c r="D10" s="9"/>
      <c r="E10" s="9"/>
      <c r="F10" s="9"/>
      <c r="G10" s="10"/>
    </row>
    <row r="11" spans="2:9" ht="15" customHeight="1">
      <c r="B11" s="7"/>
      <c r="C11" s="89" t="s">
        <v>1</v>
      </c>
      <c r="D11" s="89"/>
      <c r="E11" s="89"/>
      <c r="F11" s="89"/>
      <c r="G11" s="11"/>
      <c r="H11" s="12"/>
      <c r="I11" s="12"/>
    </row>
    <row r="12" spans="2:9" ht="15">
      <c r="B12" s="7"/>
      <c r="C12" s="9" t="s">
        <v>2</v>
      </c>
      <c r="D12" s="9"/>
      <c r="E12" s="9"/>
      <c r="F12" s="13"/>
      <c r="G12" s="11"/>
      <c r="H12" s="14"/>
      <c r="I12" s="12"/>
    </row>
    <row r="13" spans="2:9" ht="15">
      <c r="B13" s="7"/>
      <c r="C13" s="9" t="s">
        <v>3</v>
      </c>
      <c r="D13" s="9"/>
      <c r="E13" s="9"/>
      <c r="F13" s="13"/>
      <c r="G13" s="11"/>
      <c r="H13" s="14"/>
      <c r="I13" s="12"/>
    </row>
    <row r="14" spans="2:9" ht="15">
      <c r="B14" s="7"/>
      <c r="C14" s="9" t="s">
        <v>4</v>
      </c>
      <c r="D14" s="9"/>
      <c r="E14" s="9"/>
      <c r="F14" s="13"/>
      <c r="G14" s="11"/>
      <c r="H14" s="14"/>
      <c r="I14" s="12"/>
    </row>
    <row r="15" spans="2:9" ht="15">
      <c r="B15" s="7"/>
      <c r="C15" s="9" t="s">
        <v>5</v>
      </c>
      <c r="D15" s="9"/>
      <c r="E15" s="9"/>
      <c r="F15" s="13"/>
      <c r="G15" s="11"/>
      <c r="H15" s="14"/>
      <c r="I15" s="12"/>
    </row>
    <row r="16" spans="2:9">
      <c r="B16" s="7"/>
      <c r="C16" s="9"/>
      <c r="D16" s="9"/>
      <c r="E16" s="9"/>
      <c r="F16" s="9"/>
      <c r="G16" s="10"/>
    </row>
    <row r="17" spans="2:9" ht="15">
      <c r="B17" s="7"/>
      <c r="C17" s="15" t="s">
        <v>6</v>
      </c>
      <c r="D17" s="13"/>
      <c r="E17" s="16"/>
      <c r="F17" s="16"/>
      <c r="G17" s="17"/>
      <c r="I17" s="12"/>
    </row>
    <row r="18" spans="2:9" ht="15">
      <c r="B18" s="7"/>
      <c r="C18" s="18">
        <v>55</v>
      </c>
      <c r="D18" s="19" t="s">
        <v>7</v>
      </c>
      <c r="E18" s="90" t="s">
        <v>8</v>
      </c>
      <c r="F18" s="91"/>
      <c r="G18" s="17"/>
      <c r="I18" s="12"/>
    </row>
    <row r="19" spans="2:9" ht="15">
      <c r="B19" s="7"/>
      <c r="C19" s="20">
        <v>55</v>
      </c>
      <c r="D19" s="19" t="s">
        <v>9</v>
      </c>
      <c r="E19" s="90" t="s">
        <v>10</v>
      </c>
      <c r="F19" s="91"/>
      <c r="G19" s="17"/>
      <c r="I19" s="12"/>
    </row>
    <row r="20" spans="2:9" ht="15">
      <c r="B20" s="7"/>
      <c r="C20" s="21">
        <v>55</v>
      </c>
      <c r="D20" s="19" t="s">
        <v>11</v>
      </c>
      <c r="E20" s="90" t="s">
        <v>12</v>
      </c>
      <c r="F20" s="91"/>
      <c r="G20" s="10"/>
      <c r="I20" s="12"/>
    </row>
    <row r="21" spans="2:9">
      <c r="B21" s="22"/>
      <c r="C21" s="23"/>
      <c r="D21" s="24"/>
      <c r="E21" s="23"/>
      <c r="F21" s="23"/>
      <c r="G21" s="25"/>
    </row>
    <row r="22" spans="2:9" ht="15" customHeight="1"/>
    <row r="33" ht="15" customHeight="1"/>
  </sheetData>
  <sheetProtection algorithmName="SHA-512" hashValue="pO1LPr/wW4v7azkewkkqiwLxkTHjN7XoTkoENPOZiARoD83gO93LLwkorbS7J+6PcuuwIAq4f/lq/ehUKnfxfw==" saltValue="+5QgYuYfVs1Fza2GzcxamQ==" spinCount="100000" sheet="1" objects="1" scenarios="1"/>
  <mergeCells count="5">
    <mergeCell ref="C11:F11"/>
    <mergeCell ref="E18:F18"/>
    <mergeCell ref="E19:F19"/>
    <mergeCell ref="E20:F20"/>
    <mergeCell ref="D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8D78-C077-456F-B4DE-8536727A9C34}">
  <dimension ref="A2:V22"/>
  <sheetViews>
    <sheetView showGridLines="0" workbookViewId="0">
      <selection activeCell="J35" sqref="J35"/>
    </sheetView>
  </sheetViews>
  <sheetFormatPr defaultRowHeight="15"/>
  <cols>
    <col min="2" max="2" width="14.42578125" bestFit="1" customWidth="1"/>
    <col min="3" max="3" width="11.5703125" bestFit="1" customWidth="1"/>
    <col min="4" max="4" width="15.28515625" bestFit="1" customWidth="1"/>
    <col min="5" max="5" width="98.85546875" bestFit="1" customWidth="1"/>
    <col min="6" max="6" width="12.85546875" bestFit="1" customWidth="1"/>
    <col min="7" max="7" width="10.7109375" bestFit="1" customWidth="1"/>
    <col min="8" max="17" width="6" customWidth="1"/>
    <col min="18" max="18" width="12.140625" customWidth="1"/>
    <col min="19" max="19" width="14" bestFit="1" customWidth="1"/>
    <col min="20" max="20" width="2" customWidth="1"/>
    <col min="21" max="22" width="13.42578125" customWidth="1"/>
  </cols>
  <sheetData>
    <row r="2" spans="1:22" ht="15.75">
      <c r="A2" s="63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15.75" thickBot="1"/>
    <row r="4" spans="1:22" ht="15.75" thickBot="1">
      <c r="B4" s="26"/>
      <c r="C4" s="27"/>
      <c r="D4" s="27"/>
      <c r="E4" s="27"/>
      <c r="F4" s="28"/>
      <c r="G4" s="29"/>
      <c r="H4" s="95" t="s">
        <v>14</v>
      </c>
      <c r="I4" s="96"/>
      <c r="J4" s="97" t="s">
        <v>15</v>
      </c>
      <c r="K4" s="96"/>
      <c r="L4" s="97" t="s">
        <v>16</v>
      </c>
      <c r="M4" s="96"/>
      <c r="N4" s="97" t="s">
        <v>17</v>
      </c>
      <c r="O4" s="96"/>
      <c r="P4" s="97" t="s">
        <v>18</v>
      </c>
      <c r="Q4" s="98"/>
      <c r="R4" s="29"/>
      <c r="S4" s="29"/>
      <c r="U4" s="29"/>
      <c r="V4" s="29"/>
    </row>
    <row r="5" spans="1:22" ht="33.75">
      <c r="B5" s="30" t="s">
        <v>19</v>
      </c>
      <c r="C5" s="31" t="s">
        <v>20</v>
      </c>
      <c r="D5" s="31" t="s">
        <v>21</v>
      </c>
      <c r="E5" s="31" t="s">
        <v>22</v>
      </c>
      <c r="F5" s="32" t="s">
        <v>23</v>
      </c>
      <c r="G5" s="55" t="s">
        <v>24</v>
      </c>
      <c r="H5" s="61" t="s">
        <v>25</v>
      </c>
      <c r="I5" s="34" t="s">
        <v>26</v>
      </c>
      <c r="J5" s="33" t="s">
        <v>27</v>
      </c>
      <c r="K5" s="34" t="s">
        <v>28</v>
      </c>
      <c r="L5" s="33" t="s">
        <v>29</v>
      </c>
      <c r="M5" s="34" t="s">
        <v>30</v>
      </c>
      <c r="N5" s="33" t="s">
        <v>31</v>
      </c>
      <c r="O5" s="34" t="s">
        <v>32</v>
      </c>
      <c r="P5" s="33" t="s">
        <v>33</v>
      </c>
      <c r="Q5" s="42" t="s">
        <v>34</v>
      </c>
      <c r="R5" s="58" t="s">
        <v>35</v>
      </c>
      <c r="S5" s="35" t="s">
        <v>36</v>
      </c>
      <c r="U5" s="30" t="s">
        <v>35</v>
      </c>
      <c r="V5" s="35" t="s">
        <v>36</v>
      </c>
    </row>
    <row r="6" spans="1:22">
      <c r="B6" s="36">
        <v>400</v>
      </c>
      <c r="C6" s="37" t="s">
        <v>37</v>
      </c>
      <c r="D6" s="37" t="s">
        <v>38</v>
      </c>
      <c r="E6" s="37" t="s">
        <v>39</v>
      </c>
      <c r="F6" s="38" t="s">
        <v>40</v>
      </c>
      <c r="G6" s="56" t="s">
        <v>41</v>
      </c>
      <c r="H6" s="62">
        <v>1</v>
      </c>
      <c r="I6" s="39">
        <v>1</v>
      </c>
      <c r="J6" s="39">
        <v>1</v>
      </c>
      <c r="K6" s="39">
        <v>1</v>
      </c>
      <c r="L6" s="39">
        <v>1</v>
      </c>
      <c r="M6" s="39">
        <v>1</v>
      </c>
      <c r="N6" s="39">
        <v>1</v>
      </c>
      <c r="O6" s="39">
        <v>1</v>
      </c>
      <c r="P6" s="39">
        <v>1</v>
      </c>
      <c r="Q6" s="43">
        <v>1</v>
      </c>
      <c r="R6" s="59">
        <v>2097</v>
      </c>
      <c r="S6" s="46">
        <f>SUM(H6:Q6)*6*R6</f>
        <v>125820</v>
      </c>
      <c r="U6" s="118"/>
      <c r="V6" s="49">
        <f t="shared" ref="V6:V19" si="0">SUM(H6:Q6)*6*U6</f>
        <v>0</v>
      </c>
    </row>
    <row r="7" spans="1:22">
      <c r="B7" s="36">
        <v>401</v>
      </c>
      <c r="C7" s="37" t="s">
        <v>37</v>
      </c>
      <c r="D7" s="37" t="s">
        <v>38</v>
      </c>
      <c r="E7" s="37" t="s">
        <v>42</v>
      </c>
      <c r="F7" s="38" t="s">
        <v>40</v>
      </c>
      <c r="G7" s="56" t="s">
        <v>41</v>
      </c>
      <c r="H7" s="62">
        <v>1</v>
      </c>
      <c r="I7" s="39">
        <v>1</v>
      </c>
      <c r="J7" s="39">
        <v>1</v>
      </c>
      <c r="K7" s="39">
        <v>1</v>
      </c>
      <c r="L7" s="39">
        <v>1</v>
      </c>
      <c r="M7" s="39">
        <v>1</v>
      </c>
      <c r="N7" s="39">
        <v>1</v>
      </c>
      <c r="O7" s="39">
        <v>1</v>
      </c>
      <c r="P7" s="39">
        <v>1</v>
      </c>
      <c r="Q7" s="43">
        <v>1</v>
      </c>
      <c r="R7" s="59">
        <v>209</v>
      </c>
      <c r="S7" s="46">
        <f t="shared" ref="S7:S19" si="1">SUM(H7:Q7)*6*R7</f>
        <v>12540</v>
      </c>
      <c r="U7" s="118"/>
      <c r="V7" s="49">
        <f t="shared" si="0"/>
        <v>0</v>
      </c>
    </row>
    <row r="8" spans="1:22">
      <c r="B8" s="36">
        <v>402</v>
      </c>
      <c r="C8" s="37" t="s">
        <v>37</v>
      </c>
      <c r="D8" s="37" t="s">
        <v>38</v>
      </c>
      <c r="E8" s="37" t="s">
        <v>43</v>
      </c>
      <c r="F8" s="38" t="s">
        <v>40</v>
      </c>
      <c r="G8" s="56" t="s">
        <v>41</v>
      </c>
      <c r="H8" s="62">
        <v>1</v>
      </c>
      <c r="I8" s="39">
        <v>1</v>
      </c>
      <c r="J8" s="39">
        <v>1</v>
      </c>
      <c r="K8" s="39">
        <v>1</v>
      </c>
      <c r="L8" s="39">
        <v>1</v>
      </c>
      <c r="M8" s="39">
        <v>1</v>
      </c>
      <c r="N8" s="39">
        <v>1</v>
      </c>
      <c r="O8" s="39">
        <v>1</v>
      </c>
      <c r="P8" s="39">
        <v>1</v>
      </c>
      <c r="Q8" s="43">
        <v>1</v>
      </c>
      <c r="R8" s="59">
        <v>209</v>
      </c>
      <c r="S8" s="46">
        <f t="shared" si="1"/>
        <v>12540</v>
      </c>
      <c r="U8" s="118"/>
      <c r="V8" s="49">
        <f t="shared" si="0"/>
        <v>0</v>
      </c>
    </row>
    <row r="9" spans="1:22">
      <c r="B9" s="36">
        <v>403</v>
      </c>
      <c r="C9" s="37" t="s">
        <v>37</v>
      </c>
      <c r="D9" s="37" t="s">
        <v>38</v>
      </c>
      <c r="E9" s="37" t="s">
        <v>44</v>
      </c>
      <c r="F9" s="38" t="s">
        <v>40</v>
      </c>
      <c r="G9" s="56" t="s">
        <v>41</v>
      </c>
      <c r="H9" s="62">
        <v>1</v>
      </c>
      <c r="I9" s="39">
        <v>1</v>
      </c>
      <c r="J9" s="39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43">
        <v>1</v>
      </c>
      <c r="R9" s="59">
        <v>126.6</v>
      </c>
      <c r="S9" s="46">
        <f t="shared" si="1"/>
        <v>7596</v>
      </c>
      <c r="U9" s="118"/>
      <c r="V9" s="49">
        <f t="shared" si="0"/>
        <v>0</v>
      </c>
    </row>
    <row r="10" spans="1:22">
      <c r="B10" s="36">
        <v>404</v>
      </c>
      <c r="C10" s="37" t="s">
        <v>37</v>
      </c>
      <c r="D10" s="37" t="s">
        <v>38</v>
      </c>
      <c r="E10" s="37" t="s">
        <v>45</v>
      </c>
      <c r="F10" s="38" t="s">
        <v>40</v>
      </c>
      <c r="G10" s="56" t="s">
        <v>41</v>
      </c>
      <c r="H10" s="62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43">
        <v>1</v>
      </c>
      <c r="R10" s="59">
        <v>1076</v>
      </c>
      <c r="S10" s="46">
        <f t="shared" si="1"/>
        <v>64560</v>
      </c>
      <c r="U10" s="118"/>
      <c r="V10" s="49">
        <f t="shared" si="0"/>
        <v>0</v>
      </c>
    </row>
    <row r="11" spans="1:22">
      <c r="B11" s="36">
        <v>405</v>
      </c>
      <c r="C11" s="37" t="s">
        <v>37</v>
      </c>
      <c r="D11" s="37" t="s">
        <v>38</v>
      </c>
      <c r="E11" s="37" t="s">
        <v>46</v>
      </c>
      <c r="F11" s="38" t="s">
        <v>40</v>
      </c>
      <c r="G11" s="56" t="s">
        <v>41</v>
      </c>
      <c r="H11" s="62">
        <v>1</v>
      </c>
      <c r="I11" s="39">
        <v>1</v>
      </c>
      <c r="J11" s="39">
        <v>1</v>
      </c>
      <c r="K11" s="39">
        <v>1</v>
      </c>
      <c r="L11" s="39">
        <v>1</v>
      </c>
      <c r="M11" s="39">
        <v>1</v>
      </c>
      <c r="N11" s="39">
        <v>1</v>
      </c>
      <c r="O11" s="39">
        <v>1</v>
      </c>
      <c r="P11" s="39">
        <v>1</v>
      </c>
      <c r="Q11" s="43">
        <v>1</v>
      </c>
      <c r="R11" s="59">
        <v>541.35</v>
      </c>
      <c r="S11" s="46">
        <f t="shared" si="1"/>
        <v>32481</v>
      </c>
      <c r="U11" s="118"/>
      <c r="V11" s="49">
        <f t="shared" si="0"/>
        <v>0</v>
      </c>
    </row>
    <row r="12" spans="1:22">
      <c r="B12" s="36">
        <v>406</v>
      </c>
      <c r="C12" s="37" t="s">
        <v>37</v>
      </c>
      <c r="D12" s="37" t="s">
        <v>38</v>
      </c>
      <c r="E12" s="37" t="s">
        <v>46</v>
      </c>
      <c r="F12" s="38" t="s">
        <v>40</v>
      </c>
      <c r="G12" s="56" t="s">
        <v>41</v>
      </c>
      <c r="H12" s="62">
        <v>1</v>
      </c>
      <c r="I12" s="39">
        <v>1</v>
      </c>
      <c r="J12" s="39">
        <v>1</v>
      </c>
      <c r="K12" s="39">
        <v>1</v>
      </c>
      <c r="L12" s="39">
        <v>1</v>
      </c>
      <c r="M12" s="39">
        <v>1</v>
      </c>
      <c r="N12" s="39">
        <v>1</v>
      </c>
      <c r="O12" s="39">
        <v>1</v>
      </c>
      <c r="P12" s="39">
        <v>1</v>
      </c>
      <c r="Q12" s="43">
        <v>1</v>
      </c>
      <c r="R12" s="59">
        <v>586.79</v>
      </c>
      <c r="S12" s="46">
        <f t="shared" si="1"/>
        <v>35207.399999999994</v>
      </c>
      <c r="U12" s="118"/>
      <c r="V12" s="49">
        <f t="shared" si="0"/>
        <v>0</v>
      </c>
    </row>
    <row r="13" spans="1:22">
      <c r="B13" s="36">
        <v>407</v>
      </c>
      <c r="C13" s="37" t="s">
        <v>37</v>
      </c>
      <c r="D13" s="37" t="s">
        <v>38</v>
      </c>
      <c r="E13" s="37" t="s">
        <v>46</v>
      </c>
      <c r="F13" s="38" t="s">
        <v>40</v>
      </c>
      <c r="G13" s="56" t="s">
        <v>41</v>
      </c>
      <c r="H13" s="62">
        <v>1</v>
      </c>
      <c r="I13" s="39">
        <v>1</v>
      </c>
      <c r="J13" s="39">
        <v>1</v>
      </c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39">
        <v>1</v>
      </c>
      <c r="Q13" s="43">
        <v>1</v>
      </c>
      <c r="R13" s="59">
        <v>577.44000000000005</v>
      </c>
      <c r="S13" s="46">
        <f t="shared" si="1"/>
        <v>34646.400000000001</v>
      </c>
      <c r="U13" s="118"/>
      <c r="V13" s="49">
        <f t="shared" si="0"/>
        <v>0</v>
      </c>
    </row>
    <row r="14" spans="1:22">
      <c r="B14" s="36">
        <v>408</v>
      </c>
      <c r="C14" s="37" t="s">
        <v>37</v>
      </c>
      <c r="D14" s="37" t="s">
        <v>38</v>
      </c>
      <c r="E14" s="37" t="s">
        <v>47</v>
      </c>
      <c r="F14" s="38" t="s">
        <v>40</v>
      </c>
      <c r="G14" s="56" t="s">
        <v>41</v>
      </c>
      <c r="H14" s="62">
        <v>1</v>
      </c>
      <c r="I14" s="39">
        <v>1</v>
      </c>
      <c r="J14" s="39">
        <v>1</v>
      </c>
      <c r="K14" s="39">
        <v>1</v>
      </c>
      <c r="L14" s="39">
        <v>1</v>
      </c>
      <c r="M14" s="39">
        <v>1</v>
      </c>
      <c r="N14" s="39">
        <v>1</v>
      </c>
      <c r="O14" s="39">
        <v>1</v>
      </c>
      <c r="P14" s="39">
        <v>1</v>
      </c>
      <c r="Q14" s="43">
        <v>1</v>
      </c>
      <c r="R14" s="59">
        <v>243.96</v>
      </c>
      <c r="S14" s="46">
        <f t="shared" si="1"/>
        <v>14637.6</v>
      </c>
      <c r="U14" s="118"/>
      <c r="V14" s="49">
        <f t="shared" si="0"/>
        <v>0</v>
      </c>
    </row>
    <row r="15" spans="1:22">
      <c r="B15" s="36">
        <v>409</v>
      </c>
      <c r="C15" s="37" t="s">
        <v>37</v>
      </c>
      <c r="D15" s="37" t="s">
        <v>38</v>
      </c>
      <c r="E15" s="37" t="s">
        <v>48</v>
      </c>
      <c r="F15" s="38" t="s">
        <v>40</v>
      </c>
      <c r="G15" s="56" t="s">
        <v>41</v>
      </c>
      <c r="H15" s="62">
        <v>1</v>
      </c>
      <c r="I15" s="39">
        <v>1</v>
      </c>
      <c r="J15" s="39">
        <v>1</v>
      </c>
      <c r="K15" s="39">
        <v>1</v>
      </c>
      <c r="L15" s="39">
        <v>1</v>
      </c>
      <c r="M15" s="39">
        <v>1</v>
      </c>
      <c r="N15" s="39">
        <v>1</v>
      </c>
      <c r="O15" s="39">
        <v>1</v>
      </c>
      <c r="P15" s="39">
        <v>1</v>
      </c>
      <c r="Q15" s="43">
        <v>1</v>
      </c>
      <c r="R15" s="59">
        <v>243.96</v>
      </c>
      <c r="S15" s="46">
        <f t="shared" si="1"/>
        <v>14637.6</v>
      </c>
      <c r="U15" s="118"/>
      <c r="V15" s="49">
        <f t="shared" si="0"/>
        <v>0</v>
      </c>
    </row>
    <row r="16" spans="1:22">
      <c r="B16" s="36">
        <v>410</v>
      </c>
      <c r="C16" s="37" t="s">
        <v>37</v>
      </c>
      <c r="D16" s="37" t="s">
        <v>38</v>
      </c>
      <c r="E16" s="37" t="s">
        <v>49</v>
      </c>
      <c r="F16" s="38" t="s">
        <v>40</v>
      </c>
      <c r="G16" s="56" t="s">
        <v>41</v>
      </c>
      <c r="H16" s="62">
        <v>1</v>
      </c>
      <c r="I16" s="39">
        <v>1</v>
      </c>
      <c r="J16" s="39">
        <v>1</v>
      </c>
      <c r="K16" s="39">
        <v>1</v>
      </c>
      <c r="L16" s="39">
        <v>1</v>
      </c>
      <c r="M16" s="39">
        <v>1</v>
      </c>
      <c r="N16" s="39">
        <v>1</v>
      </c>
      <c r="O16" s="39">
        <v>1</v>
      </c>
      <c r="P16" s="39">
        <v>1</v>
      </c>
      <c r="Q16" s="43">
        <v>1</v>
      </c>
      <c r="R16" s="59">
        <v>243.96</v>
      </c>
      <c r="S16" s="46">
        <f t="shared" si="1"/>
        <v>14637.6</v>
      </c>
      <c r="U16" s="118"/>
      <c r="V16" s="49">
        <f t="shared" si="0"/>
        <v>0</v>
      </c>
    </row>
    <row r="17" spans="2:22">
      <c r="B17" s="36">
        <v>411</v>
      </c>
      <c r="C17" s="37" t="s">
        <v>37</v>
      </c>
      <c r="D17" s="37" t="s">
        <v>38</v>
      </c>
      <c r="E17" s="37" t="s">
        <v>50</v>
      </c>
      <c r="F17" s="38" t="s">
        <v>40</v>
      </c>
      <c r="G17" s="56" t="s">
        <v>41</v>
      </c>
      <c r="H17" s="62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43">
        <v>1</v>
      </c>
      <c r="R17" s="59">
        <v>243.96</v>
      </c>
      <c r="S17" s="46">
        <f t="shared" si="1"/>
        <v>14637.6</v>
      </c>
      <c r="U17" s="118"/>
      <c r="V17" s="49">
        <f t="shared" si="0"/>
        <v>0</v>
      </c>
    </row>
    <row r="18" spans="2:22">
      <c r="B18" s="36">
        <v>412</v>
      </c>
      <c r="C18" s="37" t="s">
        <v>37</v>
      </c>
      <c r="D18" s="37" t="s">
        <v>38</v>
      </c>
      <c r="E18" s="37" t="s">
        <v>51</v>
      </c>
      <c r="F18" s="38" t="s">
        <v>40</v>
      </c>
      <c r="G18" s="56" t="s">
        <v>41</v>
      </c>
      <c r="H18" s="62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43">
        <v>1</v>
      </c>
      <c r="R18" s="59">
        <v>5972.75</v>
      </c>
      <c r="S18" s="46">
        <f t="shared" si="1"/>
        <v>358365</v>
      </c>
      <c r="U18" s="118"/>
      <c r="V18" s="49">
        <f t="shared" si="0"/>
        <v>0</v>
      </c>
    </row>
    <row r="19" spans="2:22">
      <c r="B19" s="36">
        <v>413</v>
      </c>
      <c r="C19" s="37" t="s">
        <v>37</v>
      </c>
      <c r="D19" s="37" t="s">
        <v>38</v>
      </c>
      <c r="E19" s="37" t="s">
        <v>52</v>
      </c>
      <c r="F19" s="38" t="s">
        <v>40</v>
      </c>
      <c r="G19" s="56" t="s">
        <v>41</v>
      </c>
      <c r="H19" s="62">
        <v>2</v>
      </c>
      <c r="I19" s="39">
        <v>2</v>
      </c>
      <c r="J19" s="39">
        <v>2</v>
      </c>
      <c r="K19" s="39">
        <v>2</v>
      </c>
      <c r="L19" s="39">
        <v>2</v>
      </c>
      <c r="M19" s="39">
        <v>2</v>
      </c>
      <c r="N19" s="39">
        <v>2</v>
      </c>
      <c r="O19" s="39">
        <v>2</v>
      </c>
      <c r="P19" s="39">
        <v>2</v>
      </c>
      <c r="Q19" s="43">
        <v>2</v>
      </c>
      <c r="R19" s="59">
        <v>665.93</v>
      </c>
      <c r="S19" s="46">
        <f t="shared" si="1"/>
        <v>79911.599999999991</v>
      </c>
      <c r="U19" s="118"/>
      <c r="V19" s="49">
        <f t="shared" si="0"/>
        <v>0</v>
      </c>
    </row>
    <row r="20" spans="2:22" ht="15.75" thickBot="1">
      <c r="B20" s="44">
        <v>414</v>
      </c>
      <c r="C20" s="45" t="s">
        <v>37</v>
      </c>
      <c r="D20" s="45" t="s">
        <v>38</v>
      </c>
      <c r="E20" s="45" t="s">
        <v>53</v>
      </c>
      <c r="F20" s="47" t="s">
        <v>40</v>
      </c>
      <c r="G20" s="57" t="s">
        <v>41</v>
      </c>
      <c r="H20" s="92">
        <v>100</v>
      </c>
      <c r="I20" s="93"/>
      <c r="J20" s="93"/>
      <c r="K20" s="93"/>
      <c r="L20" s="93"/>
      <c r="M20" s="93"/>
      <c r="N20" s="93"/>
      <c r="O20" s="93"/>
      <c r="P20" s="93"/>
      <c r="Q20" s="94"/>
      <c r="R20" s="60">
        <v>100</v>
      </c>
      <c r="S20" s="48">
        <f>R20*H20</f>
        <v>10000</v>
      </c>
      <c r="U20" s="119"/>
      <c r="V20" s="50">
        <f>H20*U20</f>
        <v>0</v>
      </c>
    </row>
    <row r="21" spans="2:22" ht="15.75" thickBot="1">
      <c r="B21" s="29"/>
      <c r="C21" s="27"/>
      <c r="D21" s="27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40"/>
      <c r="U21" s="29"/>
      <c r="V21" s="40"/>
    </row>
    <row r="22" spans="2:22" ht="23.25" thickBot="1">
      <c r="B22" s="29"/>
      <c r="C22" s="27"/>
      <c r="D22" s="27"/>
      <c r="E22" s="27"/>
      <c r="F22" s="28"/>
      <c r="G22" s="29"/>
      <c r="H22" s="41"/>
      <c r="I22" s="41"/>
      <c r="J22" s="41"/>
      <c r="K22" s="41"/>
      <c r="L22" s="41"/>
      <c r="M22" s="41"/>
      <c r="N22" s="41"/>
      <c r="O22" s="41"/>
      <c r="Q22" s="29"/>
      <c r="R22" s="53" t="s">
        <v>54</v>
      </c>
      <c r="S22" s="51">
        <f>SUM(S6:S20)</f>
        <v>832217.79999999993</v>
      </c>
      <c r="U22" s="54" t="s">
        <v>55</v>
      </c>
      <c r="V22" s="52">
        <f>SUM(V6:V20)</f>
        <v>0</v>
      </c>
    </row>
  </sheetData>
  <sheetProtection algorithmName="SHA-512" hashValue="9g0v3wWrdVj5gVxn2Hm1KZDI+whCu+xpR3kiSewM1UaiURqOIgii/CIOx4Fjmk1pnA3uWKgXzNwqTn861oo74Q==" saltValue="lA5h5aCbwSy9Qiykctyydw==" spinCount="100000" sheet="1" objects="1" scenarios="1"/>
  <mergeCells count="6">
    <mergeCell ref="H20:Q20"/>
    <mergeCell ref="H4:I4"/>
    <mergeCell ref="J4:K4"/>
    <mergeCell ref="L4:M4"/>
    <mergeCell ref="N4:O4"/>
    <mergeCell ref="P4:Q4"/>
  </mergeCells>
  <pageMargins left="0.7" right="0.7" top="0.75" bottom="0.75" header="0.3" footer="0.3"/>
  <ignoredErrors>
    <ignoredError sqref="V6:V19 V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9227-6CEA-4D6F-AC4E-C6BE464E4092}">
  <dimension ref="A2:I18"/>
  <sheetViews>
    <sheetView showGridLines="0" tabSelected="1" workbookViewId="0">
      <selection activeCell="P23" sqref="P23"/>
    </sheetView>
  </sheetViews>
  <sheetFormatPr defaultRowHeight="15"/>
  <cols>
    <col min="2" max="2" width="16.7109375" customWidth="1"/>
    <col min="3" max="3" width="29.7109375" customWidth="1"/>
    <col min="4" max="4" width="11.5703125" customWidth="1"/>
    <col min="5" max="5" width="10.7109375" customWidth="1"/>
    <col min="6" max="6" width="44.5703125" customWidth="1"/>
    <col min="7" max="8" width="15.42578125" customWidth="1"/>
  </cols>
  <sheetData>
    <row r="2" spans="1:9" ht="15.75">
      <c r="A2" s="63" t="s">
        <v>56</v>
      </c>
      <c r="B2" s="64"/>
      <c r="C2" s="64"/>
      <c r="D2" s="64"/>
      <c r="E2" s="64"/>
      <c r="F2" s="64"/>
      <c r="G2" s="64"/>
      <c r="H2" s="64"/>
      <c r="I2" s="64"/>
    </row>
    <row r="3" spans="1:9" ht="15.75" thickBot="1"/>
    <row r="4" spans="1:9" ht="45">
      <c r="B4" s="99" t="s">
        <v>57</v>
      </c>
      <c r="C4" s="100"/>
      <c r="D4" s="65" t="s">
        <v>58</v>
      </c>
      <c r="E4" s="65" t="s">
        <v>59</v>
      </c>
    </row>
    <row r="5" spans="1:9">
      <c r="B5" s="103" t="s">
        <v>60</v>
      </c>
      <c r="C5" s="104"/>
      <c r="D5" s="104"/>
      <c r="E5" s="105"/>
    </row>
    <row r="6" spans="1:9" ht="45.75" thickBot="1">
      <c r="B6" s="101" t="s">
        <v>61</v>
      </c>
      <c r="C6" s="102"/>
      <c r="D6" s="71" t="s">
        <v>62</v>
      </c>
      <c r="E6" s="120"/>
    </row>
    <row r="9" spans="1:9" ht="15.75">
      <c r="A9" s="63" t="s">
        <v>63</v>
      </c>
      <c r="B9" s="64"/>
      <c r="C9" s="64"/>
      <c r="D9" s="64"/>
      <c r="E9" s="64"/>
      <c r="F9" s="64"/>
      <c r="G9" s="64"/>
      <c r="H9" s="64"/>
      <c r="I9" s="64"/>
    </row>
    <row r="10" spans="1:9" ht="15.75" thickBot="1"/>
    <row r="11" spans="1:9" s="66" customFormat="1" ht="15.75" thickBot="1">
      <c r="B11" s="67" t="s">
        <v>64</v>
      </c>
      <c r="C11" s="68" t="s">
        <v>65</v>
      </c>
      <c r="D11" s="69" t="s">
        <v>66</v>
      </c>
      <c r="E11" s="69" t="s">
        <v>67</v>
      </c>
      <c r="F11" s="69" t="s">
        <v>58</v>
      </c>
      <c r="G11" s="69" t="s">
        <v>68</v>
      </c>
      <c r="H11" s="70" t="s">
        <v>69</v>
      </c>
    </row>
    <row r="12" spans="1:9" s="66" customFormat="1" ht="22.5">
      <c r="B12" s="72" t="s">
        <v>70</v>
      </c>
      <c r="C12" s="73" t="s">
        <v>71</v>
      </c>
      <c r="D12" s="84">
        <v>0.98</v>
      </c>
      <c r="E12" s="85">
        <v>0.99399999999999999</v>
      </c>
      <c r="F12" s="88" t="s">
        <v>72</v>
      </c>
      <c r="G12" s="121"/>
      <c r="H12" s="122"/>
    </row>
    <row r="13" spans="1:9" s="66" customFormat="1" ht="22.5">
      <c r="B13" s="74" t="s">
        <v>73</v>
      </c>
      <c r="C13" s="75" t="s">
        <v>74</v>
      </c>
      <c r="D13" s="86">
        <v>0.98</v>
      </c>
      <c r="E13" s="87">
        <v>0.99399999999999999</v>
      </c>
      <c r="F13" s="80" t="s">
        <v>72</v>
      </c>
      <c r="G13" s="123"/>
      <c r="H13" s="124"/>
    </row>
    <row r="14" spans="1:9" s="66" customFormat="1" ht="22.5">
      <c r="B14" s="74" t="s">
        <v>75</v>
      </c>
      <c r="C14" s="75" t="s">
        <v>76</v>
      </c>
      <c r="D14" s="86">
        <v>0.998</v>
      </c>
      <c r="E14" s="87">
        <v>0.99950000000000006</v>
      </c>
      <c r="F14" s="83" t="s">
        <v>77</v>
      </c>
      <c r="G14" s="125"/>
      <c r="H14" s="126"/>
    </row>
    <row r="15" spans="1:9" s="66" customFormat="1" ht="22.5">
      <c r="B15" s="74" t="s">
        <v>78</v>
      </c>
      <c r="C15" s="75" t="s">
        <v>79</v>
      </c>
      <c r="D15" s="76" t="s">
        <v>80</v>
      </c>
      <c r="E15" s="76" t="s">
        <v>81</v>
      </c>
      <c r="F15" s="80" t="s">
        <v>82</v>
      </c>
      <c r="G15" s="123"/>
      <c r="H15" s="124"/>
    </row>
    <row r="16" spans="1:9" s="66" customFormat="1" ht="23.25" thickBot="1">
      <c r="B16" s="77" t="s">
        <v>83</v>
      </c>
      <c r="C16" s="78" t="s">
        <v>84</v>
      </c>
      <c r="D16" s="79" t="s">
        <v>85</v>
      </c>
      <c r="E16" s="79" t="s">
        <v>81</v>
      </c>
      <c r="F16" s="81" t="s">
        <v>82</v>
      </c>
      <c r="G16" s="127"/>
      <c r="H16" s="128"/>
    </row>
    <row r="18" spans="6:6">
      <c r="F18" s="82" t="s">
        <v>86</v>
      </c>
    </row>
  </sheetData>
  <sheetProtection algorithmName="SHA-512" hashValue="Zb++Ki/MWy1D9f67kUswZvarvHiAlZFEbcA3U+u9lLu1zhh1lo6ahrsfUaPEjBK0DKVrA0/DYM36coYyEjArBQ==" saltValue="e3wqp+bPFLRQ1GSy7iLLzQ==" spinCount="100000" sheet="1" objects="1" scenarios="1"/>
  <mergeCells count="3">
    <mergeCell ref="B4:C4"/>
    <mergeCell ref="B6:C6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4f9036de4c5a2357a85a991641ff520a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447b400e59d2c8b0630f0d0006a77db3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A05B8-1CAE-40F8-A09C-96AD177CB8AC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customXml/itemProps2.xml><?xml version="1.0" encoding="utf-8"?>
<ds:datastoreItem xmlns:ds="http://schemas.openxmlformats.org/officeDocument/2006/customXml" ds:itemID="{858C59A7-7EA2-4EF6-89D6-AF2E96E2F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0113D6-C6CE-4B75-AFA5-79AC55D71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Introducció</vt:lpstr>
      <vt:lpstr>Criteri 2.1.1. Preu</vt:lpstr>
      <vt:lpstr>Resta de criteris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2025-12-11T11:11:29Z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</Properties>
</file>