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QSE\Gerencia 4\Serveis Edificis Propis_ICAT\05 Vehicles rentin\2025-2031\"/>
    </mc:Choice>
  </mc:AlternateContent>
  <xr:revisionPtr revIDLastSave="0" documentId="13_ncr:1_{CA9FC74D-003D-413B-939F-633152D87334}" xr6:coauthVersionLast="47" xr6:coauthVersionMax="47" xr10:uidLastSave="{00000000-0000-0000-0000-000000000000}"/>
  <bookViews>
    <workbookView xWindow="-120" yWindow="-120" windowWidth="29040" windowHeight="15720" xr2:uid="{8045AA05-355D-4FF7-834E-BA67789889B9}"/>
  </bookViews>
  <sheets>
    <sheet name="Tot camí elèctric" sheetId="3" r:id="rId1"/>
    <sheet name="Tot camí híbrid endoll" sheetId="8" r:id="rId2"/>
  </sheets>
  <externalReferences>
    <externalReference r:id="rId3"/>
    <externalReference r:id="rId4"/>
  </externalReferences>
  <definedNames>
    <definedName name="ABCDNo">[1]Auxiliar!$B$2:$B$6</definedName>
    <definedName name="ABCNo">[1]Auxiliar!$C$2:$C$5</definedName>
    <definedName name="ABNo">[1]Auxiliar!$D$2:$D$4</definedName>
    <definedName name="_xlnm.Print_Area" localSheetId="0">'Tot camí elèctric'!$A$1:$E$37</definedName>
    <definedName name="_xlnm.Print_Area" localSheetId="1">'Tot camí híbrid endoll'!$A$1:$G$37</definedName>
    <definedName name="boolea">'[2]Segment C elèctric'!$B$31:$B$32</definedName>
    <definedName name="ClassifEner">#REF!</definedName>
    <definedName name="climatitzador">'[2]Segment C elèctric'!$F$31:$F$32</definedName>
    <definedName name="EstrellesNCAP">'[2]Segment C elèctric'!$D$31:$D$32</definedName>
    <definedName name="Propulsio">#REF!</definedName>
    <definedName name="Sino">[1]Auxiliar!$A$2:$A$3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3" l="1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31" i="8"/>
  <c r="F24" i="8"/>
  <c r="F33" i="8"/>
  <c r="F34" i="8"/>
  <c r="F35" i="8"/>
  <c r="F32" i="8"/>
  <c r="F26" i="8"/>
  <c r="F27" i="8"/>
  <c r="F28" i="8"/>
  <c r="F29" i="8"/>
  <c r="F25" i="8"/>
  <c r="F23" i="8"/>
  <c r="F20" i="8"/>
  <c r="F21" i="8"/>
  <c r="F22" i="8"/>
  <c r="F19" i="8"/>
  <c r="F18" i="8"/>
  <c r="F13" i="8"/>
  <c r="F14" i="8"/>
  <c r="F15" i="8"/>
  <c r="F16" i="8"/>
  <c r="F17" i="8"/>
  <c r="F12" i="8"/>
  <c r="F8" i="8"/>
  <c r="F10" i="8" l="1"/>
  <c r="F9" i="8"/>
  <c r="F38" i="3"/>
</calcChain>
</file>

<file path=xl/sharedStrings.xml><?xml version="1.0" encoding="utf-8"?>
<sst xmlns="http://schemas.openxmlformats.org/spreadsheetml/2006/main" count="202" uniqueCount="81">
  <si>
    <t>PLEC DE CLÀUSULES ADMINISTRATIVES PARTICULARS</t>
  </si>
  <si>
    <t>Indiqueu en les cel·les amb fons groc el grau de compliment dels criteris i subcriteris aplicables al lot que tot seguit es detallen (S/N/Valor) :</t>
  </si>
  <si>
    <t>CRITERI</t>
  </si>
  <si>
    <t>SUBCRITERI</t>
  </si>
  <si>
    <t>PARÀMETRES A VALORAR. VALORS ATORGATS (PUNTS)</t>
  </si>
  <si>
    <t>Compliment criteris del model presentat (omplir per l'empresa)</t>
  </si>
  <si>
    <t>Observacions per omplir</t>
  </si>
  <si>
    <r>
      <t xml:space="preserve">Posar </t>
    </r>
    <r>
      <rPr>
        <b/>
        <i/>
        <sz val="9"/>
        <rFont val="Arial"/>
        <family val="2"/>
      </rPr>
      <t>sí</t>
    </r>
    <r>
      <rPr>
        <sz val="9"/>
        <rFont val="Arial"/>
        <family val="2"/>
      </rPr>
      <t xml:space="preserve"> si ho té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altrament</t>
    </r>
  </si>
  <si>
    <t>Coixins de seguretat lateral tòrax</t>
  </si>
  <si>
    <t>Coixins de seguretat als genolls</t>
  </si>
  <si>
    <t>Coixins de seguretat lateral pel cap</t>
  </si>
  <si>
    <t>Seient del conductor ajustable en alçada</t>
  </si>
  <si>
    <t>T O T A L</t>
  </si>
  <si>
    <t>sí</t>
  </si>
  <si>
    <t>no</t>
  </si>
  <si>
    <t>1.- Climatitzador d'una zona</t>
  </si>
  <si>
    <t>2.- Climatitzador de dues o tres zones</t>
  </si>
  <si>
    <t>4*</t>
  </si>
  <si>
    <t>5*</t>
  </si>
  <si>
    <t>Punts</t>
  </si>
  <si>
    <t>BATERIA I MOTOR (25)</t>
  </si>
  <si>
    <t>Autonomia elèctrica per sobre de 40 km</t>
  </si>
  <si>
    <t>La millor oferta obtindrà 15 punts i la resta s'avaluaran proporcionalment.</t>
  </si>
  <si>
    <t>Posar autonomia elèctrica en km</t>
  </si>
  <si>
    <t>Vehicle-to-grid (V2G)</t>
  </si>
  <si>
    <t>Si el vehicle pot carregar amb:</t>
  </si>
  <si>
    <t>(+A) Recàrrega elèctrica semiràpida (entre 11 kW i fins a 40 kW): 1,0
(+B) Recàrrega elèctrica ràpida (entre 41 kW a 50 kW): 1,2
(+C) Recàrrega super ràpida (entre 51 kW a 150 kW): 2,0
(+D) Recàrrega elèctrica ultraràpida (entre 150 kW i 350 kW o més): 2,7</t>
  </si>
  <si>
    <r>
      <t xml:space="preserve">Respecte a la recàrrega elèctrica:
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és semiràpida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si és la ràpida
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si és la super ràpida
Posar </t>
    </r>
    <r>
      <rPr>
        <b/>
        <i/>
        <sz val="9"/>
        <rFont val="Arial"/>
        <family val="2"/>
      </rPr>
      <t>D</t>
    </r>
    <r>
      <rPr>
        <sz val="9"/>
        <rFont val="Arial"/>
        <family val="2"/>
      </rPr>
      <t xml:space="preserve"> si és la ultraràpida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</si>
  <si>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Temps de recàrrega elèctrica d'un 80% en punts vinculats o d'oportunitat</t>
  </si>
  <si>
    <t>(+A) Entre menys de 50 minuts i 30 minuts: 0,1                                         (+B) Entre menys de 30 minuts i 15 minuts: 0,2                                                 (+C) En menys de 15 minuts: 0,3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</si>
  <si>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està entre menys de 50 minuts i 30 minuts                                 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quan és entre menys de 30 minuts i 15 minuts                                           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quan és menys de 15 minuts
Posar</t>
    </r>
    <r>
      <rPr>
        <b/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</si>
  <si>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Consum del vehicle en litres/100 km</t>
  </si>
  <si>
    <t>La millor oferta obtindrà 5 punts i la resta s'avaluaran proporcionalment.</t>
  </si>
  <si>
    <t>Posar consum en litres/100 km</t>
  </si>
  <si>
    <t>Control d'estabilitat</t>
  </si>
  <si>
    <t xml:space="preserve">Control de manteniment de carril </t>
  </si>
  <si>
    <t>Control d'angle mort avançat amb indicador de llum i so</t>
  </si>
  <si>
    <t>Control d'angle mort en sortida marxa enrera per a detectar vehicles que circulen transversalment</t>
  </si>
  <si>
    <t>Indicador de cinturó no cordat a les places posteriors</t>
  </si>
  <si>
    <t xml:space="preserve">Sistema de reconeixement de senyals de trànsit </t>
  </si>
  <si>
    <t>Detector de fatiga</t>
  </si>
  <si>
    <t>Fre electrònic amb assistent d'arrancada amb desnivell</t>
  </si>
  <si>
    <t>Alarma antirobatori del vehicle (de tipus volumètrica, que s'activi amb el comandament a distància i conmuti el tancament centralitzat de portes)</t>
  </si>
  <si>
    <t>Neumàtics amb alçada MÍNIMA de 40 mm, sempre que ho permeti la fitxa tècnica del vehicle; en altre cas, serà la més ajustada a aquesta mida d'acord amb la fitxa tècnica del vehicle, però no es valorarà en aquest cas)</t>
  </si>
  <si>
    <t>Neumàtics reforçats</t>
  </si>
  <si>
    <t>(+A) Neumàtics reforçats, de tipologia antipunxades (Contiseal o Runflat) i de totes les estacions (All Season): 0,3
(+B) Neumàtics reforçats, de tipologia antipunxades (Contiseal o Runflat) i de totes les estacions (All Season) amb homologació 3PMSF (Pack Mountain Snow Flake), de manera que no requereixin cadenes per a circular amb neu: 0,5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</si>
  <si>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són reforçats, antipunxades i de totes les estacions,
Posar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són reforçat, antipunxades i de totes les estacions homologats 3PMSF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</si>
  <si>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Neumàtics com a mínim amb classificació B respecte a adherència en carretera segons distància de frenada en ferm mullat i com a mínim amb classificació B en eficiència de combustible</t>
  </si>
  <si>
    <t>5 Estrelles EURO NCAP</t>
  </si>
  <si>
    <t>Capacitat del maleter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</si>
  <si>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disposa de climatitzador d'una zona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si disposa de climatitzador de dues o tres zones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</si>
  <si>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Sistema de sensors de llums i de pluja</t>
  </si>
  <si>
    <t>Control de creuer</t>
  </si>
  <si>
    <t>Control de creuer adaptatiu</t>
  </si>
  <si>
    <t>Capacitat en kWh</t>
  </si>
  <si>
    <t>Posar capacitat de la bateria en kWh</t>
  </si>
  <si>
    <t>Si per a la recàrrega ràpida o ultraràpida el vehicle disposa d'un endoll de recàrrega elèctrica amb un connector Combo2 CCS -Combined Charging System- normalitzat per a la Unió Europea.</t>
  </si>
  <si>
    <t>(+A) Recàrrega elèctrica semiràpida (entre 11 kW i fins a 40 kW): 1,0
(+B) Recàrrega elèctrica ràpida (entre 41 kW a 50 kW):1,2
(+C) Recàrrega super ràpida (entre 51 kW a 150 kW): 2,0
(+D) Recàrrega elèctrica ultraràpida (entre 150 kW i 350 kW o més): 2,7</t>
  </si>
  <si>
    <t>Temps de recàrrega elèctrica d'un 80% en punts vinculats o d'oportunitat.</t>
  </si>
  <si>
    <t>(+A) Entre menys de 50 minuts i 30 minuts: 0,1
(+B) Entre menys de 30 minuts i 15 minuts: 0,2
(+C) En menys de 15 minuts: 0,3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</si>
  <si>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està entre menys de 50 minuts i 30 minuts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quan és entre menys de 30 minuts i 15 minuts
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quan és menys de 15 minuts
Posar</t>
    </r>
    <r>
      <rPr>
        <b/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</si>
  <si>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Autonomia elèctrica del vehicle</t>
  </si>
  <si>
    <t>La millor oferta obtindrà 5 punts i la resta s'avaluaran proporcionalment</t>
  </si>
  <si>
    <t xml:space="preserve">(+) Amb climatitzador d'una zona: 0,5
(+) Amb climatitzador de dos o tres zones: 1                                    </t>
  </si>
  <si>
    <t>Posasr capacitat del malater en litres</t>
  </si>
  <si>
    <t>EQUIPAMENT I CONFORT
(10)</t>
  </si>
  <si>
    <t>SEGURETAT
(15)</t>
  </si>
  <si>
    <t>Sistema antibloqueig de frens amb distribució electrònica de la força de frenada i assistència a la frenada d'emergència</t>
  </si>
  <si>
    <t>Assistència a la frenada d'emergència per tal de reduir la distància de frenada en reconeixement del peató</t>
  </si>
  <si>
    <t>BATERIA 
(25)</t>
  </si>
  <si>
    <t>Climatizació de l'habitacle del vehicle</t>
  </si>
  <si>
    <t>A</t>
  </si>
  <si>
    <t>B</t>
  </si>
  <si>
    <t>C</t>
  </si>
  <si>
    <t>D</t>
  </si>
  <si>
    <t>No</t>
  </si>
  <si>
    <t>Superior a 450 Km: 5 punts
-	De 401 a 450 Km: 4 punts
-	De 351 a 400 Km: 3 punts
-	De 350 a 399 Km: 2 punts
-	De 300 a 349 Km: 1 punts
-	Inferior o igual a 299 Km: 0 punts</t>
  </si>
  <si>
    <r>
      <t xml:space="preserve">Respecte a la recàrrega elèctrica:
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&gt; 450 Km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de 401 a 450 Km
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de 351 a 400 Km
Posar </t>
    </r>
    <r>
      <rPr>
        <b/>
        <i/>
        <sz val="9"/>
        <rFont val="Arial"/>
        <family val="2"/>
      </rPr>
      <t>D</t>
    </r>
    <r>
      <rPr>
        <sz val="9"/>
        <rFont val="Arial"/>
        <family val="2"/>
      </rPr>
      <t xml:space="preserve"> de 350 a 399 Km
Posar </t>
    </r>
    <r>
      <rPr>
        <b/>
        <i/>
        <sz val="9"/>
        <rFont val="Arial"/>
        <family val="2"/>
      </rPr>
      <t xml:space="preserve">E </t>
    </r>
    <r>
      <rPr>
        <sz val="9"/>
        <rFont val="Arial"/>
        <family val="2"/>
      </rPr>
      <t xml:space="preserve">de 300 a 349 Km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</si>
  <si>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E</t>
  </si>
  <si>
    <t>ANNEX 2A - COMPLIMENT CRITERIS VALORACIÓ VEHICLES OFERTS - VEHICLE TOT CAMÍ ELÈCTRIC BEV</t>
  </si>
  <si>
    <t>ANNEX 2B- COMPLIMENT CRITERIS VALORACIÓ VEHICLES OFERTS - VEHICLE TOT CAMÍ HÍBRID ENDOLLABLE PHEV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</si>
</sst>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b/>
      <sz val="14"/>
      <name val="Helvetica*"/>
    </font>
    <font>
      <sz val="14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Helvetica*"/>
    </font>
    <font>
      <sz val="10"/>
      <name val="Helvetica*"/>
    </font>
    <font>
      <sz val="12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quotePrefix="1" applyFont="1" applyBorder="1" applyAlignment="1">
      <alignment vertical="center" wrapText="1"/>
    </xf>
    <xf numFmtId="2" fontId="0" fillId="0" borderId="3" xfId="0" applyNumberFormat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quotePrefix="1" applyFont="1" applyBorder="1" applyAlignment="1">
      <alignment vertical="center" wrapText="1"/>
    </xf>
    <xf numFmtId="2" fontId="0" fillId="0" borderId="11" xfId="0" applyNumberForma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3" borderId="13" xfId="0" applyFont="1" applyFill="1" applyBorder="1" applyAlignment="1" applyProtection="1">
      <alignment horizontal="left" vertical="center" wrapText="1"/>
      <protection locked="0"/>
    </xf>
    <xf numFmtId="0" fontId="8" fillId="4" borderId="5" xfId="0" quotePrefix="1" applyFont="1" applyFill="1" applyBorder="1" applyAlignment="1">
      <alignment vertical="center" wrapText="1"/>
    </xf>
    <xf numFmtId="2" fontId="0" fillId="0" borderId="5" xfId="0" applyNumberForma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3" borderId="15" xfId="0" applyFont="1" applyFill="1" applyBorder="1" applyAlignment="1" applyProtection="1">
      <alignment horizontal="left" vertical="center" wrapText="1"/>
      <protection locked="0"/>
    </xf>
    <xf numFmtId="0" fontId="8" fillId="4" borderId="7" xfId="0" quotePrefix="1" applyFont="1" applyFill="1" applyBorder="1" applyAlignment="1">
      <alignment vertical="center" wrapText="1"/>
    </xf>
    <xf numFmtId="2" fontId="0" fillId="0" borderId="14" xfId="0" applyNumberFormat="1" applyBorder="1" applyAlignment="1">
      <alignment horizontal="right" vertical="center"/>
    </xf>
    <xf numFmtId="0" fontId="8" fillId="0" borderId="13" xfId="0" applyFont="1" applyBorder="1" applyAlignment="1">
      <alignment vertical="center" wrapText="1"/>
    </xf>
    <xf numFmtId="0" fontId="8" fillId="0" borderId="5" xfId="0" quotePrefix="1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8" fillId="0" borderId="5" xfId="0" quotePrefix="1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2" fontId="0" fillId="0" borderId="8" xfId="0" applyNumberFormat="1" applyBorder="1"/>
    <xf numFmtId="0" fontId="8" fillId="0" borderId="1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2" fillId="3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>
      <alignment horizontal="left" vertical="center" wrapText="1"/>
    </xf>
    <xf numFmtId="0" fontId="12" fillId="3" borderId="23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m1\Downloads\Annex%2010%20-%20Lot%2024%20Tot%20cam&#237;%20h&#237;brid%20endollable%20-%20esmen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m1\AppData\Local\Microsoft\Windows\INetCache\IE\W9CMMIAZ\Annex%2013%20-%20Lot%2008%20-%20Segment%20C%20el&#232;ct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 camí híbrid endollable"/>
      <sheetName val="Auxiliar"/>
    </sheetNames>
    <sheetDataSet>
      <sheetData sheetId="0"/>
      <sheetData sheetId="1">
        <row r="2">
          <cell r="A2" t="str">
            <v>Sí</v>
          </cell>
          <cell r="B2" t="str">
            <v>A</v>
          </cell>
          <cell r="C2" t="str">
            <v>A</v>
          </cell>
          <cell r="D2" t="str">
            <v>A</v>
          </cell>
        </row>
        <row r="3">
          <cell r="A3" t="str">
            <v>No</v>
          </cell>
          <cell r="B3" t="str">
            <v>B</v>
          </cell>
          <cell r="C3" t="str">
            <v>B</v>
          </cell>
          <cell r="D3" t="str">
            <v>B</v>
          </cell>
        </row>
        <row r="4">
          <cell r="B4" t="str">
            <v>C</v>
          </cell>
          <cell r="C4" t="str">
            <v>C</v>
          </cell>
          <cell r="D4" t="str">
            <v>No</v>
          </cell>
        </row>
        <row r="5">
          <cell r="B5" t="str">
            <v>D</v>
          </cell>
          <cell r="C5" t="str">
            <v>No</v>
          </cell>
        </row>
        <row r="6">
          <cell r="B6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 C elèctric"/>
    </sheetNames>
    <sheetDataSet>
      <sheetData sheetId="0">
        <row r="31">
          <cell r="B31" t="str">
            <v>Sí</v>
          </cell>
          <cell r="D31" t="str">
            <v>5*</v>
          </cell>
          <cell r="F31" t="str">
            <v>1.- Climatitzador d'una zona</v>
          </cell>
        </row>
        <row r="32">
          <cell r="B32" t="str">
            <v>No</v>
          </cell>
          <cell r="D32" t="str">
            <v>4*</v>
          </cell>
          <cell r="F32" t="str">
            <v>2.- Climatitzador de dues o tres zones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BE91-C250-481C-A233-067EE419F32E}">
  <sheetPr>
    <pageSetUpPr fitToPage="1"/>
  </sheetPr>
  <dimension ref="A1:Z48"/>
  <sheetViews>
    <sheetView tabSelected="1" zoomScaleNormal="100" zoomScaleSheetLayoutView="98" workbookViewId="0">
      <selection activeCell="A4" sqref="A4"/>
    </sheetView>
  </sheetViews>
  <sheetFormatPr defaultRowHeight="12.75"/>
  <cols>
    <col min="1" max="1" width="16.5703125" customWidth="1"/>
    <col min="2" max="2" width="48.28515625" customWidth="1"/>
    <col min="3" max="3" width="42.28515625" customWidth="1"/>
    <col min="4" max="4" width="38.5703125" bestFit="1" customWidth="1"/>
    <col min="5" max="5" width="49" bestFit="1" customWidth="1"/>
    <col min="8" max="8" width="17.42578125" style="18" bestFit="1" customWidth="1"/>
  </cols>
  <sheetData>
    <row r="1" spans="1:26" ht="15">
      <c r="B1" s="12"/>
      <c r="C1" s="13"/>
      <c r="D1" s="13"/>
      <c r="E1" s="14"/>
      <c r="F1" s="15"/>
      <c r="G1" s="15"/>
      <c r="H1" s="16"/>
      <c r="I1" s="15"/>
      <c r="J1" s="3"/>
      <c r="K1" s="3"/>
      <c r="L1" s="3"/>
    </row>
    <row r="2" spans="1:26" ht="21" customHeight="1">
      <c r="A2" s="1" t="s">
        <v>0</v>
      </c>
      <c r="B2" s="2"/>
      <c r="C2" s="3"/>
      <c r="D2" s="3"/>
      <c r="E2" s="3"/>
      <c r="F2" s="3"/>
      <c r="G2" s="3"/>
      <c r="H2" s="17"/>
      <c r="I2" s="3"/>
      <c r="J2" s="3"/>
      <c r="K2" s="3"/>
      <c r="L2" s="3"/>
    </row>
    <row r="3" spans="1:26" ht="18">
      <c r="A3" s="4"/>
      <c r="B3" s="2"/>
      <c r="C3" s="3"/>
      <c r="D3" s="3"/>
      <c r="E3" s="3"/>
      <c r="F3" s="3"/>
      <c r="G3" s="3"/>
      <c r="H3" s="17" t="s">
        <v>13</v>
      </c>
      <c r="I3" s="3"/>
      <c r="J3" s="3"/>
      <c r="K3" s="3"/>
      <c r="L3" s="3"/>
    </row>
    <row r="4" spans="1:26" ht="18">
      <c r="A4" s="79" t="s">
        <v>79</v>
      </c>
      <c r="B4" s="2"/>
      <c r="C4" s="3"/>
      <c r="D4" s="3"/>
      <c r="E4" s="3"/>
      <c r="F4" s="15"/>
      <c r="G4" s="15"/>
      <c r="H4" s="17" t="s">
        <v>14</v>
      </c>
      <c r="I4" s="15"/>
      <c r="J4" s="3"/>
      <c r="K4" s="3"/>
      <c r="L4" s="3"/>
      <c r="V4" s="22"/>
      <c r="W4" s="22"/>
      <c r="X4" s="22"/>
      <c r="Y4" s="22"/>
      <c r="Z4" s="22"/>
    </row>
    <row r="5" spans="1:26" ht="18">
      <c r="A5" s="6" t="s">
        <v>1</v>
      </c>
      <c r="B5" s="2"/>
      <c r="C5" s="3"/>
      <c r="D5" s="3"/>
      <c r="E5" s="3"/>
      <c r="F5" s="3"/>
      <c r="G5" s="3"/>
      <c r="H5" s="17"/>
      <c r="I5" s="3"/>
      <c r="J5" s="3"/>
      <c r="K5" s="3"/>
      <c r="L5" s="3"/>
      <c r="V5" s="22"/>
      <c r="W5" s="22"/>
      <c r="X5" s="22"/>
      <c r="Y5" s="22"/>
      <c r="Z5" s="22"/>
    </row>
    <row r="6" spans="1:26" ht="26.25" thickBot="1">
      <c r="A6" s="7"/>
      <c r="B6" s="2"/>
      <c r="C6" s="3"/>
      <c r="D6" s="3"/>
      <c r="E6" s="3"/>
      <c r="F6" s="3"/>
      <c r="G6" s="3"/>
      <c r="H6" s="17" t="s">
        <v>15</v>
      </c>
      <c r="I6" s="3"/>
      <c r="J6" s="3"/>
      <c r="K6" s="3"/>
      <c r="L6" s="3"/>
      <c r="V6" s="22"/>
      <c r="W6" s="22"/>
      <c r="X6" s="22"/>
      <c r="Y6" s="22"/>
      <c r="Z6" s="22"/>
    </row>
    <row r="7" spans="1:26" ht="26.25" thickBot="1">
      <c r="A7" s="8" t="s">
        <v>2</v>
      </c>
      <c r="B7" s="9" t="s">
        <v>3</v>
      </c>
      <c r="C7" s="8" t="s">
        <v>4</v>
      </c>
      <c r="D7" s="9" t="s">
        <v>5</v>
      </c>
      <c r="E7" s="11" t="s">
        <v>6</v>
      </c>
      <c r="F7" s="11" t="s">
        <v>19</v>
      </c>
      <c r="G7" s="3"/>
      <c r="H7" s="17" t="s">
        <v>16</v>
      </c>
      <c r="I7" s="3"/>
      <c r="J7" s="3"/>
      <c r="K7" s="3"/>
      <c r="L7" s="3"/>
      <c r="M7" s="3"/>
      <c r="N7" s="2"/>
      <c r="O7" s="3"/>
      <c r="P7" s="3"/>
      <c r="Q7" s="3"/>
      <c r="R7" s="3"/>
      <c r="S7" s="3"/>
      <c r="T7" s="2"/>
      <c r="V7" s="22" t="s">
        <v>71</v>
      </c>
      <c r="W7" s="22" t="s">
        <v>71</v>
      </c>
      <c r="X7" s="22" t="s">
        <v>71</v>
      </c>
      <c r="Y7" s="22" t="s">
        <v>71</v>
      </c>
      <c r="Z7" s="22"/>
    </row>
    <row r="8" spans="1:26" ht="24">
      <c r="A8" s="74" t="s">
        <v>69</v>
      </c>
      <c r="B8" s="25" t="s">
        <v>54</v>
      </c>
      <c r="C8" s="25" t="s">
        <v>22</v>
      </c>
      <c r="D8" s="48"/>
      <c r="E8" s="26" t="s">
        <v>55</v>
      </c>
      <c r="F8" s="27">
        <v>0</v>
      </c>
      <c r="G8" s="3"/>
      <c r="H8" s="17"/>
      <c r="I8" s="3"/>
      <c r="J8" s="3"/>
      <c r="K8" s="3"/>
      <c r="L8" s="3"/>
      <c r="M8" s="3"/>
      <c r="N8" s="2"/>
      <c r="O8" s="3"/>
      <c r="P8" s="3"/>
      <c r="Q8" s="3"/>
      <c r="R8" s="3"/>
      <c r="S8" s="3"/>
      <c r="T8" s="2"/>
      <c r="V8" s="22" t="s">
        <v>72</v>
      </c>
      <c r="W8" s="22" t="s">
        <v>72</v>
      </c>
      <c r="X8" s="22" t="s">
        <v>72</v>
      </c>
      <c r="Y8" s="22" t="s">
        <v>72</v>
      </c>
      <c r="Z8" s="22"/>
    </row>
    <row r="9" spans="1:26" ht="24">
      <c r="A9" s="75"/>
      <c r="B9" s="36" t="s">
        <v>24</v>
      </c>
      <c r="C9" s="36">
        <v>1</v>
      </c>
      <c r="D9" s="62"/>
      <c r="E9" s="44" t="s">
        <v>7</v>
      </c>
      <c r="F9" s="35">
        <f>IF(D9="sí",1,0)</f>
        <v>0</v>
      </c>
      <c r="G9" s="3"/>
      <c r="H9" s="17"/>
      <c r="I9" s="3"/>
      <c r="J9" s="3"/>
      <c r="K9" s="3"/>
      <c r="L9" s="3"/>
      <c r="M9" s="3"/>
      <c r="N9" s="2"/>
      <c r="O9" s="3"/>
      <c r="P9" s="3"/>
      <c r="Q9" s="3"/>
      <c r="R9" s="3"/>
      <c r="S9" s="3"/>
      <c r="T9" s="2"/>
      <c r="V9" s="22" t="s">
        <v>75</v>
      </c>
      <c r="W9" s="22" t="s">
        <v>73</v>
      </c>
      <c r="X9" s="22" t="s">
        <v>73</v>
      </c>
      <c r="Y9" s="22" t="s">
        <v>73</v>
      </c>
      <c r="Z9" s="22"/>
    </row>
    <row r="10" spans="1:26" ht="48">
      <c r="A10" s="75"/>
      <c r="B10" s="36" t="s">
        <v>56</v>
      </c>
      <c r="C10" s="36">
        <v>1</v>
      </c>
      <c r="D10" s="62"/>
      <c r="E10" s="44" t="s">
        <v>7</v>
      </c>
      <c r="F10" s="35">
        <f>IF(D10="sí",1,0)</f>
        <v>0</v>
      </c>
      <c r="G10" s="3"/>
      <c r="H10" s="17"/>
      <c r="I10" s="3"/>
      <c r="J10" s="3"/>
      <c r="K10" s="3"/>
      <c r="L10" s="3"/>
      <c r="M10" s="3"/>
      <c r="N10" s="2"/>
      <c r="O10" s="3"/>
      <c r="P10" s="3"/>
      <c r="Q10" s="3"/>
      <c r="R10" s="3"/>
      <c r="S10" s="3"/>
      <c r="T10" s="2"/>
      <c r="V10" s="22"/>
      <c r="W10" s="22" t="s">
        <v>75</v>
      </c>
      <c r="X10" s="22" t="s">
        <v>74</v>
      </c>
      <c r="Y10" s="22" t="s">
        <v>74</v>
      </c>
      <c r="Z10" s="22"/>
    </row>
    <row r="11" spans="1:26" ht="96">
      <c r="A11" s="75"/>
      <c r="B11" s="32" t="s">
        <v>25</v>
      </c>
      <c r="C11" s="32" t="s">
        <v>57</v>
      </c>
      <c r="D11" s="49"/>
      <c r="E11" s="44" t="s">
        <v>27</v>
      </c>
      <c r="F11" s="35">
        <f>IF(D11="A",1,IF(D11="B",1.2,IF(D11="C",2,IF(D11="D",2.7,0))))</f>
        <v>0</v>
      </c>
      <c r="G11" s="3"/>
      <c r="H11" s="17"/>
      <c r="I11" s="3"/>
      <c r="J11" s="3"/>
      <c r="K11" s="3"/>
      <c r="L11" s="3"/>
      <c r="M11" s="3"/>
      <c r="N11" s="2"/>
      <c r="O11" s="3"/>
      <c r="P11" s="3"/>
      <c r="Q11" s="3"/>
      <c r="R11" s="3"/>
      <c r="S11" s="3"/>
      <c r="T11" s="2"/>
      <c r="V11" s="22"/>
      <c r="W11" s="22"/>
      <c r="X11" s="22" t="s">
        <v>75</v>
      </c>
      <c r="Y11" s="22" t="s">
        <v>78</v>
      </c>
      <c r="Z11" s="22"/>
    </row>
    <row r="12" spans="1:26" ht="48">
      <c r="A12" s="75"/>
      <c r="B12" s="29" t="s">
        <v>58</v>
      </c>
      <c r="C12" s="29" t="s">
        <v>59</v>
      </c>
      <c r="D12" s="49"/>
      <c r="E12" s="44" t="s">
        <v>60</v>
      </c>
      <c r="F12" s="35">
        <f>IF(D12="A",0.1,IF(D12="B",0.2,IF(D12="C",0.3,0)))</f>
        <v>0</v>
      </c>
      <c r="G12" s="3"/>
      <c r="H12" s="17"/>
      <c r="I12" s="3"/>
      <c r="J12" s="3"/>
      <c r="K12" s="3"/>
      <c r="L12" s="3"/>
      <c r="M12" s="3"/>
      <c r="N12" s="2"/>
      <c r="O12" s="3"/>
      <c r="P12" s="3"/>
      <c r="Q12" s="3"/>
      <c r="R12" s="3"/>
      <c r="S12" s="3"/>
      <c r="T12" s="2"/>
      <c r="V12" s="22"/>
      <c r="W12" s="22"/>
      <c r="X12" s="22"/>
      <c r="Y12" s="22" t="s">
        <v>75</v>
      </c>
      <c r="Z12" s="22"/>
    </row>
    <row r="13" spans="1:26" ht="84.75" thickBot="1">
      <c r="A13" s="76"/>
      <c r="B13" s="56" t="s">
        <v>61</v>
      </c>
      <c r="C13" s="66" t="s">
        <v>76</v>
      </c>
      <c r="D13" s="67"/>
      <c r="E13" s="44" t="s">
        <v>77</v>
      </c>
      <c r="F13" s="35">
        <f>IF(D13="A",5,IF(D13="B",4,IF(D13="C",3,IF(D13="D",2,IF(D13="E",1,0)))))</f>
        <v>0</v>
      </c>
      <c r="V13" s="22"/>
      <c r="W13" s="22"/>
      <c r="X13" s="22"/>
      <c r="Y13" s="22"/>
      <c r="Z13" s="22"/>
    </row>
    <row r="14" spans="1:26" ht="23.1" customHeight="1">
      <c r="A14" s="71" t="s">
        <v>66</v>
      </c>
      <c r="B14" s="54" t="s">
        <v>67</v>
      </c>
      <c r="C14" s="58">
        <v>1</v>
      </c>
      <c r="D14" s="61"/>
      <c r="E14" s="26" t="s">
        <v>7</v>
      </c>
      <c r="F14" s="27">
        <f>IF(D14="sí",1,0)</f>
        <v>0</v>
      </c>
      <c r="G14" s="4"/>
      <c r="H14" s="17" t="s">
        <v>17</v>
      </c>
      <c r="I14" s="3"/>
      <c r="J14" s="3"/>
      <c r="K14" s="3"/>
      <c r="L14" s="3"/>
      <c r="M14" s="4"/>
      <c r="N14" s="2"/>
      <c r="O14" s="3"/>
      <c r="P14" s="3"/>
      <c r="Q14" s="3"/>
      <c r="R14" s="3"/>
      <c r="S14" s="4"/>
      <c r="T14" s="2"/>
    </row>
    <row r="15" spans="1:26" ht="24">
      <c r="A15" s="72"/>
      <c r="B15" s="43" t="s">
        <v>68</v>
      </c>
      <c r="C15" s="59">
        <v>1</v>
      </c>
      <c r="D15" s="62"/>
      <c r="E15" s="30" t="s">
        <v>7</v>
      </c>
      <c r="F15" s="35">
        <f t="shared" ref="F15:F19" si="0">IF(D15="sí",1,0)</f>
        <v>0</v>
      </c>
      <c r="G15" s="5"/>
      <c r="H15" s="17" t="s">
        <v>18</v>
      </c>
      <c r="I15" s="3"/>
      <c r="J15" s="3"/>
      <c r="K15" s="3"/>
      <c r="L15" s="3"/>
      <c r="M15" s="5"/>
      <c r="N15" s="2"/>
      <c r="O15" s="3"/>
      <c r="P15" s="3"/>
      <c r="Q15" s="3"/>
      <c r="R15" s="3"/>
      <c r="S15" s="5"/>
      <c r="T15" s="2"/>
    </row>
    <row r="16" spans="1:26" ht="24">
      <c r="A16" s="73"/>
      <c r="B16" s="43" t="s">
        <v>34</v>
      </c>
      <c r="C16" s="60">
        <v>1</v>
      </c>
      <c r="D16" s="62"/>
      <c r="E16" s="30" t="s">
        <v>7</v>
      </c>
      <c r="F16" s="35">
        <f t="shared" si="0"/>
        <v>0</v>
      </c>
      <c r="G16" s="6"/>
      <c r="H16" s="17"/>
      <c r="I16" s="3"/>
      <c r="J16" s="3"/>
      <c r="K16" s="3"/>
      <c r="L16" s="3"/>
      <c r="M16" s="6"/>
      <c r="N16" s="2"/>
      <c r="O16" s="3"/>
      <c r="P16" s="3"/>
      <c r="Q16" s="3"/>
      <c r="R16" s="3"/>
      <c r="S16" s="6"/>
      <c r="T16" s="2"/>
    </row>
    <row r="17" spans="1:20" ht="24">
      <c r="A17" s="73"/>
      <c r="B17" s="41" t="s">
        <v>35</v>
      </c>
      <c r="C17" s="42">
        <v>1</v>
      </c>
      <c r="D17" s="55"/>
      <c r="E17" s="30" t="s">
        <v>7</v>
      </c>
      <c r="F17" s="35">
        <f t="shared" si="0"/>
        <v>0</v>
      </c>
      <c r="G17" s="5"/>
      <c r="H17" s="17"/>
      <c r="I17" s="3"/>
      <c r="J17" s="3"/>
      <c r="K17" s="3"/>
      <c r="L17" s="3"/>
      <c r="M17" s="5"/>
      <c r="N17" s="2"/>
      <c r="O17" s="3"/>
      <c r="P17" s="3"/>
      <c r="Q17" s="3"/>
      <c r="R17" s="3"/>
      <c r="S17" s="5"/>
      <c r="T17" s="2"/>
    </row>
    <row r="18" spans="1:20" ht="24">
      <c r="A18" s="73"/>
      <c r="B18" s="41" t="s">
        <v>36</v>
      </c>
      <c r="C18" s="42">
        <v>1</v>
      </c>
      <c r="D18" s="55"/>
      <c r="E18" s="30" t="s">
        <v>7</v>
      </c>
      <c r="F18" s="35">
        <f t="shared" si="0"/>
        <v>0</v>
      </c>
      <c r="G18" s="6"/>
      <c r="H18" s="17"/>
      <c r="I18" s="3"/>
      <c r="J18" s="3"/>
      <c r="K18" s="3"/>
      <c r="L18" s="3"/>
      <c r="M18" s="6"/>
      <c r="N18" s="2"/>
      <c r="O18" s="3"/>
      <c r="P18" s="3"/>
      <c r="Q18" s="3"/>
      <c r="R18" s="3"/>
      <c r="S18" s="6"/>
      <c r="T18" s="2"/>
    </row>
    <row r="19" spans="1:20" ht="24">
      <c r="A19" s="73"/>
      <c r="B19" s="41" t="s">
        <v>37</v>
      </c>
      <c r="C19" s="42">
        <v>1</v>
      </c>
      <c r="D19" s="55"/>
      <c r="E19" s="30" t="s">
        <v>7</v>
      </c>
      <c r="F19" s="35">
        <f t="shared" si="0"/>
        <v>0</v>
      </c>
      <c r="G19" s="5"/>
      <c r="H19" s="17"/>
      <c r="I19" s="3"/>
      <c r="J19" s="3"/>
      <c r="K19" s="3"/>
      <c r="L19" s="3"/>
      <c r="M19" s="5"/>
      <c r="N19" s="2"/>
      <c r="O19" s="3"/>
      <c r="P19" s="3"/>
      <c r="Q19" s="3"/>
      <c r="R19" s="3"/>
      <c r="S19" s="5"/>
      <c r="T19" s="2"/>
    </row>
    <row r="20" spans="1:20" ht="24">
      <c r="A20" s="73"/>
      <c r="B20" s="41" t="s">
        <v>38</v>
      </c>
      <c r="C20" s="42">
        <v>0.5</v>
      </c>
      <c r="D20" s="55"/>
      <c r="E20" s="30" t="s">
        <v>7</v>
      </c>
      <c r="F20" s="35">
        <f>IF(D20="sí",0.5,0)</f>
        <v>0</v>
      </c>
      <c r="G20" s="6"/>
      <c r="H20" s="17"/>
      <c r="I20" s="3"/>
      <c r="J20" s="3"/>
      <c r="K20" s="3"/>
      <c r="L20" s="3"/>
      <c r="M20" s="6"/>
      <c r="N20" s="2"/>
      <c r="O20" s="3"/>
      <c r="P20" s="3"/>
      <c r="Q20" s="3"/>
      <c r="R20" s="3"/>
      <c r="S20" s="6"/>
      <c r="T20" s="2"/>
    </row>
    <row r="21" spans="1:20" ht="24">
      <c r="A21" s="73"/>
      <c r="B21" s="43" t="s">
        <v>39</v>
      </c>
      <c r="C21" s="42">
        <v>0.5</v>
      </c>
      <c r="D21" s="55"/>
      <c r="E21" s="44" t="s">
        <v>7</v>
      </c>
      <c r="F21" s="35">
        <f>IF(D21="sí",0.5,0)</f>
        <v>0</v>
      </c>
      <c r="G21" s="5"/>
      <c r="H21" s="17"/>
      <c r="I21" s="3"/>
      <c r="J21" s="3"/>
      <c r="K21" s="3"/>
      <c r="L21" s="3"/>
      <c r="M21" s="5"/>
      <c r="N21" s="2"/>
      <c r="O21" s="3"/>
      <c r="P21" s="3"/>
      <c r="Q21" s="3"/>
      <c r="R21" s="3"/>
      <c r="S21" s="5"/>
      <c r="T21" s="2"/>
    </row>
    <row r="22" spans="1:20" ht="24">
      <c r="A22" s="73"/>
      <c r="B22" s="43" t="s">
        <v>40</v>
      </c>
      <c r="C22" s="42">
        <v>0.5</v>
      </c>
      <c r="D22" s="23"/>
      <c r="E22" s="44" t="s">
        <v>7</v>
      </c>
      <c r="F22" s="35">
        <f t="shared" ref="F22:F24" si="1">IF(D22="sí",0.5,0)</f>
        <v>0</v>
      </c>
      <c r="G22" s="4"/>
      <c r="H22" s="17" t="s">
        <v>17</v>
      </c>
      <c r="I22" s="3"/>
      <c r="J22" s="3"/>
      <c r="K22" s="3"/>
      <c r="L22" s="3"/>
      <c r="M22" s="4"/>
      <c r="N22" s="2"/>
      <c r="O22" s="3"/>
      <c r="P22" s="3"/>
      <c r="Q22" s="3"/>
      <c r="R22" s="3"/>
      <c r="S22" s="4"/>
      <c r="T22" s="2"/>
    </row>
    <row r="23" spans="1:20" ht="24">
      <c r="A23" s="73"/>
      <c r="B23" s="41" t="s">
        <v>41</v>
      </c>
      <c r="C23" s="42">
        <v>0.5</v>
      </c>
      <c r="D23" s="23"/>
      <c r="E23" s="30" t="s">
        <v>7</v>
      </c>
      <c r="F23" s="35">
        <f t="shared" si="1"/>
        <v>0</v>
      </c>
      <c r="G23" s="5"/>
      <c r="H23" s="17" t="s">
        <v>18</v>
      </c>
      <c r="I23" s="3"/>
      <c r="J23" s="3"/>
      <c r="K23" s="3"/>
      <c r="L23" s="3"/>
      <c r="M23" s="5"/>
      <c r="N23" s="2"/>
      <c r="O23" s="3"/>
      <c r="P23" s="3"/>
      <c r="Q23" s="3"/>
      <c r="R23" s="3"/>
      <c r="S23" s="5"/>
      <c r="T23" s="2"/>
    </row>
    <row r="24" spans="1:20" ht="36">
      <c r="A24" s="73"/>
      <c r="B24" s="41" t="s">
        <v>42</v>
      </c>
      <c r="C24" s="42">
        <v>0.5</v>
      </c>
      <c r="D24" s="23"/>
      <c r="E24" s="30" t="s">
        <v>7</v>
      </c>
      <c r="F24" s="35">
        <f t="shared" si="1"/>
        <v>0</v>
      </c>
      <c r="G24" s="6"/>
      <c r="H24" s="17"/>
      <c r="I24" s="3"/>
      <c r="J24" s="3"/>
      <c r="K24" s="3"/>
      <c r="L24" s="3"/>
      <c r="M24" s="6"/>
      <c r="N24" s="2"/>
      <c r="O24" s="3"/>
      <c r="P24" s="3"/>
      <c r="Q24" s="3"/>
      <c r="R24" s="3"/>
      <c r="S24" s="6"/>
      <c r="T24" s="2"/>
    </row>
    <row r="25" spans="1:20" ht="48">
      <c r="A25" s="73"/>
      <c r="B25" s="43" t="s">
        <v>43</v>
      </c>
      <c r="C25" s="42">
        <v>1</v>
      </c>
      <c r="D25" s="23"/>
      <c r="E25" s="30" t="s">
        <v>7</v>
      </c>
      <c r="F25" s="35">
        <f t="shared" ref="F25" si="2">IF(D25="sí",1,0)</f>
        <v>0</v>
      </c>
      <c r="G25" s="5"/>
      <c r="H25" s="17"/>
      <c r="I25" s="3"/>
      <c r="J25" s="3"/>
      <c r="K25" s="3"/>
      <c r="L25" s="3"/>
      <c r="M25" s="5"/>
      <c r="N25" s="2"/>
      <c r="O25" s="3"/>
      <c r="P25" s="3"/>
      <c r="Q25" s="3"/>
      <c r="R25" s="3"/>
      <c r="S25" s="5"/>
      <c r="T25" s="2"/>
    </row>
    <row r="26" spans="1:20" ht="96">
      <c r="A26" s="73"/>
      <c r="B26" s="43" t="s">
        <v>44</v>
      </c>
      <c r="C26" s="36" t="s">
        <v>45</v>
      </c>
      <c r="D26" s="33"/>
      <c r="E26" s="44" t="s">
        <v>46</v>
      </c>
      <c r="F26" s="35">
        <f>IF(D26="A",0.3,IF(D26="B",0.5,0))</f>
        <v>0</v>
      </c>
      <c r="G26" s="6"/>
      <c r="H26" s="17"/>
      <c r="I26" s="3"/>
      <c r="J26" s="3"/>
      <c r="K26" s="3"/>
      <c r="L26" s="3"/>
      <c r="M26" s="6"/>
      <c r="N26" s="2"/>
      <c r="O26" s="3"/>
      <c r="P26" s="3"/>
      <c r="Q26" s="3"/>
      <c r="R26" s="3"/>
      <c r="S26" s="6"/>
      <c r="T26" s="2"/>
    </row>
    <row r="27" spans="1:20" ht="48">
      <c r="A27" s="73"/>
      <c r="B27" s="10" t="s">
        <v>47</v>
      </c>
      <c r="C27" s="42">
        <v>1</v>
      </c>
      <c r="D27" s="23"/>
      <c r="E27" s="30" t="s">
        <v>7</v>
      </c>
      <c r="F27" s="35">
        <f t="shared" ref="F27:F31" si="3">IF(D27="sí",1,0)</f>
        <v>0</v>
      </c>
      <c r="G27" s="5"/>
      <c r="H27" s="17"/>
      <c r="I27" s="3"/>
      <c r="J27" s="3"/>
      <c r="K27" s="3"/>
      <c r="L27" s="3"/>
      <c r="M27" s="5"/>
      <c r="N27" s="2"/>
      <c r="O27" s="3"/>
      <c r="P27" s="3"/>
      <c r="Q27" s="3"/>
      <c r="R27" s="3"/>
      <c r="S27" s="5"/>
      <c r="T27" s="2"/>
    </row>
    <row r="28" spans="1:20" ht="24">
      <c r="A28" s="73"/>
      <c r="B28" s="41" t="s">
        <v>48</v>
      </c>
      <c r="C28" s="36">
        <v>1</v>
      </c>
      <c r="D28" s="23"/>
      <c r="E28" s="44" t="s">
        <v>7</v>
      </c>
      <c r="F28" s="35">
        <f t="shared" si="3"/>
        <v>0</v>
      </c>
      <c r="G28" s="6"/>
      <c r="H28" s="17"/>
      <c r="I28" s="3"/>
      <c r="J28" s="3"/>
      <c r="K28" s="3"/>
      <c r="L28" s="3"/>
      <c r="M28" s="6"/>
      <c r="N28" s="2"/>
      <c r="O28" s="3"/>
      <c r="P28" s="3"/>
      <c r="Q28" s="3"/>
      <c r="R28" s="3"/>
      <c r="S28" s="6"/>
      <c r="T28" s="2"/>
    </row>
    <row r="29" spans="1:20" ht="24">
      <c r="A29" s="73"/>
      <c r="B29" s="41" t="s">
        <v>8</v>
      </c>
      <c r="C29" s="36">
        <v>1</v>
      </c>
      <c r="D29" s="23"/>
      <c r="E29" s="44" t="s">
        <v>7</v>
      </c>
      <c r="F29" s="35">
        <f t="shared" si="3"/>
        <v>0</v>
      </c>
      <c r="G29" s="5"/>
      <c r="H29" s="17"/>
      <c r="I29" s="3"/>
      <c r="J29" s="3"/>
      <c r="K29" s="3"/>
      <c r="L29" s="3"/>
      <c r="M29" s="5"/>
      <c r="N29" s="2"/>
      <c r="O29" s="3"/>
      <c r="P29" s="3"/>
      <c r="Q29" s="3"/>
      <c r="R29" s="3"/>
      <c r="S29" s="5"/>
      <c r="T29" s="2"/>
    </row>
    <row r="30" spans="1:20" ht="24">
      <c r="A30" s="73"/>
      <c r="B30" s="41" t="s">
        <v>9</v>
      </c>
      <c r="C30" s="36">
        <v>1</v>
      </c>
      <c r="D30" s="23"/>
      <c r="E30" s="44" t="s">
        <v>7</v>
      </c>
      <c r="F30" s="35">
        <f t="shared" si="3"/>
        <v>0</v>
      </c>
      <c r="G30" s="6"/>
      <c r="H30" s="17"/>
      <c r="I30" s="3"/>
      <c r="J30" s="3"/>
      <c r="K30" s="3"/>
      <c r="L30" s="3"/>
      <c r="M30" s="6"/>
      <c r="N30" s="2"/>
      <c r="O30" s="3"/>
      <c r="P30" s="3"/>
      <c r="Q30" s="3"/>
      <c r="R30" s="3"/>
      <c r="S30" s="6"/>
      <c r="T30" s="2"/>
    </row>
    <row r="31" spans="1:20" ht="24.75" thickBot="1">
      <c r="A31" s="73"/>
      <c r="B31" s="45" t="s">
        <v>10</v>
      </c>
      <c r="C31" s="46">
        <v>1</v>
      </c>
      <c r="D31" s="23"/>
      <c r="E31" s="47" t="s">
        <v>7</v>
      </c>
      <c r="F31" s="35">
        <f t="shared" si="3"/>
        <v>0</v>
      </c>
      <c r="G31" s="5"/>
      <c r="H31" s="17"/>
      <c r="I31" s="3"/>
      <c r="J31" s="3"/>
      <c r="K31" s="3"/>
      <c r="L31" s="3"/>
      <c r="M31" s="5"/>
      <c r="N31" s="2"/>
      <c r="O31" s="3"/>
      <c r="P31" s="3"/>
      <c r="Q31" s="3"/>
      <c r="R31" s="3"/>
      <c r="S31" s="5"/>
      <c r="T31" s="2"/>
    </row>
    <row r="32" spans="1:20" ht="23.1" customHeight="1">
      <c r="A32" s="68" t="s">
        <v>65</v>
      </c>
      <c r="B32" s="54" t="s">
        <v>49</v>
      </c>
      <c r="C32" s="25" t="s">
        <v>62</v>
      </c>
      <c r="D32" s="63"/>
      <c r="E32" s="26" t="s">
        <v>64</v>
      </c>
      <c r="F32" s="27">
        <v>0</v>
      </c>
      <c r="G32" s="6"/>
      <c r="H32" s="17"/>
      <c r="I32" s="3"/>
      <c r="J32" s="3"/>
      <c r="K32" s="3"/>
      <c r="L32" s="3"/>
      <c r="M32" s="6"/>
      <c r="N32" s="2"/>
      <c r="O32" s="3"/>
      <c r="P32" s="3"/>
      <c r="Q32" s="3"/>
      <c r="R32" s="3"/>
      <c r="S32" s="6"/>
      <c r="T32" s="2"/>
    </row>
    <row r="33" spans="1:20" ht="36">
      <c r="A33" s="69"/>
      <c r="B33" s="51" t="s">
        <v>70</v>
      </c>
      <c r="C33" s="28" t="s">
        <v>63</v>
      </c>
      <c r="D33" s="33"/>
      <c r="E33" s="30" t="s">
        <v>50</v>
      </c>
      <c r="F33" s="35">
        <f>IF(D33="A",0.5,IF(D33="B",1,0))</f>
        <v>0</v>
      </c>
      <c r="G33" s="5"/>
      <c r="H33" s="17"/>
      <c r="I33" s="3"/>
      <c r="J33" s="3"/>
      <c r="K33" s="3"/>
      <c r="L33" s="3"/>
      <c r="M33" s="5"/>
      <c r="N33" s="2"/>
      <c r="O33" s="3"/>
      <c r="P33" s="3"/>
      <c r="Q33" s="3"/>
      <c r="R33" s="3"/>
      <c r="S33" s="5"/>
      <c r="T33" s="2"/>
    </row>
    <row r="34" spans="1:20" ht="24">
      <c r="A34" s="69"/>
      <c r="B34" s="43" t="s">
        <v>51</v>
      </c>
      <c r="C34" s="36">
        <v>1</v>
      </c>
      <c r="D34" s="64"/>
      <c r="E34" s="44" t="s">
        <v>7</v>
      </c>
      <c r="F34" s="35">
        <f t="shared" ref="F34:F37" si="4">IF(D34="sí",1,0)</f>
        <v>0</v>
      </c>
      <c r="G34" s="6"/>
      <c r="H34" s="17"/>
      <c r="I34" s="3"/>
      <c r="J34" s="3"/>
      <c r="K34" s="3"/>
      <c r="L34" s="3"/>
      <c r="M34" s="6"/>
      <c r="N34" s="2"/>
      <c r="O34" s="3"/>
      <c r="P34" s="3"/>
      <c r="Q34" s="3"/>
      <c r="R34" s="3"/>
      <c r="S34" s="6"/>
      <c r="T34" s="2"/>
    </row>
    <row r="35" spans="1:20" ht="24">
      <c r="A35" s="69"/>
      <c r="B35" s="43" t="s">
        <v>11</v>
      </c>
      <c r="C35" s="36">
        <v>1</v>
      </c>
      <c r="D35" s="64"/>
      <c r="E35" s="44" t="s">
        <v>7</v>
      </c>
      <c r="F35" s="35">
        <f t="shared" si="4"/>
        <v>0</v>
      </c>
      <c r="G35" s="5"/>
      <c r="H35" s="17"/>
      <c r="I35" s="3"/>
      <c r="J35" s="3"/>
      <c r="K35" s="3"/>
      <c r="L35" s="3"/>
      <c r="M35" s="5"/>
      <c r="N35" s="2"/>
      <c r="O35" s="3"/>
      <c r="P35" s="3"/>
      <c r="Q35" s="3"/>
      <c r="R35" s="3"/>
      <c r="S35" s="5"/>
      <c r="T35" s="2"/>
    </row>
    <row r="36" spans="1:20" ht="24">
      <c r="A36" s="69"/>
      <c r="B36" s="43" t="s">
        <v>52</v>
      </c>
      <c r="C36" s="36">
        <v>1</v>
      </c>
      <c r="D36" s="64"/>
      <c r="E36" s="44" t="s">
        <v>7</v>
      </c>
      <c r="F36" s="35">
        <f t="shared" si="4"/>
        <v>0</v>
      </c>
      <c r="G36" s="6"/>
      <c r="H36" s="17"/>
      <c r="I36" s="3"/>
      <c r="J36" s="3"/>
      <c r="K36" s="3"/>
      <c r="L36" s="3"/>
      <c r="M36" s="6"/>
      <c r="N36" s="2"/>
      <c r="O36" s="3"/>
      <c r="P36" s="3"/>
      <c r="Q36" s="3"/>
      <c r="R36" s="3"/>
      <c r="S36" s="6"/>
      <c r="T36" s="2"/>
    </row>
    <row r="37" spans="1:20" ht="24.75" thickBot="1">
      <c r="A37" s="70"/>
      <c r="B37" s="52" t="s">
        <v>53</v>
      </c>
      <c r="C37" s="46">
        <v>1</v>
      </c>
      <c r="D37" s="65"/>
      <c r="E37" s="47" t="s">
        <v>7</v>
      </c>
      <c r="F37" s="35">
        <f t="shared" si="4"/>
        <v>0</v>
      </c>
      <c r="G37" s="5"/>
      <c r="H37" s="17"/>
      <c r="I37" s="3"/>
      <c r="J37" s="3"/>
      <c r="K37" s="3"/>
      <c r="L37" s="3"/>
      <c r="M37" s="5"/>
      <c r="N37" s="2"/>
      <c r="O37" s="3"/>
      <c r="P37" s="3"/>
      <c r="Q37" s="3"/>
      <c r="R37" s="3"/>
      <c r="S37" s="5"/>
      <c r="T37" s="2"/>
    </row>
    <row r="38" spans="1:20" ht="18.75" thickBot="1">
      <c r="B38" s="6"/>
      <c r="C38" s="2"/>
      <c r="D38" s="3"/>
      <c r="E38" s="11" t="s">
        <v>12</v>
      </c>
      <c r="F38" s="50">
        <f>SUM(F8:F37)</f>
        <v>0</v>
      </c>
      <c r="G38" s="6"/>
      <c r="H38" s="17"/>
      <c r="I38" s="3"/>
      <c r="J38" s="3"/>
      <c r="K38" s="3"/>
      <c r="L38" s="3"/>
      <c r="M38" s="6"/>
      <c r="N38" s="2"/>
      <c r="O38" s="3"/>
      <c r="P38" s="3"/>
      <c r="Q38" s="3"/>
      <c r="R38" s="3"/>
      <c r="S38" s="6"/>
      <c r="T38" s="2"/>
    </row>
    <row r="39" spans="1:20" ht="18">
      <c r="B39" s="5"/>
      <c r="C39" s="2"/>
      <c r="D39" s="3"/>
      <c r="E39" s="3"/>
      <c r="F39" s="3"/>
      <c r="G39" s="5"/>
      <c r="H39" s="17"/>
      <c r="I39" s="3"/>
      <c r="J39" s="3"/>
      <c r="K39" s="3"/>
      <c r="L39" s="3"/>
      <c r="M39" s="5"/>
      <c r="N39" s="2"/>
      <c r="O39" s="3"/>
      <c r="P39" s="3"/>
      <c r="Q39" s="3"/>
      <c r="R39" s="3"/>
      <c r="S39" s="5"/>
      <c r="T39" s="2"/>
    </row>
    <row r="40" spans="1:20" ht="18">
      <c r="B40" s="6"/>
      <c r="C40" s="2"/>
      <c r="D40" s="3"/>
      <c r="E40" s="3"/>
      <c r="F40" s="3"/>
      <c r="G40" s="6"/>
      <c r="H40" s="17"/>
      <c r="I40" s="3"/>
      <c r="J40" s="3"/>
      <c r="K40" s="3"/>
      <c r="L40" s="3"/>
      <c r="M40" s="6"/>
      <c r="N40" s="2"/>
      <c r="O40" s="3"/>
      <c r="P40" s="3"/>
      <c r="Q40" s="3"/>
      <c r="R40" s="3"/>
      <c r="S40" s="6"/>
      <c r="T40" s="2"/>
    </row>
    <row r="41" spans="1:20" ht="18">
      <c r="B41" s="5"/>
      <c r="C41" s="2"/>
      <c r="D41" s="3"/>
      <c r="E41" s="3"/>
      <c r="F41" s="3"/>
      <c r="G41" s="5"/>
      <c r="H41" s="17"/>
      <c r="I41" s="3"/>
      <c r="J41" s="3"/>
      <c r="K41" s="3"/>
      <c r="L41" s="3"/>
      <c r="M41" s="5"/>
      <c r="N41" s="2"/>
      <c r="O41" s="3"/>
      <c r="P41" s="3"/>
      <c r="Q41" s="3"/>
      <c r="R41" s="3"/>
      <c r="S41" s="5"/>
      <c r="T41" s="2"/>
    </row>
    <row r="42" spans="1:20" ht="18">
      <c r="B42" s="6"/>
      <c r="C42" s="2"/>
      <c r="D42" s="3"/>
      <c r="E42" s="3"/>
      <c r="F42" s="3"/>
      <c r="G42" s="6"/>
      <c r="H42" s="17"/>
      <c r="I42" s="3"/>
      <c r="J42" s="3"/>
      <c r="K42" s="3"/>
      <c r="L42" s="3"/>
      <c r="M42" s="6"/>
      <c r="N42" s="2"/>
      <c r="O42" s="3"/>
      <c r="P42" s="3"/>
      <c r="Q42" s="3"/>
      <c r="R42" s="3"/>
      <c r="S42" s="6"/>
      <c r="T42" s="2"/>
    </row>
    <row r="43" spans="1:20" ht="18">
      <c r="B43" s="5"/>
      <c r="C43" s="2"/>
      <c r="D43" s="3"/>
      <c r="E43" s="3"/>
      <c r="F43" s="3"/>
      <c r="G43" s="5"/>
      <c r="H43" s="17"/>
      <c r="I43" s="3"/>
      <c r="J43" s="3"/>
      <c r="K43" s="3"/>
      <c r="L43" s="3"/>
      <c r="M43" s="5"/>
      <c r="N43" s="2"/>
      <c r="O43" s="3"/>
      <c r="P43" s="3"/>
      <c r="Q43" s="3"/>
      <c r="R43" s="3"/>
      <c r="S43" s="5"/>
      <c r="T43" s="2"/>
    </row>
    <row r="44" spans="1:20" ht="18">
      <c r="B44" s="6"/>
      <c r="C44" s="2"/>
      <c r="D44" s="3"/>
      <c r="E44" s="3"/>
      <c r="F44" s="3"/>
      <c r="G44" s="6"/>
      <c r="H44" s="17"/>
      <c r="I44" s="3"/>
      <c r="J44" s="3"/>
      <c r="K44" s="3"/>
      <c r="L44" s="3"/>
      <c r="M44" s="6"/>
      <c r="N44" s="2"/>
      <c r="O44" s="3"/>
      <c r="P44" s="3"/>
      <c r="Q44" s="3"/>
      <c r="R44" s="3"/>
      <c r="S44" s="6"/>
      <c r="T44" s="2"/>
    </row>
    <row r="45" spans="1:20" ht="18">
      <c r="B45" s="5"/>
      <c r="C45" s="2"/>
      <c r="D45" s="3"/>
      <c r="E45" s="3"/>
      <c r="F45" s="3"/>
      <c r="G45" s="5"/>
      <c r="H45" s="17"/>
      <c r="I45" s="3"/>
      <c r="J45" s="3"/>
      <c r="K45" s="3"/>
      <c r="L45" s="3"/>
      <c r="M45" s="5"/>
      <c r="N45" s="2"/>
      <c r="O45" s="3"/>
      <c r="P45" s="3"/>
      <c r="Q45" s="3"/>
      <c r="R45" s="3"/>
      <c r="S45" s="5"/>
      <c r="T45" s="2"/>
    </row>
    <row r="46" spans="1:20" ht="18">
      <c r="B46" s="4"/>
      <c r="C46" s="2"/>
      <c r="D46" s="3"/>
      <c r="E46" s="3"/>
      <c r="F46" s="3"/>
      <c r="G46" s="4"/>
      <c r="H46" s="17"/>
      <c r="I46" s="3"/>
      <c r="J46" s="3"/>
      <c r="K46" s="3"/>
      <c r="L46" s="3"/>
      <c r="M46" s="4"/>
      <c r="N46" s="2"/>
      <c r="O46" s="3"/>
      <c r="P46" s="3"/>
      <c r="Q46" s="3"/>
      <c r="R46" s="3"/>
      <c r="S46" s="4"/>
      <c r="T46" s="2"/>
    </row>
    <row r="47" spans="1:20" ht="18">
      <c r="B47" s="5"/>
      <c r="C47" s="2"/>
      <c r="D47" s="3"/>
      <c r="E47" s="3"/>
      <c r="F47" s="3"/>
      <c r="G47" s="5"/>
      <c r="H47" s="17"/>
      <c r="I47" s="3"/>
      <c r="J47" s="3"/>
      <c r="K47" s="3"/>
      <c r="L47" s="3"/>
      <c r="M47" s="5"/>
      <c r="N47" s="2"/>
      <c r="O47" s="3"/>
      <c r="P47" s="3"/>
      <c r="Q47" s="3"/>
      <c r="R47" s="3"/>
      <c r="S47" s="5"/>
      <c r="T47" s="2"/>
    </row>
    <row r="48" spans="1:20" ht="18">
      <c r="B48" s="6"/>
      <c r="C48" s="2"/>
      <c r="D48" s="3"/>
      <c r="E48" s="3"/>
      <c r="F48" s="3"/>
      <c r="G48" s="6"/>
      <c r="H48" s="17"/>
      <c r="I48" s="3"/>
      <c r="J48" s="3"/>
      <c r="K48" s="3"/>
      <c r="L48" s="3"/>
      <c r="M48" s="6"/>
      <c r="N48" s="2"/>
      <c r="O48" s="3"/>
      <c r="P48" s="3"/>
      <c r="Q48" s="3"/>
      <c r="R48" s="3"/>
      <c r="S48" s="6"/>
      <c r="T48" s="2"/>
    </row>
  </sheetData>
  <mergeCells count="3">
    <mergeCell ref="A32:A37"/>
    <mergeCell ref="A14:A31"/>
    <mergeCell ref="A8:A13"/>
  </mergeCells>
  <dataValidations count="6">
    <dataValidation operator="greaterThan" allowBlank="1" showInputMessage="1" showErrorMessage="1" sqref="D8" xr:uid="{541BCADB-25B7-4B44-A6F2-1AD76CBACF50}"/>
    <dataValidation type="list" allowBlank="1" showInputMessage="1" showErrorMessage="1" sqref="D11" xr:uid="{C3E3E038-8F8C-444E-BE5A-94103CCC993F}">
      <formula1>$X$7:$X$11</formula1>
    </dataValidation>
    <dataValidation type="list" allowBlank="1" showInputMessage="1" showErrorMessage="1" sqref="D9:D10 D34:D37 D14:D25 D27:D32" xr:uid="{5D95CB41-F829-4CBC-BBFA-3E86719FF6FC}">
      <formula1>$H$3:$H$4</formula1>
    </dataValidation>
    <dataValidation type="list" allowBlank="1" showInputMessage="1" showErrorMessage="1" sqref="D12" xr:uid="{DB31A95B-B98D-4B4E-9371-281A143CE948}">
      <formula1>$W$7:$W$10</formula1>
    </dataValidation>
    <dataValidation type="list" operator="greaterThan" allowBlank="1" showInputMessage="1" showErrorMessage="1" sqref="D13" xr:uid="{C4745776-DCC4-4343-BF20-A108DAF86C23}">
      <formula1>$Y$7:$Y$12</formula1>
    </dataValidation>
    <dataValidation type="list" allowBlank="1" showInputMessage="1" showErrorMessage="1" sqref="D26 D33" xr:uid="{11AB4F18-B0B8-423E-A0CE-A5EE801864BD}">
      <formula1>$V$5:$V$7</formula1>
    </dataValidation>
  </dataValidations>
  <pageMargins left="0.7" right="0.7" top="0.75" bottom="0.75" header="0.3" footer="0.3"/>
  <pageSetup paperSize="9" scale="43" orientation="landscape" horizontalDpi="1200" verticalDpi="12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A40F-B159-4982-B7AA-26154C3F68BE}">
  <sheetPr>
    <pageSetUpPr fitToPage="1"/>
  </sheetPr>
  <dimension ref="A1:X48"/>
  <sheetViews>
    <sheetView topLeftCell="A24" zoomScale="96" zoomScaleNormal="96" workbookViewId="0">
      <selection activeCell="H9" sqref="H9"/>
    </sheetView>
  </sheetViews>
  <sheetFormatPr defaultRowHeight="12.75"/>
  <cols>
    <col min="1" max="1" width="16" customWidth="1"/>
    <col min="2" max="2" width="48.28515625" customWidth="1"/>
    <col min="3" max="3" width="42.28515625" customWidth="1"/>
    <col min="4" max="4" width="38.5703125" bestFit="1" customWidth="1"/>
    <col min="5" max="5" width="49" bestFit="1" customWidth="1"/>
    <col min="6" max="6" width="15" customWidth="1"/>
    <col min="8" max="8" width="9.140625" style="22"/>
  </cols>
  <sheetData>
    <row r="1" spans="1:24" ht="18">
      <c r="A1" s="1" t="s">
        <v>0</v>
      </c>
      <c r="B1" s="2"/>
      <c r="C1" s="3"/>
      <c r="D1" s="3"/>
      <c r="E1" s="3"/>
      <c r="H1" s="19"/>
    </row>
    <row r="2" spans="1:24" ht="18">
      <c r="A2" s="4"/>
      <c r="B2" s="2"/>
      <c r="C2" s="3"/>
      <c r="D2" s="3"/>
      <c r="E2" s="3"/>
      <c r="H2" s="20"/>
    </row>
    <row r="3" spans="1:24" ht="18">
      <c r="A3" s="79" t="s">
        <v>80</v>
      </c>
      <c r="B3" s="2"/>
      <c r="C3" s="3"/>
      <c r="D3" s="3"/>
      <c r="E3" s="3"/>
      <c r="F3" s="15"/>
      <c r="G3" s="15"/>
      <c r="H3" s="17" t="s">
        <v>13</v>
      </c>
      <c r="I3" s="15"/>
      <c r="J3" s="3"/>
      <c r="K3" s="3"/>
      <c r="L3" s="3"/>
    </row>
    <row r="4" spans="1:24" ht="18">
      <c r="A4" s="6" t="s">
        <v>1</v>
      </c>
      <c r="B4" s="2"/>
      <c r="C4" s="3"/>
      <c r="D4" s="3"/>
      <c r="E4" s="3"/>
      <c r="H4" s="20" t="s">
        <v>14</v>
      </c>
    </row>
    <row r="5" spans="1:24" ht="21" thickBot="1">
      <c r="A5" s="7"/>
      <c r="B5" s="2"/>
      <c r="C5" s="3"/>
      <c r="D5" s="3"/>
      <c r="E5" s="3"/>
      <c r="H5" s="20"/>
      <c r="V5" s="22" t="s">
        <v>71</v>
      </c>
      <c r="W5" s="22" t="s">
        <v>71</v>
      </c>
      <c r="X5" s="22" t="s">
        <v>71</v>
      </c>
    </row>
    <row r="6" spans="1:24" ht="64.5" thickBot="1">
      <c r="A6" s="8" t="s">
        <v>2</v>
      </c>
      <c r="B6" s="9" t="s">
        <v>3</v>
      </c>
      <c r="C6" s="8" t="s">
        <v>4</v>
      </c>
      <c r="D6" s="9" t="s">
        <v>5</v>
      </c>
      <c r="E6" s="9" t="s">
        <v>6</v>
      </c>
      <c r="F6" s="9" t="s">
        <v>19</v>
      </c>
      <c r="H6" s="20" t="s">
        <v>15</v>
      </c>
      <c r="V6" s="22" t="s">
        <v>72</v>
      </c>
      <c r="W6" s="22" t="s">
        <v>72</v>
      </c>
      <c r="X6" s="22" t="s">
        <v>72</v>
      </c>
    </row>
    <row r="7" spans="1:24" ht="24">
      <c r="A7" s="68" t="s">
        <v>20</v>
      </c>
      <c r="B7" s="24" t="s">
        <v>21</v>
      </c>
      <c r="C7" s="25" t="s">
        <v>22</v>
      </c>
      <c r="D7" s="48"/>
      <c r="E7" s="26" t="s">
        <v>23</v>
      </c>
      <c r="F7" s="27">
        <v>0</v>
      </c>
      <c r="H7" s="20"/>
      <c r="V7" s="22" t="s">
        <v>75</v>
      </c>
      <c r="W7" s="22" t="s">
        <v>73</v>
      </c>
      <c r="X7" s="22" t="s">
        <v>73</v>
      </c>
    </row>
    <row r="8" spans="1:24" ht="24">
      <c r="A8" s="69"/>
      <c r="B8" s="28" t="s">
        <v>24</v>
      </c>
      <c r="C8" s="29">
        <v>2</v>
      </c>
      <c r="D8" s="57"/>
      <c r="E8" s="30" t="s">
        <v>7</v>
      </c>
      <c r="F8" s="31">
        <f>IF(D8="sí",2,0)</f>
        <v>0</v>
      </c>
      <c r="H8" s="20"/>
      <c r="V8" s="22"/>
      <c r="W8" s="22" t="s">
        <v>75</v>
      </c>
      <c r="X8" s="22" t="s">
        <v>74</v>
      </c>
    </row>
    <row r="9" spans="1:24" ht="96">
      <c r="A9" s="77"/>
      <c r="B9" s="32" t="s">
        <v>25</v>
      </c>
      <c r="C9" s="32" t="s">
        <v>26</v>
      </c>
      <c r="D9" s="33"/>
      <c r="E9" s="34" t="s">
        <v>27</v>
      </c>
      <c r="F9" s="35">
        <f>IF(D9="A",1,IF(D9="B",1.2,IF(D9="C",2, IF(D9="D",2.7,0))))</f>
        <v>0</v>
      </c>
      <c r="H9" s="20"/>
      <c r="V9" s="22"/>
      <c r="W9" s="22"/>
      <c r="X9" s="22" t="s">
        <v>75</v>
      </c>
    </row>
    <row r="10" spans="1:24" ht="48">
      <c r="A10" s="77"/>
      <c r="B10" s="36" t="s">
        <v>28</v>
      </c>
      <c r="C10" s="36" t="s">
        <v>29</v>
      </c>
      <c r="D10" s="33"/>
      <c r="E10" s="30" t="s">
        <v>30</v>
      </c>
      <c r="F10" s="35">
        <f>IF(D10="A",0.1,IF(D10="B",0.2,IF(D10="C",0.3,0)))</f>
        <v>0</v>
      </c>
      <c r="H10" s="20"/>
    </row>
    <row r="11" spans="1:24" ht="77.25" thickBot="1">
      <c r="A11" s="78"/>
      <c r="B11" s="37" t="s">
        <v>31</v>
      </c>
      <c r="C11" s="37" t="s">
        <v>32</v>
      </c>
      <c r="D11" s="38"/>
      <c r="E11" s="39" t="s">
        <v>33</v>
      </c>
      <c r="F11" s="40">
        <v>0</v>
      </c>
      <c r="H11" s="21" t="s">
        <v>16</v>
      </c>
    </row>
    <row r="12" spans="1:24" ht="36">
      <c r="A12" s="71" t="s">
        <v>66</v>
      </c>
      <c r="B12" s="54" t="s">
        <v>67</v>
      </c>
      <c r="C12" s="58">
        <v>1</v>
      </c>
      <c r="D12" s="61"/>
      <c r="E12" s="26" t="s">
        <v>7</v>
      </c>
      <c r="F12" s="27">
        <f>IF(D12="sí",1,0)</f>
        <v>0</v>
      </c>
    </row>
    <row r="13" spans="1:24" ht="24">
      <c r="A13" s="72"/>
      <c r="B13" s="43" t="s">
        <v>68</v>
      </c>
      <c r="C13" s="59">
        <v>1</v>
      </c>
      <c r="D13" s="62"/>
      <c r="E13" s="30" t="s">
        <v>7</v>
      </c>
      <c r="F13" s="35">
        <f t="shared" ref="F13:F17" si="0">IF(D13="sí",1,0)</f>
        <v>0</v>
      </c>
    </row>
    <row r="14" spans="1:24" ht="24">
      <c r="A14" s="73"/>
      <c r="B14" s="43" t="s">
        <v>34</v>
      </c>
      <c r="C14" s="60">
        <v>1</v>
      </c>
      <c r="D14" s="62"/>
      <c r="E14" s="30" t="s">
        <v>7</v>
      </c>
      <c r="F14" s="35">
        <f t="shared" si="0"/>
        <v>0</v>
      </c>
      <c r="H14" s="21" t="s">
        <v>17</v>
      </c>
    </row>
    <row r="15" spans="1:24" ht="24">
      <c r="A15" s="73"/>
      <c r="B15" s="41" t="s">
        <v>35</v>
      </c>
      <c r="C15" s="42">
        <v>1</v>
      </c>
      <c r="D15" s="55"/>
      <c r="E15" s="30" t="s">
        <v>7</v>
      </c>
      <c r="F15" s="35">
        <f t="shared" si="0"/>
        <v>0</v>
      </c>
      <c r="H15" s="21"/>
    </row>
    <row r="16" spans="1:24" ht="24">
      <c r="A16" s="73"/>
      <c r="B16" s="41" t="s">
        <v>36</v>
      </c>
      <c r="C16" s="42">
        <v>1</v>
      </c>
      <c r="D16" s="55"/>
      <c r="E16" s="30" t="s">
        <v>7</v>
      </c>
      <c r="F16" s="35">
        <f t="shared" si="0"/>
        <v>0</v>
      </c>
      <c r="H16" s="21" t="s">
        <v>18</v>
      </c>
    </row>
    <row r="17" spans="1:8" ht="24">
      <c r="A17" s="73"/>
      <c r="B17" s="41" t="s">
        <v>37</v>
      </c>
      <c r="C17" s="42">
        <v>1</v>
      </c>
      <c r="D17" s="55"/>
      <c r="E17" s="30" t="s">
        <v>7</v>
      </c>
      <c r="F17" s="35">
        <f t="shared" si="0"/>
        <v>0</v>
      </c>
      <c r="H17" s="21"/>
    </row>
    <row r="18" spans="1:8" ht="24">
      <c r="A18" s="73"/>
      <c r="B18" s="41" t="s">
        <v>38</v>
      </c>
      <c r="C18" s="42">
        <v>0.5</v>
      </c>
      <c r="D18" s="55"/>
      <c r="E18" s="30" t="s">
        <v>7</v>
      </c>
      <c r="F18" s="35">
        <f>IF(D18="sí",0.5,0)</f>
        <v>0</v>
      </c>
      <c r="H18" s="21"/>
    </row>
    <row r="19" spans="1:8" ht="24">
      <c r="A19" s="73"/>
      <c r="B19" s="43" t="s">
        <v>39</v>
      </c>
      <c r="C19" s="42">
        <v>0.5</v>
      </c>
      <c r="D19" s="55"/>
      <c r="E19" s="44" t="s">
        <v>7</v>
      </c>
      <c r="F19" s="35">
        <f>IF(D19="sí",0.5,0)</f>
        <v>0</v>
      </c>
      <c r="H19" s="21"/>
    </row>
    <row r="20" spans="1:8" ht="24">
      <c r="A20" s="73"/>
      <c r="B20" s="43" t="s">
        <v>40</v>
      </c>
      <c r="C20" s="42">
        <v>0.5</v>
      </c>
      <c r="D20" s="23"/>
      <c r="E20" s="44" t="s">
        <v>7</v>
      </c>
      <c r="F20" s="35">
        <f t="shared" ref="F20:F22" si="1">IF(D20="sí",0.5,0)</f>
        <v>0</v>
      </c>
      <c r="H20" s="21"/>
    </row>
    <row r="21" spans="1:8" ht="24">
      <c r="A21" s="73"/>
      <c r="B21" s="41" t="s">
        <v>41</v>
      </c>
      <c r="C21" s="42">
        <v>0.5</v>
      </c>
      <c r="D21" s="23"/>
      <c r="E21" s="30" t="s">
        <v>7</v>
      </c>
      <c r="F21" s="35">
        <f t="shared" si="1"/>
        <v>0</v>
      </c>
      <c r="H21" s="21"/>
    </row>
    <row r="22" spans="1:8" ht="36">
      <c r="A22" s="73"/>
      <c r="B22" s="41" t="s">
        <v>42</v>
      </c>
      <c r="C22" s="42">
        <v>0.5</v>
      </c>
      <c r="D22" s="23"/>
      <c r="E22" s="30" t="s">
        <v>7</v>
      </c>
      <c r="F22" s="35">
        <f t="shared" si="1"/>
        <v>0</v>
      </c>
      <c r="H22" s="21"/>
    </row>
    <row r="23" spans="1:8" ht="48">
      <c r="A23" s="73"/>
      <c r="B23" s="43" t="s">
        <v>43</v>
      </c>
      <c r="C23" s="42">
        <v>1</v>
      </c>
      <c r="D23" s="23"/>
      <c r="E23" s="30" t="s">
        <v>7</v>
      </c>
      <c r="F23" s="35">
        <f t="shared" ref="F23" si="2">IF(D23="sí",1,0)</f>
        <v>0</v>
      </c>
      <c r="H23" s="21"/>
    </row>
    <row r="24" spans="1:8" ht="96">
      <c r="A24" s="73"/>
      <c r="B24" s="43" t="s">
        <v>44</v>
      </c>
      <c r="C24" s="36" t="s">
        <v>45</v>
      </c>
      <c r="D24" s="33"/>
      <c r="E24" s="44" t="s">
        <v>46</v>
      </c>
      <c r="F24" s="35">
        <f>IF(D24="A",0.3,IF(D24="B",0.5,0))</f>
        <v>0</v>
      </c>
      <c r="H24" s="21"/>
    </row>
    <row r="25" spans="1:8" ht="48">
      <c r="A25" s="73"/>
      <c r="B25" s="10" t="s">
        <v>47</v>
      </c>
      <c r="C25" s="42">
        <v>1</v>
      </c>
      <c r="D25" s="23"/>
      <c r="E25" s="30" t="s">
        <v>7</v>
      </c>
      <c r="F25" s="35">
        <f t="shared" ref="F25:F29" si="3">IF(D25="sí",1,0)</f>
        <v>0</v>
      </c>
      <c r="H25" s="21"/>
    </row>
    <row r="26" spans="1:8" ht="24">
      <c r="A26" s="73"/>
      <c r="B26" s="41" t="s">
        <v>48</v>
      </c>
      <c r="C26" s="36">
        <v>1</v>
      </c>
      <c r="D26" s="23"/>
      <c r="E26" s="44" t="s">
        <v>7</v>
      </c>
      <c r="F26" s="35">
        <f t="shared" si="3"/>
        <v>0</v>
      </c>
      <c r="H26" s="21"/>
    </row>
    <row r="27" spans="1:8" ht="24">
      <c r="A27" s="73"/>
      <c r="B27" s="41" t="s">
        <v>8</v>
      </c>
      <c r="C27" s="36">
        <v>1</v>
      </c>
      <c r="D27" s="23"/>
      <c r="E27" s="44" t="s">
        <v>7</v>
      </c>
      <c r="F27" s="35">
        <f t="shared" si="3"/>
        <v>0</v>
      </c>
      <c r="H27" s="21"/>
    </row>
    <row r="28" spans="1:8" ht="24">
      <c r="A28" s="73"/>
      <c r="B28" s="41" t="s">
        <v>9</v>
      </c>
      <c r="C28" s="36">
        <v>1</v>
      </c>
      <c r="D28" s="23"/>
      <c r="E28" s="44" t="s">
        <v>7</v>
      </c>
      <c r="F28" s="35">
        <f t="shared" si="3"/>
        <v>0</v>
      </c>
      <c r="H28" s="21"/>
    </row>
    <row r="29" spans="1:8" ht="24.75" thickBot="1">
      <c r="A29" s="73"/>
      <c r="B29" s="45" t="s">
        <v>10</v>
      </c>
      <c r="C29" s="46">
        <v>1</v>
      </c>
      <c r="D29" s="23"/>
      <c r="E29" s="47" t="s">
        <v>7</v>
      </c>
      <c r="F29" s="35">
        <f t="shared" si="3"/>
        <v>0</v>
      </c>
      <c r="H29" s="21"/>
    </row>
    <row r="30" spans="1:8" ht="24">
      <c r="A30" s="68" t="s">
        <v>65</v>
      </c>
      <c r="B30" s="54" t="s">
        <v>49</v>
      </c>
      <c r="C30" s="25" t="s">
        <v>62</v>
      </c>
      <c r="D30" s="63"/>
      <c r="E30" s="26" t="s">
        <v>64</v>
      </c>
      <c r="F30" s="27">
        <v>0</v>
      </c>
      <c r="H30" s="21"/>
    </row>
    <row r="31" spans="1:8" ht="36">
      <c r="A31" s="69"/>
      <c r="B31" s="51" t="s">
        <v>70</v>
      </c>
      <c r="C31" s="28" t="s">
        <v>63</v>
      </c>
      <c r="D31" s="33"/>
      <c r="E31" s="30" t="s">
        <v>50</v>
      </c>
      <c r="F31" s="35">
        <f>IF(D31="A",0.5,IF(D31="B",1,0))</f>
        <v>0</v>
      </c>
      <c r="H31" s="21"/>
    </row>
    <row r="32" spans="1:8" ht="24">
      <c r="A32" s="69"/>
      <c r="B32" s="43" t="s">
        <v>51</v>
      </c>
      <c r="C32" s="36">
        <v>1</v>
      </c>
      <c r="D32" s="64"/>
      <c r="E32" s="44" t="s">
        <v>7</v>
      </c>
      <c r="F32" s="35">
        <f t="shared" ref="F32:F35" si="4">IF(D32="sí",1,0)</f>
        <v>0</v>
      </c>
      <c r="H32" s="21"/>
    </row>
    <row r="33" spans="1:8" ht="24">
      <c r="A33" s="69"/>
      <c r="B33" s="43" t="s">
        <v>11</v>
      </c>
      <c r="C33" s="36">
        <v>1</v>
      </c>
      <c r="D33" s="64"/>
      <c r="E33" s="44" t="s">
        <v>7</v>
      </c>
      <c r="F33" s="35">
        <f t="shared" si="4"/>
        <v>0</v>
      </c>
      <c r="H33" s="21"/>
    </row>
    <row r="34" spans="1:8" ht="24">
      <c r="A34" s="69"/>
      <c r="B34" s="43" t="s">
        <v>52</v>
      </c>
      <c r="C34" s="36">
        <v>1</v>
      </c>
      <c r="D34" s="64"/>
      <c r="E34" s="44" t="s">
        <v>7</v>
      </c>
      <c r="F34" s="35">
        <f t="shared" si="4"/>
        <v>0</v>
      </c>
      <c r="H34" s="21"/>
    </row>
    <row r="35" spans="1:8" ht="24.75" thickBot="1">
      <c r="A35" s="70"/>
      <c r="B35" s="52" t="s">
        <v>53</v>
      </c>
      <c r="C35" s="46">
        <v>1</v>
      </c>
      <c r="D35" s="65"/>
      <c r="E35" s="47" t="s">
        <v>7</v>
      </c>
      <c r="F35" s="35">
        <f t="shared" si="4"/>
        <v>0</v>
      </c>
      <c r="H35" s="21"/>
    </row>
    <row r="36" spans="1:8" ht="13.5" thickBot="1">
      <c r="E36" s="11" t="s">
        <v>12</v>
      </c>
      <c r="F36" s="53"/>
      <c r="H36" s="21"/>
    </row>
    <row r="37" spans="1:8">
      <c r="H37" s="21"/>
    </row>
    <row r="38" spans="1:8">
      <c r="H38" s="21"/>
    </row>
    <row r="39" spans="1:8">
      <c r="H39" s="21"/>
    </row>
    <row r="40" spans="1:8">
      <c r="H40" s="21"/>
    </row>
    <row r="41" spans="1:8">
      <c r="H41" s="21"/>
    </row>
    <row r="42" spans="1:8">
      <c r="H42" s="21"/>
    </row>
    <row r="43" spans="1:8">
      <c r="H43" s="21"/>
    </row>
    <row r="44" spans="1:8">
      <c r="H44" s="21"/>
    </row>
    <row r="45" spans="1:8">
      <c r="H45" s="21"/>
    </row>
    <row r="46" spans="1:8">
      <c r="H46" s="21"/>
    </row>
    <row r="47" spans="1:8">
      <c r="H47" s="21"/>
    </row>
    <row r="48" spans="1:8">
      <c r="H48" s="21"/>
    </row>
  </sheetData>
  <mergeCells count="3">
    <mergeCell ref="A7:A11"/>
    <mergeCell ref="A12:A29"/>
    <mergeCell ref="A30:A35"/>
  </mergeCells>
  <dataValidations count="5">
    <dataValidation operator="greaterThan" allowBlank="1" showInputMessage="1" showErrorMessage="1" sqref="D7" xr:uid="{CAC36215-2835-4F40-9ACC-3ADBCBA1D6C4}"/>
    <dataValidation type="list" allowBlank="1" showInputMessage="1" showErrorMessage="1" sqref="D9" xr:uid="{5BDFCB68-020E-4ED8-BAB6-7CA54769626C}">
      <formula1>$X$5:$X$9</formula1>
    </dataValidation>
    <dataValidation type="list" allowBlank="1" showInputMessage="1" showErrorMessage="1" sqref="D32:D35 D8 D12:D23 D25:D30" xr:uid="{3C1627B3-8F27-4EBB-8519-92D0E2236872}">
      <formula1>$H$3:$H$4</formula1>
    </dataValidation>
    <dataValidation type="list" allowBlank="1" showInputMessage="1" showErrorMessage="1" sqref="D10" xr:uid="{14D6A1EA-7979-4B92-8BE3-D4236A164BBA}">
      <formula1>$W$5:$W$8</formula1>
    </dataValidation>
    <dataValidation type="list" allowBlank="1" showInputMessage="1" showErrorMessage="1" sqref="D24 D31" xr:uid="{8ACE72B1-25A6-4D69-9373-04CB2850377E}">
      <formula1>$V$5:$V$7</formula1>
    </dataValidation>
  </dataValidations>
  <pageMargins left="0.7" right="0.7" top="0.75" bottom="0.75" header="0.3" footer="0.3"/>
  <pageSetup paperSize="9" scale="4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Tot camí elèctric</vt:lpstr>
      <vt:lpstr>Tot camí híbrid endoll</vt:lpstr>
      <vt:lpstr>'Tot camí elèctric'!Àrea_d'impressió</vt:lpstr>
      <vt:lpstr>'Tot camí híbrid endoll'!Àrea_d'impressió</vt:lpstr>
    </vt:vector>
  </TitlesOfParts>
  <Company>Infraestructures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Manzano Montero, Olivia</dc:creator>
  <cp:lastModifiedBy>Manzano Montero, Olivia</cp:lastModifiedBy>
  <cp:lastPrinted>2026-01-30T13:58:29Z</cp:lastPrinted>
  <dcterms:created xsi:type="dcterms:W3CDTF">2020-10-05T06:41:54Z</dcterms:created>
  <dcterms:modified xsi:type="dcterms:W3CDTF">2026-02-20T09:50:20Z</dcterms:modified>
</cp:coreProperties>
</file>