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6/26 (3-2026-CSUBM) Subministrament mobiliari (obert)/02 Plecs/Configuració sobre digital/SOBRE B/LOT 2/"/>
    </mc:Choice>
  </mc:AlternateContent>
  <xr:revisionPtr revIDLastSave="115" documentId="11_274FEA43B63F801115D699C9CFA2A220A7ADEC28" xr6:coauthVersionLast="47" xr6:coauthVersionMax="47" xr10:uidLastSave="{1CCB9EA9-4729-4B47-B8F0-075B93CF2973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G21" i="1" s="1"/>
  <c r="F24" i="1"/>
  <c r="I21" i="1" l="1"/>
  <c r="J21" i="1" s="1"/>
  <c r="H24" i="1"/>
  <c r="H23" i="1"/>
  <c r="H20" i="1"/>
  <c r="H19" i="1"/>
  <c r="H17" i="1"/>
  <c r="H16" i="1"/>
  <c r="H15" i="1"/>
  <c r="H14" i="1"/>
  <c r="H12" i="1"/>
  <c r="H11" i="1"/>
  <c r="H10" i="1"/>
  <c r="H9" i="1"/>
  <c r="H7" i="1"/>
  <c r="H6" i="1"/>
  <c r="H25" i="1" s="1"/>
  <c r="G24" i="1"/>
  <c r="F23" i="1"/>
  <c r="G23" i="1" s="1"/>
  <c r="F20" i="1"/>
  <c r="G20" i="1" s="1"/>
  <c r="F19" i="1"/>
  <c r="G19" i="1" s="1"/>
  <c r="F17" i="1"/>
  <c r="G17" i="1" s="1"/>
  <c r="F16" i="1"/>
  <c r="G16" i="1" s="1"/>
  <c r="F15" i="1"/>
  <c r="G15" i="1" s="1"/>
  <c r="F14" i="1"/>
  <c r="G14" i="1" s="1"/>
  <c r="F12" i="1"/>
  <c r="G12" i="1" s="1"/>
  <c r="F11" i="1"/>
  <c r="G11" i="1" s="1"/>
  <c r="F10" i="1"/>
  <c r="G10" i="1" s="1"/>
  <c r="F9" i="1"/>
  <c r="G9" i="1" s="1"/>
  <c r="F7" i="1"/>
  <c r="G7" i="1" s="1"/>
  <c r="F6" i="1"/>
  <c r="G6" i="1" s="1"/>
  <c r="H26" i="1" l="1"/>
  <c r="I25" i="1"/>
  <c r="I26" i="1" s="1"/>
  <c r="J26" i="1" s="1"/>
  <c r="J25" i="1"/>
  <c r="I7" i="1"/>
  <c r="J7" i="1" s="1"/>
  <c r="I24" i="1" l="1"/>
  <c r="J24" i="1" s="1"/>
  <c r="I23" i="1"/>
  <c r="J23" i="1" s="1"/>
  <c r="I19" i="1"/>
  <c r="J19" i="1" s="1"/>
  <c r="I17" i="1"/>
  <c r="J17" i="1" s="1"/>
  <c r="I14" i="1"/>
  <c r="J14" i="1" s="1"/>
  <c r="I12" i="1"/>
  <c r="J12" i="1" s="1"/>
  <c r="I10" i="1"/>
  <c r="J10" i="1" s="1"/>
  <c r="I9" i="1"/>
  <c r="J9" i="1" s="1"/>
  <c r="I6" i="1"/>
  <c r="J6" i="1" s="1"/>
  <c r="I20" i="1" l="1"/>
  <c r="J20" i="1" s="1"/>
  <c r="I11" i="1"/>
  <c r="J11" i="1" s="1"/>
  <c r="I16" i="1"/>
  <c r="J16" i="1" s="1"/>
  <c r="I15" i="1" l="1"/>
  <c r="J15" i="1" s="1"/>
</calcChain>
</file>

<file path=xl/sharedStrings.xml><?xml version="1.0" encoding="utf-8"?>
<sst xmlns="http://schemas.openxmlformats.org/spreadsheetml/2006/main" count="37" uniqueCount="36">
  <si>
    <t>CADIRA DE DIRECCIÓ MARCA SIT OFFICCE, MODEL ESTUDIO. AMB BASE GIRATÒRIA DE 5 RADIS, PULIDA AMB RODA DURA DE 50 mm DE DIÀMETRE. MECANISME BASCULANT MONOCROMAT AMB CONTROL DE TENSIÓ CORPORAL SEGONS PES. ELEVACIÓ A GAS. BRAÇOS CROMATS I RESPATLLER ALT. TEIXIT ECOPELL COLOR A ESCOLLIR.</t>
  </si>
  <si>
    <t xml:space="preserve">2.3. Cadires d’oficina de lloc de treball de prestacions bàsiques.  </t>
  </si>
  <si>
    <t xml:space="preserve">2.2. Cadires d’oficina de lloc de treball d’altes prestacions.  </t>
  </si>
  <si>
    <t>CADIRA DE CONFIDENT DIRECCIÓ MARCA SIT OFFICCE, MODEL ESTUDIO. AMB BASE GIRATÒRIA DE 5 RADIS, PULIDA AMB RODA DURA. MECANISME BASCULANT MONOCROMAT AMB CONTROL DE TENSIÓ CORPORAL SEGONS PES. ELEVACIÓ A GAS.BRAÇOS CROMATS. TEIXIT ECOPELL COLOR A ESCOLLIR.</t>
  </si>
  <si>
    <t>IVA (21%)</t>
  </si>
  <si>
    <t>PREVISIÓ UNITATS ANUALS</t>
  </si>
  <si>
    <t>2.4. Cadires confident/col·lectivitat.</t>
  </si>
  <si>
    <t xml:space="preserve">2.1. Cadires de despatx de direcció. </t>
  </si>
  <si>
    <r>
      <t xml:space="preserve">(*) </t>
    </r>
    <r>
      <rPr>
        <b/>
        <sz val="11"/>
        <color theme="1"/>
        <rFont val="Times New Roman"/>
        <family val="1"/>
      </rPr>
      <t>Aquests imports són màxims i l’Ajuntament de Viladecans no s’obliga a exhaurir-los en la seva totalitat, sino que la despesa anirà en funció de les necessitats de mobiliari o elements a subministrar.  Per tant, té caràcter orientatiu i no vinculant ja que s’ha calculat tenint en compte la despesa que potencialment pot ésser generada durant la vigència del contracte, en base a la despesa realitzada en els dos anys anteriors en concordança amb el crèdit pressupostari assignat.</t>
    </r>
  </si>
  <si>
    <t>IVA 21 %</t>
  </si>
  <si>
    <t>TOTAL LOT 2 ANUAL</t>
  </si>
  <si>
    <t xml:space="preserve">Mecanisme de regulació de profundidat del seient - (opcional, si el model ofert permet aquesta opció) </t>
  </si>
  <si>
    <t>BRAÇOS REGULABLES EN ALÇADA I EN PROFUNDITAT, VÀLIT PER A LES CADIRES PEPPER</t>
  </si>
  <si>
    <t>BRAÇOS REGULABLES EN ALÇADA I EN PROFUNDITAT, VÀLIT PER A LES CADIRES NEW LIGHT</t>
  </si>
  <si>
    <t>2.5. Cadires plegables</t>
  </si>
  <si>
    <t>PREVISIÓ DESPESA TOTAL</t>
  </si>
  <si>
    <t xml:space="preserve">TOTAL SENSE IVA </t>
  </si>
  <si>
    <t>TOTAL        (IVA INCLÒS) (*)</t>
  </si>
  <si>
    <t>Aquesta cadira no pot ser equivalent, ha de ser aquest mateix model.</t>
  </si>
  <si>
    <t>PREU UNITARI   SENSE IVA</t>
  </si>
  <si>
    <t>PREU UNITARI (IVA INCLÒS)</t>
  </si>
  <si>
    <r>
      <t xml:space="preserve">IMATGE DEL MOBILIARI OFERT </t>
    </r>
    <r>
      <rPr>
        <b/>
        <i/>
        <sz val="10"/>
        <color rgb="FFFF0000"/>
        <rFont val="Arial     "/>
      </rPr>
      <t xml:space="preserve">(insertar la imatge) </t>
    </r>
    <r>
      <rPr>
        <b/>
        <i/>
        <sz val="10"/>
        <color theme="3"/>
        <rFont val="Arial     "/>
      </rPr>
      <t>Emplenar només en el cas d'oferir una marca, model, sèrie o fabricant equivalent.</t>
    </r>
  </si>
  <si>
    <t>ANNEX II. PPT. MODEL DE PRESENTACIÓ DE L'OFERTA: DESCRIPCIÓ I PREUS UNITARIS</t>
  </si>
  <si>
    <r>
      <rPr>
        <b/>
        <i/>
        <sz val="10"/>
        <color rgb="FFFF0000"/>
        <rFont val="Arial"/>
        <family val="2"/>
      </rPr>
      <t xml:space="preserve">Emplenar només en el cas d'oferir una marca, model, sèrie o fabricant diferent al sol·licitat, però equivalent.    </t>
    </r>
    <r>
      <rPr>
        <b/>
        <sz val="10"/>
        <color rgb="FFFF0000"/>
        <rFont val="Arial"/>
        <family val="2"/>
      </rPr>
      <t xml:space="preserve">                                    </t>
    </r>
    <r>
      <rPr>
        <b/>
        <sz val="10"/>
        <color theme="4"/>
        <rFont val="Arial"/>
        <family val="2"/>
      </rPr>
      <t xml:space="preserve">            </t>
    </r>
    <r>
      <rPr>
        <b/>
        <sz val="10"/>
        <rFont val="Arial"/>
        <family val="2"/>
      </rPr>
      <t xml:space="preserve"> En aquesta columna cal i</t>
    </r>
    <r>
      <rPr>
        <b/>
        <sz val="10"/>
        <color theme="1"/>
        <rFont val="Arial"/>
        <family val="2"/>
      </rPr>
      <t xml:space="preserve">ndicar la MARCA, MODEL, SERIE O FABRICANT i </t>
    </r>
    <r>
      <rPr>
        <b/>
        <sz val="10"/>
        <rFont val="Arial"/>
        <family val="2"/>
      </rPr>
      <t xml:space="preserve">la descripció complerta del producte ofert.  </t>
    </r>
  </si>
  <si>
    <t>Lot 2: Cadires per a llocs de treball, de confident, col·lectivitat i cadires plegables.</t>
  </si>
  <si>
    <r>
      <t xml:space="preserve">CADIRA AMB RODES I  </t>
    </r>
    <r>
      <rPr>
        <b/>
        <sz val="11"/>
        <color theme="1"/>
        <rFont val="Arial"/>
        <family val="2"/>
      </rPr>
      <t>SENSE BRAÇOS</t>
    </r>
    <r>
      <rPr>
        <sz val="11"/>
        <color theme="1"/>
        <rFont val="Arial"/>
        <family val="2"/>
      </rPr>
      <t xml:space="preserve"> REGULABLE EN ALÇADA. MARCA DE LA OLIVA, </t>
    </r>
    <r>
      <rPr>
        <b/>
        <sz val="11"/>
        <color theme="1"/>
        <rFont val="Arial"/>
        <family val="2"/>
      </rPr>
      <t>MODEL NEW LIGHT</t>
    </r>
    <r>
      <rPr>
        <sz val="11"/>
        <color theme="1"/>
        <rFont val="Arial"/>
        <family val="2"/>
      </rPr>
      <t xml:space="preserve">// RESPATLLER ALT; MIDES: ALÇADA 62 CM I AMPLE 47 CM//  SEIENT MIDES: FONS 48 CM I AMPLE 52 CM - OPCIÓ DEL MECANISME TRASLA (PROFUNDITAT),  ENTAPISSAT ARAN;COLOR A ESCOLLIR// RESPATLLER DE MALLA TRANSPIRABLE QUE ASSEGURA UNA CORRECTA ADAPTACIÓ LUMBAR I VERTEBRAL. TENSOR LUMBAR REGULABLE EN ALÇADA.                               MECANISME SINCRO LLIURE AMB ATURADA EN 5 POSICIONS I SISTEMA ANTISHOCK, REGULACIÓ MANUAL DE TENSIÓ SEGONS PES CORPORAL.  CADIRA DE GRAN RESISTÈNCIA FINS A 150 KG DE PES (AMB CERTIFICAT 24 HORES DE TREBALL). </t>
    </r>
  </si>
  <si>
    <r>
      <t xml:space="preserve">CADIRA AMB RODES I  </t>
    </r>
    <r>
      <rPr>
        <b/>
        <sz val="11"/>
        <color theme="1"/>
        <rFont val="Arial"/>
        <family val="2"/>
      </rPr>
      <t>AMB BRAÇOS</t>
    </r>
    <r>
      <rPr>
        <sz val="11"/>
        <color theme="1"/>
        <rFont val="Arial"/>
        <family val="2"/>
      </rPr>
      <t xml:space="preserve"> REGULABLE EN ALÇADA. MARCA DE LA OLIVA, </t>
    </r>
    <r>
      <rPr>
        <b/>
        <sz val="11"/>
        <color theme="1"/>
        <rFont val="Arial"/>
        <family val="2"/>
      </rPr>
      <t>MODEL NEW LIGHT</t>
    </r>
    <r>
      <rPr>
        <sz val="11"/>
        <color theme="1"/>
        <rFont val="Arial"/>
        <family val="2"/>
      </rPr>
      <t>// RESPATLLER ALT; MIDES: ALÇADA 62 CM I AMPLE 47 CM// SEIENT MIDES: FONS 48 CM I AMPLE 52 CM - OPCIÓ DEL MECANISME TRASLA (PROFUNDITAT),  ENTAPISSAT ARAN;COLOR A ESCOLLIR// RESPATLLER DE MALLA TRANSPIRABLE QUE ASSEGURA UNA CORRECTA ADAPTACIÓ LUMBAR I VERTEBRAL. TENSOR LUMBAR REGULABLE EN ALÇADA. MECANISME SINCRO LLIURE AMB ATURADA EN 5 POSICIONS I SISTEMA ANTISHOCK, REGULACIÓ MANUAL DE TENSIÓ SEGONS PES CORPORAL. CADIRA DE GRAN RESISTÈNCIA FINS A 150 KG DE PES (AMB CERTIFICAT 24 HORES DE TREBALL).</t>
    </r>
  </si>
  <si>
    <r>
      <t xml:space="preserve">CADIRA AMB RODES I </t>
    </r>
    <r>
      <rPr>
        <b/>
        <sz val="11"/>
        <color theme="1"/>
        <rFont val="Arial"/>
        <family val="2"/>
      </rPr>
      <t>SENSE BRAÇOS</t>
    </r>
    <r>
      <rPr>
        <sz val="11"/>
        <color theme="1"/>
        <rFont val="Arial"/>
        <family val="2"/>
      </rPr>
      <t xml:space="preserve"> REGULABLE EN ALÇADA. MARCA DE LA OLIVA, </t>
    </r>
    <r>
      <rPr>
        <b/>
        <sz val="11"/>
        <color theme="1"/>
        <rFont val="Arial"/>
        <family val="2"/>
      </rPr>
      <t>MODEL PEPPER</t>
    </r>
    <r>
      <rPr>
        <sz val="11"/>
        <color theme="1"/>
        <rFont val="Arial"/>
        <family val="2"/>
      </rPr>
      <t xml:space="preserve">// RESPATLLER MALLA ALT. MIDES:  ALÇADA 59 CM I AMPLE 48 CM.//  SEIENT MIDES: FONS 47 CM I AMPLE 50 CM I AMB OPCIÓ DEL MECANISME TRASLA (PROFUNDITAT). ENTAPISSAT ARAN. COLOR A ESCOLLIR.   SEIENT FABRICAT EN ESCUMA D'ALTA DENSITAT (MÍNIM DE 40 KG)//                                                                                          SUPORT LUMBAR REGULABLE EN ALÇADA. AMB MECANISME SINCRO LLIURE AMB ATURADA EN 5 POSICIONS I SISTEMA ANTISHOCK, REGULACIÓ MANUAL TENSIÓ  SEGONS PES CORPORAL. CADIRA DE GRAN RESISTÈNCIA FINS A 120 KG DE PES (8 HORES DE TREBALL).    </t>
    </r>
  </si>
  <si>
    <r>
      <t xml:space="preserve">CADIRA AMB RODES I </t>
    </r>
    <r>
      <rPr>
        <b/>
        <sz val="11"/>
        <color theme="1"/>
        <rFont val="Arial"/>
        <family val="2"/>
      </rPr>
      <t>AMB BRAÇOS</t>
    </r>
    <r>
      <rPr>
        <sz val="11"/>
        <color theme="1"/>
        <rFont val="Arial"/>
        <family val="2"/>
      </rPr>
      <t xml:space="preserve"> REGULABLE EN ALÇADA. MARCA DE LA OLIVA, </t>
    </r>
    <r>
      <rPr>
        <b/>
        <sz val="11"/>
        <color theme="1"/>
        <rFont val="Arial"/>
        <family val="2"/>
      </rPr>
      <t>MODEL PEPPER</t>
    </r>
    <r>
      <rPr>
        <sz val="11"/>
        <color theme="1"/>
        <rFont val="Arial"/>
        <family val="2"/>
      </rPr>
      <t xml:space="preserve">//  RESPATLLER MALLA ALT. MIDES:  ALÇADA 59 CM I AMPLE 48 CM.//  SEIENT MIDES: FONS 47 CM I AMPLE 50 CM I AMB OPCIÓ DEL MECANISME TRASLA (PROFUNDITAT). ENTAPISSAT ARAN. COLOR A ESCOLLIR.   SEIENT FABRICAT EN ESCUMA D'ALTA DENSITAT (MÍNIM DE 40 KG)//                                                                                          SUPORT LUMBAR REGULABLE EN ALÇADA. AMB MECANISME SINCRO LLIURE AMB ATURADA EN 5 POSICIONS I SISTEMA ANTISHOCK, REGULACIÓ MANUAL TENSIÓ  SEGONS PES CORPORAL. CADIRA DE GRAN RESISTÈNCIA FINS A 120 KG DE PES (8 HORES DE TREBALL). </t>
    </r>
    <r>
      <rPr>
        <b/>
        <i/>
        <sz val="11"/>
        <color rgb="FFFF0000"/>
        <rFont val="Arial"/>
        <family val="2"/>
      </rPr>
      <t xml:space="preserve">  </t>
    </r>
  </si>
  <si>
    <r>
      <t xml:space="preserve">CADIRA CONFIDENT, MARCA DE LA OLIVA, MODEL OMEGA  </t>
    </r>
    <r>
      <rPr>
        <b/>
        <sz val="11"/>
        <color theme="1"/>
        <rFont val="Arial"/>
        <family val="2"/>
      </rPr>
      <t>AMB BRAÇOS</t>
    </r>
    <r>
      <rPr>
        <sz val="11"/>
        <color theme="1"/>
        <rFont val="Arial"/>
        <family val="2"/>
      </rPr>
      <t xml:space="preserve"> AMB ESTRUCTURA DE 4 POTES, FABRICADA EN TUB D'ACER ACABAT COLOR NEGRE. SEIENT I RESPATLLER ERGONOMICS I ENTAPISSATS EN ARAN COLOR A ESCOLLIR.  </t>
    </r>
  </si>
  <si>
    <r>
      <t xml:space="preserve">CADIRA COL·LECTIVITAT, MARCA ACTIU, MODEL SPACIO, </t>
    </r>
    <r>
      <rPr>
        <b/>
        <sz val="11"/>
        <color theme="1"/>
        <rFont val="Arial"/>
        <family val="2"/>
      </rPr>
      <t xml:space="preserve">SENSE BRAÇOS </t>
    </r>
    <r>
      <rPr>
        <sz val="11"/>
        <color theme="1"/>
        <rFont val="Arial"/>
        <family val="2"/>
      </rPr>
      <t xml:space="preserve">AMB ESTRUCTURA DE 4 POTES D'ACER (28 X 20 X 1,5) RESPATLLER FABRICAT EN POLIPROPILÈ 15% DE FIBRA DE VIDRE AMB RANURES DE TRANSPIRACIÓ , DISPONIBLE EN 7 COLORS (BLAU) </t>
    </r>
  </si>
  <si>
    <r>
      <t xml:space="preserve">CADIRA COL·LECTIVITAT PER A TAULA DE REUNIONS, MARCA ACTIU, MODEL SPACIO, AMB ELEVACIÓ DE GAS, AMB BASE DE </t>
    </r>
    <r>
      <rPr>
        <b/>
        <sz val="11"/>
        <color theme="1"/>
        <rFont val="Arial"/>
        <family val="2"/>
      </rPr>
      <t>5 RODES I SENSE BRAÇOS</t>
    </r>
    <r>
      <rPr>
        <sz val="11"/>
        <color theme="1"/>
        <rFont val="Arial"/>
        <family val="2"/>
      </rPr>
      <t>. ESTRUCTURA SEIENT I RESPATLLET EN POLIPROPILÈ AMB 15 % FIBRA DE VIDRE. DISPONIBILITAT DIVERSOS COLORS (MÍNIM: NEGRE, BLANC, BLAU)</t>
    </r>
  </si>
  <si>
    <r>
      <t xml:space="preserve">CADIRA COL·LECTIVITAT PLEGABLE AMB REFORÇ TRANSVERSAL  AMB SEIENT I RESPATLLER DE POLIPROPILÈ, ESTRUCTURA D'ACER PINTAT. </t>
    </r>
    <r>
      <rPr>
        <b/>
        <sz val="11"/>
        <color theme="1"/>
        <rFont val="Arial"/>
        <family val="2"/>
      </rPr>
      <t>APTE PER EXTERIORS</t>
    </r>
  </si>
  <si>
    <r>
      <t>CADIRA COL·LECTIVITAT PLEGABLE I</t>
    </r>
    <r>
      <rPr>
        <b/>
        <sz val="11"/>
        <color theme="1"/>
        <rFont val="Arial"/>
        <family val="2"/>
      </rPr>
      <t xml:space="preserve"> ENCOIXINADA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DE PVC EN SEIENT I RESPATLLER. ESTRUCTURA METÀLICA NEGRA. MIDES  44x45,7x79 cm (fons x ample x alt)</t>
    </r>
  </si>
  <si>
    <t>TOTAL LOT 2 TRES ANYS</t>
  </si>
  <si>
    <t>PREUS UNITARIS OFERTS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</si>
</sst>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0"/>
      <color theme="1"/>
      <name val="Arial     "/>
    </font>
    <font>
      <sz val="11"/>
      <color theme="1"/>
      <name val="Calibri"/>
      <family val="2"/>
      <scheme val="minor"/>
    </font>
    <font>
      <b/>
      <sz val="10"/>
      <color theme="1"/>
      <name val="Arial     "/>
    </font>
    <font>
      <b/>
      <sz val="11"/>
      <color theme="1"/>
      <name val="Arial"/>
      <family val="2"/>
    </font>
    <font>
      <sz val="11"/>
      <color theme="1"/>
      <name val="Arial     "/>
    </font>
    <font>
      <b/>
      <sz val="11"/>
      <color theme="1"/>
      <name val="Arial     "/>
    </font>
    <font>
      <sz val="11"/>
      <name val="Arial     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Arial     "/>
    </font>
    <font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FF0000"/>
      <name val="Arial     "/>
    </font>
    <font>
      <i/>
      <sz val="11"/>
      <color theme="1"/>
      <name val="Arial"/>
      <family val="2"/>
    </font>
    <font>
      <b/>
      <i/>
      <sz val="10"/>
      <color theme="3"/>
      <name val="Arial     "/>
    </font>
    <font>
      <b/>
      <sz val="10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/>
    <xf numFmtId="49" fontId="1" fillId="0" borderId="1" xfId="0" applyNumberFormat="1" applyFont="1" applyBorder="1" applyAlignment="1">
      <alignment wrapText="1"/>
    </xf>
    <xf numFmtId="0" fontId="3" fillId="0" borderId="1" xfId="0" applyFont="1" applyBorder="1"/>
    <xf numFmtId="164" fontId="5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justify"/>
    </xf>
    <xf numFmtId="0" fontId="5" fillId="2" borderId="1" xfId="0" applyFont="1" applyFill="1" applyBorder="1"/>
    <xf numFmtId="0" fontId="4" fillId="3" borderId="1" xfId="0" applyFont="1" applyFill="1" applyBorder="1" applyAlignment="1">
      <alignment horizontal="justify"/>
    </xf>
    <xf numFmtId="0" fontId="5" fillId="3" borderId="1" xfId="0" applyFont="1" applyFill="1" applyBorder="1"/>
    <xf numFmtId="164" fontId="5" fillId="3" borderId="1" xfId="0" applyNumberFormat="1" applyFont="1" applyFill="1" applyBorder="1"/>
    <xf numFmtId="164" fontId="1" fillId="0" borderId="1" xfId="1" applyFont="1" applyBorder="1"/>
    <xf numFmtId="164" fontId="1" fillId="3" borderId="1" xfId="1" applyFont="1" applyFill="1" applyBorder="1"/>
    <xf numFmtId="164" fontId="1" fillId="2" borderId="1" xfId="1" applyFont="1" applyFill="1" applyBorder="1"/>
    <xf numFmtId="0" fontId="4" fillId="3" borderId="0" xfId="0" applyFont="1" applyFill="1" applyAlignment="1">
      <alignment horizontal="justify"/>
    </xf>
    <xf numFmtId="0" fontId="9" fillId="3" borderId="1" xfId="0" applyFont="1" applyFill="1" applyBorder="1" applyAlignment="1">
      <alignment horizontal="justify"/>
    </xf>
    <xf numFmtId="0" fontId="6" fillId="4" borderId="1" xfId="0" applyFont="1" applyFill="1" applyBorder="1" applyAlignment="1">
      <alignment horizontal="left" vertical="top" wrapText="1"/>
    </xf>
    <xf numFmtId="164" fontId="5" fillId="4" borderId="1" xfId="0" applyNumberFormat="1" applyFont="1" applyFill="1" applyBorder="1"/>
    <xf numFmtId="164" fontId="1" fillId="4" borderId="1" xfId="1" applyFont="1" applyFill="1" applyBorder="1"/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5" fillId="4" borderId="1" xfId="0" applyFont="1" applyFill="1" applyBorder="1"/>
    <xf numFmtId="164" fontId="1" fillId="0" borderId="0" xfId="1" applyFont="1" applyBorder="1"/>
    <xf numFmtId="0" fontId="5" fillId="0" borderId="1" xfId="0" applyFont="1" applyBorder="1"/>
    <xf numFmtId="164" fontId="3" fillId="0" borderId="5" xfId="1" applyFont="1" applyBorder="1" applyAlignment="1">
      <alignment wrapText="1"/>
    </xf>
    <xf numFmtId="0" fontId="3" fillId="0" borderId="5" xfId="0" applyFont="1" applyBorder="1"/>
    <xf numFmtId="164" fontId="3" fillId="0" borderId="1" xfId="1" applyFont="1" applyBorder="1" applyAlignment="1">
      <alignment horizontal="left" wrapText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0" fillId="2" borderId="3" xfId="0" applyFont="1" applyFill="1" applyBorder="1" applyAlignment="1">
      <alignment horizontal="justify"/>
    </xf>
    <xf numFmtId="0" fontId="9" fillId="3" borderId="3" xfId="0" applyFont="1" applyFill="1" applyBorder="1" applyAlignment="1">
      <alignment horizontal="justify"/>
    </xf>
    <xf numFmtId="49" fontId="8" fillId="0" borderId="3" xfId="0" applyNumberFormat="1" applyFont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4" fillId="3" borderId="3" xfId="0" applyFont="1" applyFill="1" applyBorder="1" applyAlignment="1">
      <alignment horizontal="justify"/>
    </xf>
    <xf numFmtId="0" fontId="19" fillId="0" borderId="3" xfId="0" applyFont="1" applyBorder="1" applyAlignment="1">
      <alignment wrapText="1"/>
    </xf>
    <xf numFmtId="0" fontId="4" fillId="0" borderId="0" xfId="0" applyFont="1"/>
    <xf numFmtId="0" fontId="16" fillId="0" borderId="1" xfId="0" applyFont="1" applyBorder="1" applyAlignment="1">
      <alignment horizontal="left" wrapText="1"/>
    </xf>
    <xf numFmtId="49" fontId="8" fillId="0" borderId="0" xfId="0" applyNumberFormat="1" applyFont="1" applyAlignment="1">
      <alignment wrapText="1"/>
    </xf>
    <xf numFmtId="1" fontId="1" fillId="0" borderId="1" xfId="1" applyNumberFormat="1" applyFont="1" applyBorder="1" applyAlignment="1">
      <alignment horizontal="center"/>
    </xf>
    <xf numFmtId="164" fontId="1" fillId="3" borderId="1" xfId="0" applyNumberFormat="1" applyFont="1" applyFill="1" applyBorder="1"/>
    <xf numFmtId="1" fontId="1" fillId="2" borderId="1" xfId="1" applyNumberFormat="1" applyFont="1" applyFill="1" applyBorder="1" applyAlignment="1">
      <alignment horizontal="center"/>
    </xf>
    <xf numFmtId="1" fontId="1" fillId="3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CD5B4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1382032</xdr:colOff>
      <xdr:row>19</xdr:row>
      <xdr:rowOff>67330</xdr:rowOff>
    </xdr:from>
    <xdr:to>
      <xdr:col>2</xdr:col>
      <xdr:colOff>2373416</xdr:colOff>
      <xdr:row>19</xdr:row>
      <xdr:rowOff>1525230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386743">
          <a:off x="10526032" y="44606230"/>
          <a:ext cx="988209" cy="145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zoomScaleNormal="100" workbookViewId="0">
      <pane xSplit="1" ySplit="3" topLeftCell="C23" activePane="bottomRight" state="frozen"/>
      <selection pane="topRight" activeCell="B1" sqref="B1"/>
      <selection pane="bottomLeft" activeCell="A4" sqref="A4"/>
      <selection pane="bottomRight" activeCell="E21" sqref="E21"/>
    </sheetView>
  </sheetViews>
  <sheetFormatPr baseColWidth="10" defaultColWidth="11.42578125" defaultRowHeight="12.75"/>
  <cols>
    <col min="1" max="1" width="96" style="1" customWidth="1"/>
    <col min="2" max="2" width="41.140625" style="1" customWidth="1"/>
    <col min="3" max="3" width="56" style="1" customWidth="1"/>
    <col min="4" max="4" width="12.140625" style="2" customWidth="1"/>
    <col min="5" max="5" width="11.42578125" style="2"/>
    <col min="6" max="6" width="14.42578125" style="2" customWidth="1"/>
    <col min="7" max="7" width="14" style="2" customWidth="1"/>
    <col min="8" max="8" width="13.140625" style="2" customWidth="1"/>
    <col min="9" max="9" width="12.85546875" style="2" customWidth="1"/>
    <col min="10" max="10" width="14.140625" style="2" customWidth="1"/>
    <col min="11" max="11" width="11.85546875" style="2" bestFit="1" customWidth="1"/>
    <col min="12" max="16384" width="11.42578125" style="2"/>
  </cols>
  <sheetData>
    <row r="1" spans="1:10" ht="18" customHeight="1">
      <c r="A1" s="57" t="s">
        <v>22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>
      <c r="A2" s="3"/>
      <c r="B2" s="3"/>
      <c r="C2" s="3"/>
      <c r="D2" s="8"/>
      <c r="E2" s="50" t="s">
        <v>35</v>
      </c>
      <c r="F2" s="50"/>
      <c r="G2" s="50"/>
      <c r="H2" s="51" t="s">
        <v>15</v>
      </c>
      <c r="I2" s="52"/>
      <c r="J2" s="53"/>
    </row>
    <row r="3" spans="1:10" ht="76.5">
      <c r="A3" s="3"/>
      <c r="B3" s="43" t="s">
        <v>23</v>
      </c>
      <c r="C3" s="9" t="s">
        <v>21</v>
      </c>
      <c r="D3" s="9" t="s">
        <v>5</v>
      </c>
      <c r="E3" s="32" t="s">
        <v>19</v>
      </c>
      <c r="F3" s="4" t="s">
        <v>4</v>
      </c>
      <c r="G3" s="9" t="s">
        <v>20</v>
      </c>
      <c r="H3" s="30" t="s">
        <v>16</v>
      </c>
      <c r="I3" s="31" t="s">
        <v>9</v>
      </c>
      <c r="J3" s="9" t="s">
        <v>17</v>
      </c>
    </row>
    <row r="4" spans="1:10" ht="36">
      <c r="A4" s="10" t="s">
        <v>24</v>
      </c>
      <c r="B4" s="35"/>
      <c r="C4" s="35"/>
      <c r="D4" s="47"/>
      <c r="E4" s="11"/>
      <c r="F4" s="11"/>
      <c r="G4" s="11"/>
      <c r="H4" s="17"/>
      <c r="I4" s="17"/>
      <c r="J4" s="17"/>
    </row>
    <row r="5" spans="1:10" ht="15">
      <c r="A5" s="18" t="s">
        <v>7</v>
      </c>
      <c r="B5" s="18"/>
      <c r="C5" s="18"/>
      <c r="D5" s="46"/>
      <c r="E5" s="13"/>
      <c r="F5" s="13"/>
      <c r="G5" s="13"/>
      <c r="H5" s="16"/>
      <c r="I5" s="16"/>
      <c r="J5" s="16"/>
    </row>
    <row r="6" spans="1:10" ht="95.25" customHeight="1">
      <c r="A6" s="7" t="s">
        <v>0</v>
      </c>
      <c r="B6" s="34"/>
      <c r="C6" s="34"/>
      <c r="D6" s="45">
        <v>1</v>
      </c>
      <c r="E6" s="29"/>
      <c r="F6" s="5">
        <f t="shared" ref="F6:F7" si="0">+E6*21%</f>
        <v>0</v>
      </c>
      <c r="G6" s="5">
        <f t="shared" ref="G6:G7" si="1">+F6+E6</f>
        <v>0</v>
      </c>
      <c r="H6" s="15">
        <f>+D6*E6</f>
        <v>0</v>
      </c>
      <c r="I6" s="15">
        <f t="shared" ref="I6:I7" si="2">H6*21%</f>
        <v>0</v>
      </c>
      <c r="J6" s="15">
        <f t="shared" ref="J6:J7" si="3">H6+I6</f>
        <v>0</v>
      </c>
    </row>
    <row r="7" spans="1:10" ht="93.75" customHeight="1">
      <c r="A7" s="6" t="s">
        <v>3</v>
      </c>
      <c r="B7" s="33"/>
      <c r="C7" s="33"/>
      <c r="D7" s="45">
        <v>2</v>
      </c>
      <c r="E7" s="29"/>
      <c r="F7" s="5">
        <f t="shared" si="0"/>
        <v>0</v>
      </c>
      <c r="G7" s="5">
        <f t="shared" si="1"/>
        <v>0</v>
      </c>
      <c r="H7" s="15">
        <f>+D7*E7</f>
        <v>0</v>
      </c>
      <c r="I7" s="15">
        <f t="shared" si="2"/>
        <v>0</v>
      </c>
      <c r="J7" s="15">
        <f t="shared" si="3"/>
        <v>0</v>
      </c>
    </row>
    <row r="8" spans="1:10" ht="15">
      <c r="A8" s="19" t="s">
        <v>2</v>
      </c>
      <c r="B8" s="36"/>
      <c r="C8" s="36"/>
      <c r="D8" s="48"/>
      <c r="E8" s="14"/>
      <c r="F8" s="14"/>
      <c r="G8" s="14"/>
      <c r="H8" s="16"/>
      <c r="I8" s="16"/>
      <c r="J8" s="16"/>
    </row>
    <row r="9" spans="1:10" ht="129.75">
      <c r="A9" s="24" t="s">
        <v>25</v>
      </c>
      <c r="B9" s="42"/>
      <c r="C9" s="37"/>
      <c r="D9" s="45">
        <v>3</v>
      </c>
      <c r="E9" s="29"/>
      <c r="F9" s="5">
        <f t="shared" ref="F9:F12" si="4">+E9*21%</f>
        <v>0</v>
      </c>
      <c r="G9" s="5">
        <f t="shared" ref="G9:G12" si="5">+F9+E9</f>
        <v>0</v>
      </c>
      <c r="H9" s="15">
        <f>+D9*E9</f>
        <v>0</v>
      </c>
      <c r="I9" s="15">
        <f t="shared" ref="I9:I24" si="6">H9*21%</f>
        <v>0</v>
      </c>
      <c r="J9" s="15">
        <f t="shared" ref="J9" si="7">H9+I9</f>
        <v>0</v>
      </c>
    </row>
    <row r="10" spans="1:10" ht="115.5">
      <c r="A10" s="24" t="s">
        <v>26</v>
      </c>
      <c r="B10" s="37"/>
      <c r="C10" s="37"/>
      <c r="D10" s="45">
        <v>1</v>
      </c>
      <c r="E10" s="29"/>
      <c r="F10" s="5">
        <f t="shared" si="4"/>
        <v>0</v>
      </c>
      <c r="G10" s="5">
        <f t="shared" si="5"/>
        <v>0</v>
      </c>
      <c r="H10" s="15">
        <f>+D10*E10</f>
        <v>0</v>
      </c>
      <c r="I10" s="15">
        <f t="shared" si="6"/>
        <v>0</v>
      </c>
      <c r="J10" s="15">
        <f t="shared" ref="J10:J12" si="8">H10+I10</f>
        <v>0</v>
      </c>
    </row>
    <row r="11" spans="1:10" ht="28.5">
      <c r="A11" s="25" t="s">
        <v>13</v>
      </c>
      <c r="B11" s="38"/>
      <c r="C11" s="38"/>
      <c r="D11" s="45">
        <v>1</v>
      </c>
      <c r="E11" s="29"/>
      <c r="F11" s="5">
        <f t="shared" si="4"/>
        <v>0</v>
      </c>
      <c r="G11" s="5">
        <f t="shared" si="5"/>
        <v>0</v>
      </c>
      <c r="H11" s="15">
        <f>+D11*E11</f>
        <v>0</v>
      </c>
      <c r="I11" s="15">
        <f t="shared" si="6"/>
        <v>0</v>
      </c>
      <c r="J11" s="15">
        <f t="shared" si="8"/>
        <v>0</v>
      </c>
    </row>
    <row r="12" spans="1:10" ht="28.5">
      <c r="A12" s="23" t="s">
        <v>11</v>
      </c>
      <c r="B12" s="39"/>
      <c r="C12" s="39"/>
      <c r="D12" s="45">
        <v>1</v>
      </c>
      <c r="E12" s="29"/>
      <c r="F12" s="5">
        <f t="shared" si="4"/>
        <v>0</v>
      </c>
      <c r="G12" s="5">
        <f t="shared" si="5"/>
        <v>0</v>
      </c>
      <c r="H12" s="15">
        <f>+D12*E12</f>
        <v>0</v>
      </c>
      <c r="I12" s="15">
        <f t="shared" si="6"/>
        <v>0</v>
      </c>
      <c r="J12" s="15">
        <f t="shared" si="8"/>
        <v>0</v>
      </c>
    </row>
    <row r="13" spans="1:10" ht="15">
      <c r="A13" s="12" t="s">
        <v>1</v>
      </c>
      <c r="B13" s="40"/>
      <c r="C13" s="40"/>
      <c r="D13" s="48"/>
      <c r="E13" s="14"/>
      <c r="F13" s="14"/>
      <c r="G13" s="14"/>
      <c r="H13" s="16"/>
      <c r="I13" s="16"/>
      <c r="J13" s="16"/>
    </row>
    <row r="14" spans="1:10" ht="129.75">
      <c r="A14" s="23" t="s">
        <v>27</v>
      </c>
      <c r="B14" s="39"/>
      <c r="C14" s="39"/>
      <c r="D14" s="49">
        <v>64</v>
      </c>
      <c r="E14" s="29"/>
      <c r="F14" s="5">
        <f t="shared" ref="F14:F17" si="9">+E14*21%</f>
        <v>0</v>
      </c>
      <c r="G14" s="5">
        <f t="shared" ref="G14:G17" si="10">+F14+E14</f>
        <v>0</v>
      </c>
      <c r="H14" s="15">
        <f>+D14*E14</f>
        <v>0</v>
      </c>
      <c r="I14" s="15">
        <f t="shared" si="6"/>
        <v>0</v>
      </c>
      <c r="J14" s="15">
        <f t="shared" ref="J14:J17" si="11">H14+I14</f>
        <v>0</v>
      </c>
    </row>
    <row r="15" spans="1:10" ht="115.5">
      <c r="A15" s="23" t="s">
        <v>28</v>
      </c>
      <c r="B15" s="39"/>
      <c r="C15" s="39"/>
      <c r="D15" s="45">
        <v>3</v>
      </c>
      <c r="E15" s="29"/>
      <c r="F15" s="5">
        <f t="shared" si="9"/>
        <v>0</v>
      </c>
      <c r="G15" s="5">
        <f t="shared" si="10"/>
        <v>0</v>
      </c>
      <c r="H15" s="15">
        <f>+D15*E15</f>
        <v>0</v>
      </c>
      <c r="I15" s="15">
        <f t="shared" si="6"/>
        <v>0</v>
      </c>
      <c r="J15" s="15">
        <f t="shared" si="11"/>
        <v>0</v>
      </c>
    </row>
    <row r="16" spans="1:10" ht="14.25">
      <c r="A16" s="25" t="s">
        <v>12</v>
      </c>
      <c r="B16" s="38"/>
      <c r="C16" s="38"/>
      <c r="D16" s="45">
        <v>1</v>
      </c>
      <c r="E16" s="29"/>
      <c r="F16" s="5">
        <f t="shared" si="9"/>
        <v>0</v>
      </c>
      <c r="G16" s="5">
        <f t="shared" si="10"/>
        <v>0</v>
      </c>
      <c r="H16" s="15">
        <f>+D16*E16</f>
        <v>0</v>
      </c>
      <c r="I16" s="15">
        <f t="shared" si="6"/>
        <v>0</v>
      </c>
      <c r="J16" s="15">
        <f t="shared" si="11"/>
        <v>0</v>
      </c>
    </row>
    <row r="17" spans="1:11" ht="28.5">
      <c r="A17" s="23" t="s">
        <v>11</v>
      </c>
      <c r="B17" s="39"/>
      <c r="C17" s="39"/>
      <c r="D17" s="45">
        <v>2</v>
      </c>
      <c r="E17" s="29"/>
      <c r="F17" s="5">
        <f t="shared" si="9"/>
        <v>0</v>
      </c>
      <c r="G17" s="5">
        <f t="shared" si="10"/>
        <v>0</v>
      </c>
      <c r="H17" s="15">
        <f>+D17*E17</f>
        <v>0</v>
      </c>
      <c r="I17" s="15">
        <f t="shared" si="6"/>
        <v>0</v>
      </c>
      <c r="J17" s="15">
        <f t="shared" si="11"/>
        <v>0</v>
      </c>
    </row>
    <row r="18" spans="1:11" ht="15">
      <c r="A18" s="12" t="s">
        <v>6</v>
      </c>
      <c r="B18" s="40"/>
      <c r="C18" s="40"/>
      <c r="D18" s="48"/>
      <c r="E18" s="14"/>
      <c r="F18" s="14"/>
      <c r="G18" s="14"/>
      <c r="H18" s="16"/>
      <c r="I18" s="16"/>
      <c r="J18" s="16"/>
    </row>
    <row r="19" spans="1:11" ht="132.75" customHeight="1">
      <c r="A19" s="23" t="s">
        <v>29</v>
      </c>
      <c r="B19" s="39"/>
      <c r="C19" s="39"/>
      <c r="D19" s="45">
        <v>15</v>
      </c>
      <c r="E19" s="29"/>
      <c r="F19" s="5">
        <f t="shared" ref="F19:F20" si="12">+E19*21%</f>
        <v>0</v>
      </c>
      <c r="G19" s="5">
        <f t="shared" ref="G19:G20" si="13">+F19+E19</f>
        <v>0</v>
      </c>
      <c r="H19" s="15">
        <f>+D19*E19</f>
        <v>0</v>
      </c>
      <c r="I19" s="15">
        <f t="shared" si="6"/>
        <v>0</v>
      </c>
      <c r="J19" s="15">
        <f t="shared" ref="J19:J20" si="14">H19+I19</f>
        <v>0</v>
      </c>
    </row>
    <row r="20" spans="1:11" ht="150.75" customHeight="1">
      <c r="A20" s="23" t="s">
        <v>30</v>
      </c>
      <c r="B20" s="39"/>
      <c r="C20" s="41" t="s">
        <v>18</v>
      </c>
      <c r="D20" s="49">
        <v>75</v>
      </c>
      <c r="E20" s="29"/>
      <c r="F20" s="5">
        <f t="shared" si="12"/>
        <v>0</v>
      </c>
      <c r="G20" s="5">
        <f t="shared" si="13"/>
        <v>0</v>
      </c>
      <c r="H20" s="15">
        <f>+D20*E20</f>
        <v>0</v>
      </c>
      <c r="I20" s="15">
        <f t="shared" si="6"/>
        <v>0</v>
      </c>
      <c r="J20" s="15">
        <f t="shared" si="14"/>
        <v>0</v>
      </c>
    </row>
    <row r="21" spans="1:11" ht="150.75" customHeight="1">
      <c r="A21" s="44" t="s">
        <v>31</v>
      </c>
      <c r="B21" s="39"/>
      <c r="C21" s="41"/>
      <c r="D21" s="49">
        <v>12</v>
      </c>
      <c r="E21" s="29"/>
      <c r="F21" s="5">
        <f t="shared" ref="F21" si="15">+E21*21%</f>
        <v>0</v>
      </c>
      <c r="G21" s="5">
        <f t="shared" ref="G21" si="16">+F21+E21</f>
        <v>0</v>
      </c>
      <c r="H21" s="15">
        <f>+D21*E21</f>
        <v>0</v>
      </c>
      <c r="I21" s="15">
        <f t="shared" ref="I21" si="17">H21*21%</f>
        <v>0</v>
      </c>
      <c r="J21" s="15">
        <f t="shared" ref="J21" si="18">H21+I21</f>
        <v>0</v>
      </c>
    </row>
    <row r="22" spans="1:11" ht="15">
      <c r="A22" s="12" t="s">
        <v>14</v>
      </c>
      <c r="B22" s="40"/>
      <c r="C22" s="40"/>
      <c r="D22" s="48"/>
      <c r="E22" s="14"/>
      <c r="F22" s="14"/>
      <c r="G22" s="14"/>
      <c r="H22" s="16"/>
      <c r="I22" s="16"/>
      <c r="J22" s="16"/>
    </row>
    <row r="23" spans="1:11" ht="117" customHeight="1">
      <c r="A23" s="26" t="s">
        <v>32</v>
      </c>
      <c r="B23" s="23"/>
      <c r="C23" s="23"/>
      <c r="D23" s="49">
        <v>24</v>
      </c>
      <c r="E23" s="29"/>
      <c r="F23" s="5">
        <f t="shared" ref="F23" si="19">+E23*21%</f>
        <v>0</v>
      </c>
      <c r="G23" s="5">
        <f t="shared" ref="G23:G24" si="20">+F23+E23</f>
        <v>0</v>
      </c>
      <c r="H23" s="15">
        <f>+D23*E23</f>
        <v>0</v>
      </c>
      <c r="I23" s="15">
        <f t="shared" si="6"/>
        <v>0</v>
      </c>
      <c r="J23" s="15">
        <f t="shared" ref="J23:J26" si="21">H23+I23</f>
        <v>0</v>
      </c>
    </row>
    <row r="24" spans="1:11" ht="126.75" customHeight="1">
      <c r="A24" s="23" t="s">
        <v>33</v>
      </c>
      <c r="B24" s="39"/>
      <c r="C24" s="39"/>
      <c r="D24" s="45">
        <v>10</v>
      </c>
      <c r="E24" s="29"/>
      <c r="F24" s="5">
        <f>+E24*21%</f>
        <v>0</v>
      </c>
      <c r="G24" s="5">
        <f t="shared" si="20"/>
        <v>0</v>
      </c>
      <c r="H24" s="15">
        <f>+D24*E24</f>
        <v>0</v>
      </c>
      <c r="I24" s="15">
        <f t="shared" si="6"/>
        <v>0</v>
      </c>
      <c r="J24" s="15">
        <f t="shared" si="21"/>
        <v>0</v>
      </c>
    </row>
    <row r="25" spans="1:11" ht="15">
      <c r="A25" s="20" t="s">
        <v>10</v>
      </c>
      <c r="B25" s="20"/>
      <c r="C25" s="20"/>
      <c r="D25" s="27"/>
      <c r="E25" s="21"/>
      <c r="F25" s="21"/>
      <c r="G25" s="27"/>
      <c r="H25" s="22">
        <f>SUM(H6:H24)</f>
        <v>0</v>
      </c>
      <c r="I25" s="22">
        <f>H25*21%</f>
        <v>0</v>
      </c>
      <c r="J25" s="22">
        <f t="shared" si="21"/>
        <v>0</v>
      </c>
      <c r="K25" s="28"/>
    </row>
    <row r="26" spans="1:11" ht="15.75" thickBot="1">
      <c r="A26" s="20" t="s">
        <v>34</v>
      </c>
      <c r="B26" s="20"/>
      <c r="C26" s="20"/>
      <c r="D26" s="27"/>
      <c r="E26" s="21"/>
      <c r="F26" s="21"/>
      <c r="G26" s="27"/>
      <c r="H26" s="22">
        <f>H25*3</f>
        <v>0</v>
      </c>
      <c r="I26" s="22">
        <f>I25*3</f>
        <v>0</v>
      </c>
      <c r="J26" s="22">
        <f t="shared" si="21"/>
        <v>0</v>
      </c>
    </row>
    <row r="27" spans="1:11" ht="34.5" customHeight="1" thickBot="1">
      <c r="A27" s="54" t="s">
        <v>8</v>
      </c>
      <c r="B27" s="55"/>
      <c r="C27" s="55"/>
      <c r="D27" s="55"/>
      <c r="E27" s="55"/>
      <c r="F27" s="55"/>
      <c r="G27" s="55"/>
      <c r="H27" s="55"/>
      <c r="I27" s="55"/>
      <c r="J27" s="56"/>
    </row>
  </sheetData>
  <sheetProtection algorithmName="SHA-512" hashValue="mT0DCc4Bf0uToCZfylY6QBw3uPpfh7lasChDQemCHevQJZ/CLJD/5j+TlW0MIrP7NQRDt+lWnlQKidxegx7Aww==" saltValue="savz4tp2jSGcxUSNXIPEAg==" spinCount="100000" sheet="1" objects="1" scenarios="1"/>
  <protectedRanges>
    <protectedRange sqref="E4:E24" name="Rango4"/>
    <protectedRange sqref="C23:C24" name="Rango3"/>
    <protectedRange sqref="C4:C19" name="Rango2"/>
    <protectedRange sqref="B4:B24" name="Rango1"/>
  </protectedRanges>
  <sortState xmlns:xlrd2="http://schemas.microsoft.com/office/spreadsheetml/2017/richdata2" ref="A2:E23">
    <sortCondition ref="A2:A23"/>
  </sortState>
  <mergeCells count="4">
    <mergeCell ref="E2:G2"/>
    <mergeCell ref="H2:J2"/>
    <mergeCell ref="A27:J27"/>
    <mergeCell ref="A1:J1"/>
  </mergeCells>
  <printOptions gridLines="1"/>
  <pageMargins left="0.70866141732283472" right="0.70866141732283472" top="0.74803149606299213" bottom="0.74803149606299213" header="0.31496062992125984" footer="0.31496062992125984"/>
  <pageSetup paperSize="8" scale="77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D1C714EF5274485E6E9819296064A" ma:contentTypeVersion="16" ma:contentTypeDescription="Crea un document nou" ma:contentTypeScope="" ma:versionID="b6edf6cfe76bbe82a673e25c723f0b2a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5971bdc1bc2b09a9ea292939d7c658be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50323-A5AE-472D-86DD-E5CECC4D49EC}">
  <ds:schemaRefs>
    <ds:schemaRef ds:uri="4fc8459e-692b-470d-a014-31b9e2216e42"/>
    <ds:schemaRef ds:uri="http://schemas.microsoft.com/office/infopath/2007/PartnerControls"/>
    <ds:schemaRef ds:uri="49cd5492-d0ae-45aa-8dd1-baedc285a9e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315502-4AA8-47DF-A795-D7E53FF49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7A571-34E3-4799-AC7A-476B42DD2C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xenadm</dc:creator>
  <cp:lastModifiedBy>Cristina Muriel Esteban</cp:lastModifiedBy>
  <cp:lastPrinted>2021-06-17T10:33:24Z</cp:lastPrinted>
  <dcterms:created xsi:type="dcterms:W3CDTF">2017-06-21T07:51:37Z</dcterms:created>
  <dcterms:modified xsi:type="dcterms:W3CDTF">2026-04-02T08:19:16Z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Order">
    <vt:r8>9256800</vt:r8>
  </property>
  <property fmtid="{D5CDD505-2E9C-101B-9397-08002B2CF9AE}" pid="4" name="MediaServiceImageTags">
    <vt:lpwstr/>
  </property>
</Properties>
</file>