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hospitalclinicdebarcelona.sharepoint.com/sites/GesDocDSGCompres/ArxiuExpedients/2025_178_APÒSITS ACTIUS-DSG_INFE-GC4/AMUP_XXXX_2025_00/PLECS/ENVIATS/"/>
    </mc:Choice>
  </mc:AlternateContent>
  <xr:revisionPtr revIDLastSave="84" documentId="8_{B0463BC7-B9E1-4B95-B46F-F4E829FD9489}" xr6:coauthVersionLast="47" xr6:coauthVersionMax="47" xr10:uidLastSave="{CB827E63-FAF1-418C-930F-9C8B5F7BC84F}"/>
  <bookViews>
    <workbookView xWindow="-120" yWindow="-120" windowWidth="29040" windowHeight="15720" xr2:uid="{5786D5DF-8568-4ACB-844E-8A144640D404}"/>
  </bookViews>
  <sheets>
    <sheet name="ANNEX OFERTA" sheetId="1" r:id="rId1"/>
  </sheets>
  <definedNames>
    <definedName name="_xlnm._FilterDatabase" localSheetId="0" hidden="1">'ANNEX OFERTA'!$B$14:$N$122</definedName>
    <definedName name="_xlnm.Print_Area" localSheetId="0">'ANNEX OFERTA'!$B$1:$O$133</definedName>
    <definedName name="_xlnm.Print_Titles" localSheetId="0">#N/A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86" i="1" l="1"/>
  <c r="O86" i="1"/>
  <c r="J86" i="1"/>
  <c r="P121" i="1"/>
  <c r="O121" i="1"/>
  <c r="J121" i="1"/>
  <c r="P120" i="1"/>
  <c r="O120" i="1"/>
  <c r="J120" i="1"/>
  <c r="P119" i="1"/>
  <c r="O119" i="1"/>
  <c r="J119" i="1"/>
  <c r="P118" i="1"/>
  <c r="P117" i="1" s="1"/>
  <c r="O118" i="1"/>
  <c r="J118" i="1"/>
  <c r="J117" i="1" s="1"/>
  <c r="P116" i="1"/>
  <c r="O116" i="1"/>
  <c r="J116" i="1"/>
  <c r="P115" i="1"/>
  <c r="O115" i="1"/>
  <c r="J115" i="1"/>
  <c r="P114" i="1"/>
  <c r="O114" i="1"/>
  <c r="J114" i="1"/>
  <c r="P113" i="1"/>
  <c r="O113" i="1"/>
  <c r="J113" i="1"/>
  <c r="P112" i="1"/>
  <c r="O112" i="1"/>
  <c r="J112" i="1"/>
  <c r="P111" i="1"/>
  <c r="P110" i="1" s="1"/>
  <c r="O111" i="1"/>
  <c r="J111" i="1"/>
  <c r="P109" i="1"/>
  <c r="O109" i="1"/>
  <c r="J109" i="1"/>
  <c r="P108" i="1"/>
  <c r="O108" i="1"/>
  <c r="J108" i="1"/>
  <c r="P107" i="1"/>
  <c r="O107" i="1"/>
  <c r="J107" i="1"/>
  <c r="P106" i="1"/>
  <c r="O106" i="1"/>
  <c r="J106" i="1"/>
  <c r="P105" i="1"/>
  <c r="O105" i="1"/>
  <c r="J105" i="1"/>
  <c r="P104" i="1"/>
  <c r="O104" i="1"/>
  <c r="J104" i="1"/>
  <c r="P103" i="1"/>
  <c r="O103" i="1"/>
  <c r="O102" i="1" s="1"/>
  <c r="J103" i="1"/>
  <c r="P102" i="1"/>
  <c r="P101" i="1"/>
  <c r="O101" i="1"/>
  <c r="J101" i="1"/>
  <c r="P100" i="1"/>
  <c r="O100" i="1"/>
  <c r="J100" i="1"/>
  <c r="P99" i="1"/>
  <c r="O99" i="1"/>
  <c r="J99" i="1"/>
  <c r="P98" i="1"/>
  <c r="O98" i="1"/>
  <c r="J98" i="1"/>
  <c r="P97" i="1"/>
  <c r="O97" i="1"/>
  <c r="O96" i="1" s="1"/>
  <c r="J97" i="1"/>
  <c r="P96" i="1"/>
  <c r="P95" i="1"/>
  <c r="O95" i="1"/>
  <c r="J95" i="1"/>
  <c r="P94" i="1"/>
  <c r="P93" i="1" s="1"/>
  <c r="O94" i="1"/>
  <c r="J94" i="1"/>
  <c r="P92" i="1"/>
  <c r="O92" i="1"/>
  <c r="J92" i="1"/>
  <c r="P91" i="1"/>
  <c r="P90" i="1" s="1"/>
  <c r="O91" i="1"/>
  <c r="O90" i="1" s="1"/>
  <c r="J91" i="1"/>
  <c r="J90" i="1"/>
  <c r="P89" i="1"/>
  <c r="O89" i="1"/>
  <c r="J89" i="1"/>
  <c r="P88" i="1"/>
  <c r="O88" i="1"/>
  <c r="J88" i="1"/>
  <c r="P87" i="1"/>
  <c r="O87" i="1"/>
  <c r="J87" i="1"/>
  <c r="P85" i="1"/>
  <c r="O85" i="1"/>
  <c r="J85" i="1"/>
  <c r="P84" i="1"/>
  <c r="O84" i="1"/>
  <c r="J84" i="1"/>
  <c r="P83" i="1"/>
  <c r="O83" i="1"/>
  <c r="J83" i="1"/>
  <c r="P82" i="1"/>
  <c r="O82" i="1"/>
  <c r="J82" i="1"/>
  <c r="P81" i="1"/>
  <c r="O81" i="1"/>
  <c r="J81" i="1"/>
  <c r="P80" i="1"/>
  <c r="O80" i="1"/>
  <c r="J80" i="1"/>
  <c r="P79" i="1"/>
  <c r="O79" i="1"/>
  <c r="J79" i="1"/>
  <c r="P78" i="1"/>
  <c r="O78" i="1"/>
  <c r="J78" i="1"/>
  <c r="P77" i="1"/>
  <c r="O77" i="1"/>
  <c r="J77" i="1"/>
  <c r="P76" i="1"/>
  <c r="O76" i="1"/>
  <c r="J76" i="1"/>
  <c r="P75" i="1"/>
  <c r="O75" i="1"/>
  <c r="J75" i="1"/>
  <c r="P74" i="1"/>
  <c r="O74" i="1"/>
  <c r="J74" i="1"/>
  <c r="P73" i="1"/>
  <c r="O73" i="1"/>
  <c r="J73" i="1"/>
  <c r="P72" i="1"/>
  <c r="O72" i="1"/>
  <c r="J72" i="1"/>
  <c r="P70" i="1"/>
  <c r="O70" i="1"/>
  <c r="J70" i="1"/>
  <c r="P69" i="1"/>
  <c r="O69" i="1"/>
  <c r="J69" i="1"/>
  <c r="P68" i="1"/>
  <c r="O68" i="1"/>
  <c r="O67" i="1" s="1"/>
  <c r="J68" i="1"/>
  <c r="J67" i="1" s="1"/>
  <c r="P66" i="1"/>
  <c r="O66" i="1"/>
  <c r="J66" i="1"/>
  <c r="P65" i="1"/>
  <c r="O65" i="1"/>
  <c r="J65" i="1"/>
  <c r="P64" i="1"/>
  <c r="O64" i="1"/>
  <c r="J64" i="1"/>
  <c r="P63" i="1"/>
  <c r="O63" i="1"/>
  <c r="J63" i="1"/>
  <c r="P62" i="1"/>
  <c r="O62" i="1"/>
  <c r="J62" i="1"/>
  <c r="J61" i="1" s="1"/>
  <c r="P60" i="1"/>
  <c r="O60" i="1"/>
  <c r="J60" i="1"/>
  <c r="P59" i="1"/>
  <c r="P58" i="1" s="1"/>
  <c r="O59" i="1"/>
  <c r="J59" i="1"/>
  <c r="P57" i="1"/>
  <c r="O57" i="1"/>
  <c r="J57" i="1"/>
  <c r="P56" i="1"/>
  <c r="P55" i="1" s="1"/>
  <c r="O56" i="1"/>
  <c r="J56" i="1"/>
  <c r="P54" i="1"/>
  <c r="O54" i="1"/>
  <c r="J54" i="1"/>
  <c r="P53" i="1"/>
  <c r="O53" i="1"/>
  <c r="J53" i="1"/>
  <c r="P51" i="1"/>
  <c r="O51" i="1"/>
  <c r="J51" i="1"/>
  <c r="P50" i="1"/>
  <c r="O50" i="1"/>
  <c r="J50" i="1"/>
  <c r="P49" i="1"/>
  <c r="O49" i="1"/>
  <c r="J49" i="1"/>
  <c r="P48" i="1"/>
  <c r="O48" i="1"/>
  <c r="J48" i="1"/>
  <c r="P47" i="1"/>
  <c r="O47" i="1"/>
  <c r="J47" i="1"/>
  <c r="P46" i="1"/>
  <c r="O46" i="1"/>
  <c r="J46" i="1"/>
  <c r="P45" i="1"/>
  <c r="O45" i="1"/>
  <c r="J45" i="1"/>
  <c r="P44" i="1"/>
  <c r="O44" i="1"/>
  <c r="J44" i="1"/>
  <c r="P43" i="1"/>
  <c r="O43" i="1"/>
  <c r="O42" i="1" s="1"/>
  <c r="J43" i="1"/>
  <c r="J42" i="1" s="1"/>
  <c r="P41" i="1"/>
  <c r="O41" i="1"/>
  <c r="J41" i="1"/>
  <c r="P40" i="1"/>
  <c r="O40" i="1"/>
  <c r="J40" i="1"/>
  <c r="P39" i="1"/>
  <c r="O39" i="1"/>
  <c r="J39" i="1"/>
  <c r="P38" i="1"/>
  <c r="P37" i="1" s="1"/>
  <c r="O38" i="1"/>
  <c r="J38" i="1"/>
  <c r="P36" i="1"/>
  <c r="O36" i="1"/>
  <c r="J36" i="1"/>
  <c r="P35" i="1"/>
  <c r="O35" i="1"/>
  <c r="J35" i="1"/>
  <c r="P34" i="1"/>
  <c r="O34" i="1"/>
  <c r="O33" i="1" s="1"/>
  <c r="J34" i="1"/>
  <c r="P32" i="1"/>
  <c r="O32" i="1"/>
  <c r="J32" i="1"/>
  <c r="P31" i="1"/>
  <c r="O31" i="1"/>
  <c r="O30" i="1" s="1"/>
  <c r="J31" i="1"/>
  <c r="P29" i="1"/>
  <c r="O29" i="1"/>
  <c r="J29" i="1"/>
  <c r="P28" i="1"/>
  <c r="O28" i="1"/>
  <c r="J28" i="1"/>
  <c r="P27" i="1"/>
  <c r="P26" i="1" s="1"/>
  <c r="O27" i="1"/>
  <c r="J27" i="1"/>
  <c r="J26" i="1" s="1"/>
  <c r="P25" i="1"/>
  <c r="O25" i="1"/>
  <c r="J25" i="1"/>
  <c r="P24" i="1"/>
  <c r="O24" i="1"/>
  <c r="J24" i="1"/>
  <c r="P23" i="1"/>
  <c r="O23" i="1"/>
  <c r="J23" i="1"/>
  <c r="P21" i="1"/>
  <c r="O21" i="1"/>
  <c r="J21" i="1"/>
  <c r="P20" i="1"/>
  <c r="P19" i="1" s="1"/>
  <c r="O20" i="1"/>
  <c r="J20" i="1"/>
  <c r="J19" i="1" s="1"/>
  <c r="O19" i="1"/>
  <c r="P18" i="1"/>
  <c r="O18" i="1"/>
  <c r="J18" i="1"/>
  <c r="P17" i="1"/>
  <c r="O17" i="1"/>
  <c r="J17" i="1"/>
  <c r="P16" i="1"/>
  <c r="O16" i="1"/>
  <c r="J16" i="1"/>
  <c r="P15" i="1"/>
  <c r="O15" i="1"/>
  <c r="J15" i="1"/>
  <c r="P30" i="1" l="1"/>
  <c r="P33" i="1"/>
  <c r="O55" i="1"/>
  <c r="O58" i="1"/>
  <c r="O61" i="1"/>
  <c r="O71" i="1"/>
  <c r="O117" i="1"/>
  <c r="P71" i="1"/>
  <c r="O26" i="1"/>
  <c r="J52" i="1"/>
  <c r="J102" i="1"/>
  <c r="J110" i="1"/>
  <c r="O37" i="1"/>
  <c r="J30" i="1"/>
  <c r="J33" i="1"/>
  <c r="P42" i="1"/>
  <c r="P67" i="1"/>
  <c r="O93" i="1"/>
  <c r="O22" i="1"/>
  <c r="J58" i="1"/>
  <c r="P61" i="1"/>
  <c r="P122" i="1" s="1"/>
  <c r="O52" i="1"/>
  <c r="J96" i="1"/>
  <c r="J22" i="1"/>
  <c r="J37" i="1"/>
  <c r="P52" i="1"/>
  <c r="J55" i="1"/>
  <c r="J71" i="1"/>
  <c r="J93" i="1"/>
  <c r="O110" i="1"/>
  <c r="P22" i="1"/>
  <c r="O122" i="1" l="1"/>
  <c r="J122" i="1"/>
</calcChain>
</file>

<file path=xl/sharedStrings.xml><?xml version="1.0" encoding="utf-8"?>
<sst xmlns="http://schemas.openxmlformats.org/spreadsheetml/2006/main" count="259" uniqueCount="150">
  <si>
    <t>EMPRESA:</t>
  </si>
  <si>
    <t>MAIL</t>
  </si>
  <si>
    <t>UND ADJ</t>
  </si>
  <si>
    <t>s</t>
  </si>
  <si>
    <t>TELÉFONO</t>
  </si>
  <si>
    <t>TÍTULO EXPEDIENTE:</t>
  </si>
  <si>
    <t>NÚMERO EXPEDIENTE:</t>
  </si>
  <si>
    <t>DURACIÓN EN MESES</t>
  </si>
  <si>
    <t>LICITADOR E IDENTIFICACIÓN DE LA OFERTA:</t>
  </si>
  <si>
    <t>FECHA</t>
  </si>
  <si>
    <t>LOTE</t>
  </si>
  <si>
    <t>CÓDIGO HCB</t>
  </si>
  <si>
    <t>UNIDAD DE MEDIDA LICITADA (***)</t>
  </si>
  <si>
    <t>CANTIDAD</t>
  </si>
  <si>
    <t>BASE IMPONIBLE MÁXIMA DE LICITACIÓN UNITARIA(**) (***)</t>
  </si>
  <si>
    <t>TIPO IVA</t>
  </si>
  <si>
    <t>BASE IMPONIBLE MÁXIMA DE LICITACIÓN TOTAL (**)</t>
  </si>
  <si>
    <t>DENOMINACIÓN ARTÍCULO LICITADOR</t>
  </si>
  <si>
    <t>REFERENCIA ARTÍCULO LICITADOR</t>
  </si>
  <si>
    <t xml:space="preserve">BASE IMPONIBLE TOTAL OFERTADA </t>
  </si>
  <si>
    <t>IMPORTE TOTAL con descuento(IVA INCLUIDO)</t>
  </si>
  <si>
    <t>TOTAL EXPEDIENTE/OFERTADO</t>
  </si>
  <si>
    <t xml:space="preserve">(***) La oferta económica debe presentarse obligatoriamente en la unidad de medida licitada, independientemente de las unidades en la presentación ofertada por el licitador. </t>
  </si>
  <si>
    <t>En caso de discrepancias con los cálculos de los precios unitarios e importes totales se tomará como válido el precio unitario.</t>
  </si>
  <si>
    <t xml:space="preserve"> % IVA OFERTADO</t>
  </si>
  <si>
    <t>ARTÍCULO</t>
  </si>
  <si>
    <t>DENOMINACIÓN Y REQUISITOS TÉCNICOS</t>
  </si>
  <si>
    <t>(**) Quedarán excluidas automáticamente de la licitación las empresas con proposiciones económicas  las cuales superen el pressupuesto total de licitación de cada lote, de acuerdo con lo establecido en el apartado 1.C. del Cuadro de características.</t>
  </si>
  <si>
    <t>ANEXO DE CUMPLIMENTACIÓN OBLIGATORIA 3 PCAP DE OFERTA ECONÓMICA</t>
  </si>
  <si>
    <r>
      <t xml:space="preserve">Presentación obligatoria de este annexo en formato </t>
    </r>
    <r>
      <rPr>
        <b/>
        <sz val="15"/>
        <color indexed="10"/>
        <rFont val="Arial"/>
        <family val="2"/>
      </rPr>
      <t>EXCEL.</t>
    </r>
  </si>
  <si>
    <t>Si encuentra problemas de formato para rellenar en este fichero su oferta o encuentra errores de cálculos automáticos o bien tiene dudas de cómo rellenarla contacte en el email csecreta@clinic.cat o con el teléfono 932275629, para solicitar un fichero corregido o aclaraciones.</t>
  </si>
  <si>
    <r>
      <t xml:space="preserve">Cumplimente en este anexo, EN UN ÚNICO FICHERO EXCEL, LAS OFERTAS A TODOS LOS LOTES A LOS QUE SE PRESENTE.
En caso de que la plataforma electrónica le requiera subir un fichero de oferta por cada lote, suba EL MISMO FICHERO TANTAS VECES COMO A LOTES OFERTE.
</t>
    </r>
    <r>
      <rPr>
        <b/>
        <i/>
        <sz val="16"/>
        <rFont val="Arial"/>
        <family val="2"/>
      </rPr>
      <t>Presentación obligatoria de este annexo en formato EXCEL no protegido.</t>
    </r>
  </si>
  <si>
    <t>Si encuentra problemas relacionados con la plataforma E-LICITA o sobre temas de especificaciones técnicas contacte en el email sc@clinic.cat o con el teléfono 932275460, para solicitar aclaraciones.</t>
  </si>
  <si>
    <t>Este documento de oferta no se tiene que firmar dado que, en el momento de hacer el envío de la proposición a través de la herramienta de Sobre Digital, la persona o personas que tienen la debida representación de la empresa tienen que firmar el documento "resumen" de la oferta presentada que comporta la firma de todos los documentos que la integran, sin perjuicio de tener que firmar el DEUC en conformidad con el artículo 140 de la LCSP</t>
  </si>
  <si>
    <t>Apósito de alginato cálcico, no adherente. Medida superficie activa entre 9-11cm x 9-11cm. Estéril. Sin látex.</t>
  </si>
  <si>
    <t>Apósito de alginato cálcico, no adherente. Medida superficie activa entre 14-16cm x 14-16cm. Estéril. Sin látex.</t>
  </si>
  <si>
    <t>Apósito de alginato cálcico en cinta, no adherente. Medida superficie activa mínima de la cinta entre 2-3cm x 30-45cm. Estéril. Sin látex. Libre de DEHP</t>
  </si>
  <si>
    <t>Apósito con carbón activo con una capa impermeable neutralizante del olor y una capa absorbente suave, con alginato e hidrofibra de hidrocoloide. Medida entre 9-10cm x 9-10cm. Estéril. Un solo uso. Sin látex.</t>
  </si>
  <si>
    <t/>
  </si>
  <si>
    <t>Apósito de espuma de poliuretano con 5 capas autoadherentes con silicona para el sacro, que permita la recolocación del apósito. Medida entre 14-16cm x 19-21cm. Estéril. Un solo uso. Sin látex.</t>
  </si>
  <si>
    <t>Apósito de espuma de poliuretano con 5 capas autoadherentes con silicona para el sacro. Medida entre 21-23cm x 23-26cm. Estéril. Un solo uso. Sin látex.</t>
  </si>
  <si>
    <t>Apósito de poliacrilato y celulosa, superabsorbente con borde y silicona en toda la superfície. Absorción mínima 1,6g/cm2. Medida superficie total 10-11cm x 10-11cm. Estéril.</t>
  </si>
  <si>
    <t>Apósito de poliacrilato y celulosa, superabsorbente con borde y silicona en toda la superfície. Absorción mínima 1,6g/cm2. Medida superficie total 17-18cm x 17-18cm. Estéril.</t>
  </si>
  <si>
    <t>Apósito de poliacrilato y celulosa, superabsorbente con borde y silicona en toda la superfície. Absorción mínima 1,6g/cm2. Medida superficie total 20-22cm x 20-22cm. Estéril.</t>
  </si>
  <si>
    <t>Apósito bacterioestático de hidrogel con diaquil carbamil (DCAA), sin borde. Medida superficie activa entre 7-8cm x 14-15cm. Sin látex.</t>
  </si>
  <si>
    <t>Apósito bacteriostático sin plata, con diaquil carbamil (DCAA), sin borde. Medida superficie activa entre 6-8cm x 9-10cm. Estéril. Un solo uso. Sin látex.</t>
  </si>
  <si>
    <t>Apósito de poliacrilato y celulosa, superabsorbente con capacidad de absorción superior a 1,6g/cm2, no recortable. Medida superficie total 9-10cm x 19-21cm. Estéril.</t>
  </si>
  <si>
    <t>Apósito de espuma hidropolimérica, no adhesiva, elevada capacidad de absorción, capa exterior semipermeable, multicapa, sin borde. Medida entre 9-10cm x 9-10cm. Estéril. Sin látex.</t>
  </si>
  <si>
    <t>Apósito de espuma hidropolimérica, no adhesiva, elevada capacidad de absorción, capa exterior semipermeable, multicapa, sin borde. Medida entre 14-15cm x 14-15cm. Estéril. Sin látex.</t>
  </si>
  <si>
    <t>Apósito de espuma de poliuretano con silicona en todo el apósito, grosor 1,5mm, sin borde adherente. Medida entre 15-16cm x 15-16cm. Estéril. Sin látex.</t>
  </si>
  <si>
    <t>Apósito de espuma de poliuretano con silicona en todo el apósito, grosor 1,5mm, sin borde adherente. Medida entre 20-21cm x 50-51cm. Estéril. Sin látex.</t>
  </si>
  <si>
    <t>Apósito de espuma de poliuretano con silicona en todo el apósito, grosor 1,5mm, sin borde adherente. Medida entre 5,5-6,6cm x 8-9cm. Estéril. Sin látex.</t>
  </si>
  <si>
    <t>Apósito hidrocelular multicapa; capa de silicona, capa exterior impermeable, transpirable y recolocable, extrafino. Para pacientes con epidermolisis bullosa. Medida entre 9,5-10,5cm x 9,5-10,5cm. Estéril. Sin látex.</t>
  </si>
  <si>
    <t>Apósito hidrocelular multicapa; capa de silicona, capa exterior impermeable, transpirable y recolocable, extrafino. Para pacientes con epidermolisis bullosa. Medida entre 15-16cm x 15-16cm. Estéril. Sin látex.</t>
  </si>
  <si>
    <t>Apósito hidrocelular multicapa; capa de silicona, capa exterior impermeable, transpirable y recolocable, extrafino. Para pacientes con epidermolisis bullosa. Medida entre 7-8cm x 7-8cm. Estéril. Sin látex.</t>
  </si>
  <si>
    <t>Apósito de poliamida, malla impregnada de silicona por las dos caras. Microadherencia selectiva. Para tratamiento de la epidemiolisis bullosa. Medida total entre 8-11cm x 17-19cm. Estéril. Sin látex.</t>
  </si>
  <si>
    <t>Apósito en malla de poliéster, flexible y adaptable, no oclusivo, con partículas de hidrocoloides en matriz de vaselina. Para uso en epidermólisis bullosa. Medida total entre 9,5-10cm x 10-12cm. Estéril. Sin látex.</t>
  </si>
  <si>
    <t>Apósito en malla de poliéster, flexible y adaptable, no oclusivo, con partículas de hidrocoloides en matriz de vaselina. Para uso en epidermólisis bullosa. Medida total entre 14,5-15cm x 15-15,5cm. Estéril. Sin látex.</t>
  </si>
  <si>
    <t>Apósito de fibra de poliacrilato con hidrocoloide, adherente, sin bordes. Medida superficie activa entre 9-11cm x 9-11cm. Estéril.</t>
  </si>
  <si>
    <t>Apósito de fibra de poliacrilato de amonio no tejido con hidrocoloide, cohesivo y de alto nivel de absorción, sin bordes. Incluye sonda de aplicación. Superfície activa total entre 3-5cm x 40-42cm. Estéril. Sin látex.</t>
  </si>
  <si>
    <t>Apósito de fibra de poliacrilato de amonio con sulfato de plata, microadherente desbridante. Medida entre 9,5-10cm x 10-10,5cm. Estéril. Sin látex.</t>
  </si>
  <si>
    <t>Apósito bioactivo modulador de proteasas con octosulfato de sacarosa en soporte de fibra de poliacrilato de amonio, microadherente. Medida total entre 9,5-10cm x 10-10,5cm. Estéril. Sin látex. Libre de DEHP.</t>
  </si>
  <si>
    <t>Apósito bioactivo modulador de proteasas con octosulfato de sacarosa en soporte de malla con hidrocoloide. Medida total entre 9,5-10cm x 10-10,5cm. Estéril. Sin látex. Libre de DEHP. Tolerancia del aprox. +/-2cm.</t>
  </si>
  <si>
    <t>Apósito en soporte de malla flexible y permeable, recubierto uniformemente con silicona médica, no adhesivo a la herida. Medida entre 9-10cm x 9-10cm. Estéril. Un solo uso. Sin látex.</t>
  </si>
  <si>
    <t>Apósito bactericida en soporte pasta con alginato y plata iónica. Tubo aprox. 15g. Estéril. Sin látex. Tolerancia del aprox. +/-10%</t>
  </si>
  <si>
    <t>Apósito de alginato cálcico e hidrocoloide, con plata iónica, gran capacidad de absorción y retención, no adhesivo. Medida entre 10-11cm x 10-11cm. Estéril. Sin látex.</t>
  </si>
  <si>
    <t>Apósito de alginato cálcico e hidrocoloide, con plata iónica, gran capacidad de absorción y retención, no adhesivo. Medida entre 14-15cm x 14-15cm. Estéril. Sin látex.</t>
  </si>
  <si>
    <t>Apósito de fibra de hidrocoloide con plata iónica, post-quirúrgico, autoadhesivo, capa interna absorbente y flexible. Alta capacidad de absorción. Medida superficie total entre 9-10cm x 15-20cm. Estéril. Sin látex.</t>
  </si>
  <si>
    <t>Apósito de fibra de hidrocoloide con plata iónica, post-quirúrgico, autoadhesivo, capa interna absorbente y flexible. Medida superficie total entre 9-10cm x 28-30cm. Estéril. Sin látex.</t>
  </si>
  <si>
    <t>Apósito compuesto por fibra de hidrocoloide, 100% celulosa. Medida superficie activa entre 14-16cm x 14-16cm. Estéril. Sin látex.</t>
  </si>
  <si>
    <t>Apósito compuesto por fibra de hidrocoloide, 100% celulosa. Medida superficie activa entre 9-11cm x 9-11cm. Estéril. Sin látex.</t>
  </si>
  <si>
    <t>Apósito de fibra de hidrocoloide con plata iónica y surfactante, con fibra reforzante de celulosa regenerada. Alta capacidad de absorción. Medida superficie activa aprox. 10cm x 10cm. Estéril. Sin látex. Tolerancia del aprox. +/-2cm</t>
  </si>
  <si>
    <t>Apósito de hidrofibra de hidrocoloide con plata iónica y surfactante, con fibra reforzante de celulosa regenerada. Alta capacidad de absorción. Medida superficie activa aprox. 15cm x 15cm. Estéril. Sin látex. Tolerancia del aprox. +/-2cm</t>
  </si>
  <si>
    <t>Apósito con plata nanocristalina, bactericida en malla, compuesto por 1 capa de poliéster flexible con baja adherencia. Medida entre 10-12cm x 18-20cm. Estéril. Sin látex. Compatible con terapia de presión negativa</t>
  </si>
  <si>
    <t>Apósito con plata nanocristalina, bactericida en malla, compuesto por 3 capas: 1 interna absorbente y 2 externas de polietileno de alta densidad. Medida entre 10-12cm x 18-20cm. Estéril. Sin látex.</t>
  </si>
  <si>
    <t>Apósito con plata iónica en soporte de escuma de poliuretano, no adhesivo, bordes biselados. Medida entre 9-10cm x 9-10cm. Estéril. Sin látex.</t>
  </si>
  <si>
    <t>Apósito desbridante hidroactivo de poliacrilato y fibras de celulosa, impregnado con solución Ringer, protegido por capa de polipropileno, tiras de silicona. Medida diámetro entre 3,5-4cm x 7,5-8cm. Estéril.</t>
  </si>
  <si>
    <t>Apósito desbridante hidroactivo de poliacrilato y fibras de celulosa, impregnado con solución Ringer, protegido por capa de polipropileno, tiras de silicona. Medida diámetro entre 7-7,5cm x 7-7,5cm. Estéril.</t>
  </si>
  <si>
    <t>Apósito desbridante hidroactivo de poliacrilato y fibras de celulosa, impregnado con solución Ringer, protegido por capa de polipropileno, tiras de silicona. Medida diámetro entre 4-6cm. Estéril.</t>
  </si>
  <si>
    <t>Apósito de hidrocoloide con pectina, en placa, grosor inferior a 3mm (extrafino), sin borde, translúcido i retirada atraumática. Medida superficie activa 10cm x 10cm (+/-2cm). Estéril. Sin látex.</t>
  </si>
  <si>
    <t>Apósito de hidrocoloide con pectina, en placa, grosor inferior a 3mm (extrafino), sin borde, translúcido i retirada atraumática. Medida superficie activa 15cm x 15cm (+/-2cm). Estéril. Sin látex.</t>
  </si>
  <si>
    <t>Apósito de hidrocoloide con pectina, en placa, grosor inferior a 3mm (extrafino), sin borde, translúcido i retirada atraumática. Medida superficie activa 8cm x 8cm (+/-2cm). Estéril. Sin látex.</t>
  </si>
  <si>
    <t>Apósito de tejido sin tejer con hidrogel amorfo y transparente con 15g por apósito, sin borde. Medida superficie activa entre 9-10cm x 19-20cm. Estéril. Sin látex.</t>
  </si>
  <si>
    <t>Apósito bactericida sin plata en soporte malla de cadexómero yodado. Medida superficie activa entre 6-7cm x 8-9cm. Estéril. Un solo uso.</t>
  </si>
  <si>
    <t>Bactericida sin plata con cadexómero yodado en polvo. Sobre de aprox. 3g. Estéril. Tolerancia del aprox. +/-5%</t>
  </si>
  <si>
    <t>Emulsión regeneradora celular, bacteriostática. Envase dosificador entre 50-60ml. Sin látex.</t>
  </si>
  <si>
    <t>Miel de Manuka 100%, sin aditivos, sin conservantes ni colorantes, en forma de gel. Grado médico. Tubo 25g. Estéril. Sin látex.</t>
  </si>
  <si>
    <t>Solución barrera de polímero de acrilato, cianoacrilato y hexametildisiloxano o similar, sin aromas ni conservantes ni alcohol, sin zinc, en aplicador tipo lápiz o equivalente de capacidad aprox. 2,7ml. Sin látex. Tolerancia del aprox. +/-0,2ml</t>
  </si>
  <si>
    <t>Solución barrera de polímero de acrilato plastificante, no irritante, sin alcohol, hipoalergénico, en spray. Capacidad 25-30 ml. Sin látex.</t>
  </si>
  <si>
    <t>Gel descontaminante para la desinfección e hidratación de heridas, formulado con tensioactivos y agentes antimicrobianos de naturaleza catiónica no clorada, como polihexanida (PHMB) o octenidina. Formato entre 20-50ml con apertura aséptica. Estéril. Envase entre 30-50ml</t>
  </si>
  <si>
    <t>Solución descontaminante para la desinfección e hidratación de heridas, formulada con tensioactivos y agentes antimicrobianos de naturaleza catiónica no clorada, como polihexanida (PHMB) o octenidina. Presentación líquida entre 300-500ml. Estéril.</t>
  </si>
  <si>
    <t>Solución de hidrogel descontaminante de heridas con ácido hipocloroso, con función bactericida, fungicida y esporicida, apto para mucosas. Estéril. Tubo entre 120-125g</t>
  </si>
  <si>
    <t>Solución líquida descontaminante de heridas con ácido hipocloroso, con función bactericida, fungicida y esporicida, apto para mucosas. Capacidad entre 450-500ml. Estéril.</t>
  </si>
  <si>
    <t>Lámina de poliuretano y tejido sin tejer (poliéster y viscosa), adherencia de silicona en toda la superficie del apósito. Para el tratamiento de cicatrices e injertos parciales o profundos. Medida entre 10-11cm x 17,5-18,5cm. Sin látex.</t>
  </si>
  <si>
    <t>Lámina de poliuretano y tejido sin tejer (poliéster y viscosa), adherencia de silicona en toda la superficie del apósito. Para el tratamiento de cicatrices e injertos parciales o profundos. Medida entre 4,5-5,5cm x 7-7,5cm. Sin látex.</t>
  </si>
  <si>
    <t>Emulsión con ácidos grasos hiperoxigenados para la prevención y tratamiento del enrojecimiento y úlceras cutáneas en extremidades inferiores en estadios iniciales. Frasco de capacidad aprox. 100ml. Sin látex.</t>
  </si>
  <si>
    <t>Aceite con ácidos grasos hiperoxigenados para la prevención y tratamiento del enrojecimiento y úlceras cutáneas en estadio I y II. Frasco de capacidad de 100ml. Sin látex.</t>
  </si>
  <si>
    <t>Aceite con ácidos grasos hiperoxigenados para la prevención y tratamiento del enrojecimiento y úlceras cutáneas en estadio I y II. Frasco de capacidad de 200ml. Sin látex.</t>
  </si>
  <si>
    <t>Apósito de espuma de poliuretano absorbente y blanda, capa superior de poliuretano elástica y transpirable, elevada capacidad de absorción. Medida entre 9,5-10cm x 10-10,5cm. Estéril. Sin látex. Libre de Ftalatos</t>
  </si>
  <si>
    <t>Apósito de espuma de poliuretano absorbente y blanda, capa superior de poliuretano elástica y transpirable, elevada capacidad de absorción. Medida entre 14,5-15cm x 15-15,5cm. Estéril. Sin látex. Libre de Ftalatos</t>
  </si>
  <si>
    <t>Apósito de espuma de poliuretano, con reborde adhesivo de silicona, elevada capacidad de absorción, capa exterior semipermeable, multicapa, con lengüeta, recolocable. Medida entre 9,5-10,5cm x 9,5-10,5cm. Estéril. Sin látex.</t>
  </si>
  <si>
    <t>Apósito de espuma de poliuretano, con reborde adhesivo de silicona, elevada capacidad de absorción, capa exterior semipermeable, multicapa, con lengüeta, recolocable. Medida entre 12-13cm x 12-13cm. Estéril. Sin látex.</t>
  </si>
  <si>
    <t>Apósito de espuma de poliuretano, con reborde adhesivo de silicona, elevada capacidad de absorción, capa exterior semipermeable, multicapa, con lengüeta, recolocable. Medida entre 15-16cm x 15-16cm. Estéril. Sin látex.</t>
  </si>
  <si>
    <t>Apósito de espuma de poliuretano, con reborde adhesivo de silicona, elevada capacidad de absorción, capa exterior semipermeable, multicapa, con lengüeta, recolocable. Medida entre 21-22cm x 21-22cm. Estéril. Sin látex.</t>
  </si>
  <si>
    <t>Apósito superabsorbente con membrana polimérica multifuncional, glicerina, elevada capacidad de absorción, capa exterior semipermeable, no adhesivo, sin borde recortable. Medida superfície total 16-18cm x 18-20cm. Estéril. Sin látex.</t>
  </si>
  <si>
    <t>Apósito de espuma de poliuretano con partículas de poliacrilato y borde de silicona, grosor del apósito superior a 3mm. Medida superficie total entre 9,5-10cm x 10-10,5cm. Estéril. Sin látex.</t>
  </si>
  <si>
    <t>Apósito de espuma de poliuretano con partículas de poliacrilato y borde de silicona, grosor del apósito superior a 3mm. Medida superficie total entre 11,5-12cm x 12-12,5cm. Estéril. Sin látex.</t>
  </si>
  <si>
    <t>Apósito de espuma de poliuretano con partículas de poliacrilato y borde de silicona, grosor del apósito superior a 3mm. Medida superficie total entre 20-21cm x 21-22cm. Estéril. Sin látex.</t>
  </si>
  <si>
    <t>Apósito hidrocelular absorbente de poliuretano, no adhesivo, multicapa, capa exterior impermeable, capa de contacto microperforada, con muesca. Color crema. Medida entre 8,5-9,5cm x 8,5-9,5cm. Estéril. Sin látex.</t>
  </si>
  <si>
    <t>Apósito de espuma de poliuretano con forma anatómica para talón, muy flexible, sin borde adhesivo, adherencia de silicona en todo el apósito, elevada capacidad de absorción. Para poder usarse con vendajes compresivos. Sin tira de fijación. Sin látex. Sin tira para fijación. Medida superficie total mínima igual o mayor a 200cm2.</t>
  </si>
  <si>
    <t>Apósito de espuma de poliuretano con forma anatómica para talón y/o codo, muy flexible, no adhesivo, capa exterior impermeable, tira almohadillada para la fijación. Elevada capacidad de absorción y permita combinación con otro producto. Sin látex.</t>
  </si>
  <si>
    <t>Apósito de espuma de poliuretano, con adherencia de silicona, sin film de poliuretano externo para mejorar la transferencia de exudado lejos de la lesión. Medida entre 14,5-15cm x 20-21cm. Estéril. Sin látex.</t>
  </si>
  <si>
    <t>Apósito postquirúrgico bacterioestático, sin plata, impermeable, flexible, con borde transparente. Medida superficie activa entre 9,5-10cm x 20-21cm. Estéril. Sin látex.</t>
  </si>
  <si>
    <t>Apósito postquirúrgico bacterioestático, sin plata, impermeable, flexible, con borde transparente. Medida superficie activa entre 9,5-10cm x 25-26cm. Estéril. Sin látex.</t>
  </si>
  <si>
    <t>Apósito postquirúrgico bacterioestático, sin plata, impermeable, flexible, con borde transparente. Medida superficie activa entre 9,5-10cm x 30-32cm. Estéril. Sin látex.</t>
  </si>
  <si>
    <t>Apósito postquirúrgico bacterioestático, sin plata, impermeable, flexible, con borde transparente. Medida superficie activa entre 9,5-10cm x 35-36cm. Estéril. Sin látex.</t>
  </si>
  <si>
    <t>Apósito postquirúrgico bacterioestático, sin plata, impermeable, flexible, con borde transparente. Medida superficie activa entre 4-5cm x 7-8cm. Estéril. Sin látex.</t>
  </si>
  <si>
    <t>Apósito postquirúrgico bacterioestático, sin plata, impermeable, flexible, con borde transparente. Medida superficie activa entre 7-8cm x 15-16cm. Estéril. Sin látex.</t>
  </si>
  <si>
    <t>Apósito post-quirúrgico de fibra de hidrocoloide, con capa interior absorbente. Medida entre 9-10cm x 9-10cm. Estéril. Sin látex.</t>
  </si>
  <si>
    <t>Apósito post-quirúrgico de fibra de hidrocoloide, con capa interior absorbente. Medida entre 9-10cm x 15-16cm. Estéril. Sin látex.</t>
  </si>
  <si>
    <t>Apósito post-quirúrgico de fibra de hidrocoloide, con capa interior absorbente. Medida entre 9-10cm x 25-26cm. Estéril. Sin látex.</t>
  </si>
  <si>
    <t>Apósito post-quirúrgico de fibra de hidrocoloide, con capa interior absorbente. Medida entre 9-10cm x 30-31cm. Estéril. Sin látex.</t>
  </si>
  <si>
    <t>5 al 6</t>
  </si>
  <si>
    <t>7 al 9</t>
  </si>
  <si>
    <t>10 al 11</t>
  </si>
  <si>
    <t>13 al 14</t>
  </si>
  <si>
    <t>15 al 17</t>
  </si>
  <si>
    <t>18 al 20</t>
  </si>
  <si>
    <t>22 al 23</t>
  </si>
  <si>
    <t>31 al 32</t>
  </si>
  <si>
    <t>33 al 34</t>
  </si>
  <si>
    <t>35 al 36</t>
  </si>
  <si>
    <t>37 al 38</t>
  </si>
  <si>
    <t>42 al 44</t>
  </si>
  <si>
    <t>45 al 47</t>
  </si>
  <si>
    <t>62 al 63</t>
  </si>
  <si>
    <t>64 al 65</t>
  </si>
  <si>
    <t>66 al 69</t>
  </si>
  <si>
    <t>71 al 73</t>
  </si>
  <si>
    <t>78 al 83</t>
  </si>
  <si>
    <t>84 al 87</t>
  </si>
  <si>
    <t>APO</t>
  </si>
  <si>
    <t>G</t>
  </si>
  <si>
    <t>ML</t>
  </si>
  <si>
    <t>UND</t>
  </si>
  <si>
    <t>2025/178</t>
  </si>
  <si>
    <t>Suministro de apósitos activos</t>
  </si>
  <si>
    <t>59 al 60</t>
  </si>
  <si>
    <r>
      <t xml:space="preserve">BASE IMPONIBLE UNITARIA OFERTADA 
</t>
    </r>
    <r>
      <rPr>
        <b/>
        <sz val="11"/>
        <color indexed="10"/>
        <rFont val="Arial"/>
        <family val="2"/>
      </rPr>
      <t>4 DECIMALES
 (***)</t>
    </r>
  </si>
  <si>
    <t>La base imponible unitaria en unidad de licitación ofertada, se ofertarán con un número máximo de 4 decimales fijos.
El tipo de iva licitado es indicativo, el licitador ofertará el tipo de iva que corresponda legalmente en su artículo.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</si>
</sst>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 _€_-;\-* #,##0.00\ _€_-;_-* &quot;-&quot;??\ _€_-;_-@_-"/>
    <numFmt numFmtId="165" formatCode="_-* #,##0.00\ _P_t_s_-;\-* #,##0.00\ _P_t_s_-;_-* &quot;-&quot;??\ _P_t_s_-;_-@_-"/>
    <numFmt numFmtId="166" formatCode="#,##0.0"/>
    <numFmt numFmtId="167" formatCode="_-* #,##0.00\ [$€]_-;\-* #,##0.00\ [$€]_-;_-* &quot;-&quot;??\ [$€]_-;_-@_-"/>
    <numFmt numFmtId="168" formatCode="_ [$€]\ * #,##0.00_ ;_ [$€]\ * \-#,##0.00_ ;_ [$€]\ * &quot;-&quot;??_ ;_ @_ "/>
    <numFmt numFmtId="169" formatCode="#,##0\ &quot;pta&quot;;\-#,##0\ &quot;pta&quot;"/>
    <numFmt numFmtId="170" formatCode="#,##0.00\ &quot;pta&quot;;\-#,##0.00\ &quot;pta&quot;"/>
    <numFmt numFmtId="171" formatCode="d\-mmmm\-yyyy"/>
    <numFmt numFmtId="172" formatCode="_ * #,##0.00_)[$€]_ ;_ * \(#,##0.00\)[$€]_ ;_ * &quot;-&quot;??_)[$€]_ ;_ @_ "/>
    <numFmt numFmtId="174" formatCode="0.0000"/>
  </numFmts>
  <fonts count="61">
    <font>
      <sz val="10"/>
      <name val="Arial"/>
    </font>
    <font>
      <sz val="10"/>
      <name val="Arial"/>
      <family val="2"/>
    </font>
    <font>
      <b/>
      <sz val="14"/>
      <name val="Arial"/>
      <family val="2"/>
    </font>
    <font>
      <b/>
      <sz val="12"/>
      <name val="Arial"/>
      <family val="2"/>
    </font>
    <font>
      <b/>
      <sz val="16"/>
      <name val="Arial"/>
      <family val="2"/>
    </font>
    <font>
      <sz val="10"/>
      <name val="Arial"/>
      <family val="2"/>
    </font>
    <font>
      <sz val="11"/>
      <name val="Arial"/>
      <family val="2"/>
    </font>
    <font>
      <b/>
      <sz val="11"/>
      <name val="Arial"/>
      <family val="2"/>
    </font>
    <font>
      <b/>
      <sz val="20"/>
      <name val="Arial"/>
      <family val="2"/>
    </font>
    <font>
      <sz val="11"/>
      <color indexed="8"/>
      <name val="Calibri"/>
      <family val="2"/>
    </font>
    <font>
      <sz val="11"/>
      <color indexed="9"/>
      <name val="Calibri"/>
      <family val="2"/>
    </font>
    <font>
      <sz val="11"/>
      <name val="‚l‚r ‚oƒSƒVƒbƒN"/>
      <charset val="128"/>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Arial"/>
      <family val="2"/>
    </font>
    <font>
      <b/>
      <sz val="18"/>
      <name val="Arial"/>
      <family val="2"/>
    </font>
    <font>
      <sz val="10"/>
      <name val="Arial"/>
      <family val="2"/>
    </font>
    <font>
      <sz val="10"/>
      <name val="Courier"/>
      <family val="3"/>
    </font>
    <font>
      <sz val="11"/>
      <color indexed="8"/>
      <name val="Calibri"/>
      <family val="2"/>
    </font>
    <font>
      <sz val="11"/>
      <color indexed="8"/>
      <name val="RotisSansSerif"/>
      <family val="2"/>
    </font>
    <font>
      <b/>
      <sz val="11"/>
      <color indexed="10"/>
      <name val="Arial"/>
      <family val="2"/>
    </font>
    <font>
      <b/>
      <sz val="13"/>
      <name val="Arial"/>
      <family val="2"/>
    </font>
    <font>
      <sz val="13"/>
      <name val="Arial"/>
      <family val="2"/>
    </font>
    <font>
      <sz val="15"/>
      <name val="Arial"/>
      <family val="2"/>
    </font>
    <font>
      <sz val="10"/>
      <name val="Arial"/>
      <family val="2"/>
    </font>
    <font>
      <i/>
      <sz val="16"/>
      <name val="Arial"/>
      <family val="2"/>
    </font>
    <font>
      <b/>
      <sz val="15"/>
      <color indexed="10"/>
      <name val="Arial"/>
      <family val="2"/>
    </font>
    <font>
      <b/>
      <i/>
      <sz val="16"/>
      <name val="Arial"/>
      <family val="2"/>
    </font>
    <font>
      <b/>
      <sz val="15"/>
      <name val="Arial"/>
      <family val="2"/>
    </font>
    <font>
      <sz val="11"/>
      <color theme="1"/>
      <name val="Calibri"/>
      <family val="2"/>
      <scheme val="minor"/>
    </font>
    <font>
      <sz val="11"/>
      <color theme="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indexed="62"/>
      <name val="Calibri"/>
      <family val="2"/>
      <scheme val="minor"/>
    </font>
    <font>
      <sz val="11"/>
      <color rgb="FF3F3F76"/>
      <name val="Calibri"/>
      <family val="2"/>
      <scheme val="minor"/>
    </font>
    <font>
      <u/>
      <sz val="11"/>
      <color theme="10"/>
      <name val="Calibri"/>
      <family val="2"/>
    </font>
    <font>
      <sz val="11"/>
      <color rgb="FF9C0006"/>
      <name val="Calibri"/>
      <family val="2"/>
      <scheme val="minor"/>
    </font>
    <font>
      <sz val="11"/>
      <color rgb="FF9C6500"/>
      <name val="Calibri"/>
      <family val="2"/>
      <scheme val="minor"/>
    </font>
    <font>
      <sz val="11"/>
      <color theme="1"/>
      <name val="RotisSansSerif"/>
      <family val="2"/>
    </font>
    <font>
      <b/>
      <sz val="11"/>
      <color rgb="FF3F3F3F"/>
      <name val="Calibri"/>
      <family val="2"/>
      <scheme val="minor"/>
    </font>
    <font>
      <sz val="11"/>
      <color rgb="FFFF0000"/>
      <name val="Calibri"/>
      <family val="2"/>
      <scheme val="minor"/>
    </font>
    <font>
      <i/>
      <sz val="11"/>
      <color rgb="FF7F7F7F"/>
      <name val="Calibri"/>
      <family val="2"/>
      <scheme val="minor"/>
    </font>
    <font>
      <b/>
      <sz val="18"/>
      <color indexed="62"/>
      <name val="Cambria"/>
      <family val="2"/>
      <scheme val="major"/>
    </font>
    <font>
      <b/>
      <sz val="13"/>
      <color indexed="62"/>
      <name val="Calibri"/>
      <family val="2"/>
      <scheme val="minor"/>
    </font>
    <font>
      <b/>
      <sz val="11"/>
      <color theme="1"/>
      <name val="Calibri"/>
      <family val="2"/>
      <scheme val="minor"/>
    </font>
    <font>
      <sz val="15"/>
      <color rgb="FFFF0000"/>
      <name val="Arial"/>
      <family val="2"/>
    </font>
    <font>
      <sz val="11"/>
      <color rgb="FFFF0000"/>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patternFill>
    </fill>
    <fill>
      <patternFill patternType="solid">
        <fgColor indexed="55"/>
      </patternFill>
    </fill>
    <fill>
      <patternFill patternType="solid">
        <fgColor indexed="54"/>
      </patternFill>
    </fill>
    <fill>
      <patternFill patternType="solid">
        <fgColor indexed="9"/>
        <bgColor indexed="64"/>
      </patternFill>
    </fill>
    <fill>
      <patternFill patternType="solid">
        <fgColor theme="8"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rgb="FFA5A5A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FFEB9C"/>
      </patternFill>
    </fill>
    <fill>
      <patternFill patternType="solid">
        <fgColor rgb="FFFFFFCC"/>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FFCC"/>
        <bgColor indexed="64"/>
      </patternFill>
    </fill>
  </fills>
  <borders count="4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indexed="64"/>
      </bottom>
      <diagonal/>
    </border>
    <border>
      <left style="thin">
        <color indexed="64"/>
      </left>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
      <left style="thin">
        <color indexed="64"/>
      </left>
      <right/>
      <top/>
      <bottom style="thin">
        <color indexed="64"/>
      </bottom>
      <diagonal/>
    </border>
  </borders>
  <cellStyleXfs count="1142">
    <xf numFmtId="0" fontId="0" fillId="0" borderId="0"/>
    <xf numFmtId="0" fontId="1"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7" fillId="0" borderId="0" applyNumberFormat="0" applyFill="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42" fillId="7" borderId="0" applyNumberFormat="0" applyBorder="0" applyAlignment="0" applyProtection="0"/>
    <xf numFmtId="0" fontId="9" fillId="2" borderId="0" applyNumberFormat="0" applyBorder="0" applyAlignment="0" applyProtection="0"/>
    <xf numFmtId="0" fontId="42" fillId="8" borderId="0" applyNumberFormat="0" applyBorder="0" applyAlignment="0" applyProtection="0"/>
    <xf numFmtId="0" fontId="9" fillId="3" borderId="0" applyNumberFormat="0" applyBorder="0" applyAlignment="0" applyProtection="0"/>
    <xf numFmtId="0" fontId="42" fillId="9" borderId="0" applyNumberFormat="0" applyBorder="0" applyAlignment="0" applyProtection="0"/>
    <xf numFmtId="0" fontId="9" fillId="4" borderId="0" applyNumberFormat="0" applyBorder="0" applyAlignment="0" applyProtection="0"/>
    <xf numFmtId="0" fontId="42" fillId="7" borderId="0" applyNumberFormat="0" applyBorder="0" applyAlignment="0" applyProtection="0"/>
    <xf numFmtId="0" fontId="9" fillId="5" borderId="0" applyNumberFormat="0" applyBorder="0" applyAlignment="0" applyProtection="0"/>
    <xf numFmtId="0" fontId="42" fillId="27" borderId="0" applyNumberFormat="0" applyBorder="0" applyAlignment="0" applyProtection="0"/>
    <xf numFmtId="0" fontId="9" fillId="6" borderId="0" applyNumberFormat="0" applyBorder="0" applyAlignment="0" applyProtection="0"/>
    <xf numFmtId="0" fontId="42" fillId="9"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5" borderId="0" applyNumberFormat="0" applyBorder="0" applyAlignment="0" applyProtection="0"/>
    <xf numFmtId="0" fontId="9" fillId="10" borderId="0" applyNumberFormat="0" applyBorder="0" applyAlignment="0" applyProtection="0"/>
    <xf numFmtId="0" fontId="9" fillId="12" borderId="0" applyNumberFormat="0" applyBorder="0" applyAlignment="0" applyProtection="0"/>
    <xf numFmtId="0" fontId="42" fillId="13" borderId="0" applyNumberFormat="0" applyBorder="0" applyAlignment="0" applyProtection="0"/>
    <xf numFmtId="0" fontId="9" fillId="10" borderId="0" applyNumberFormat="0" applyBorder="0" applyAlignment="0" applyProtection="0"/>
    <xf numFmtId="0" fontId="42" fillId="28" borderId="0" applyNumberFormat="0" applyBorder="0" applyAlignment="0" applyProtection="0"/>
    <xf numFmtId="0" fontId="9" fillId="8" borderId="0" applyNumberFormat="0" applyBorder="0" applyAlignment="0" applyProtection="0"/>
    <xf numFmtId="0" fontId="42" fillId="14" borderId="0" applyNumberFormat="0" applyBorder="0" applyAlignment="0" applyProtection="0"/>
    <xf numFmtId="0" fontId="9" fillId="11" borderId="0" applyNumberFormat="0" applyBorder="0" applyAlignment="0" applyProtection="0"/>
    <xf numFmtId="0" fontId="42" fillId="13" borderId="0" applyNumberFormat="0" applyBorder="0" applyAlignment="0" applyProtection="0"/>
    <xf numFmtId="0" fontId="9" fillId="5" borderId="0" applyNumberFormat="0" applyBorder="0" applyAlignment="0" applyProtection="0"/>
    <xf numFmtId="0" fontId="42" fillId="29" borderId="0" applyNumberFormat="0" applyBorder="0" applyAlignment="0" applyProtection="0"/>
    <xf numFmtId="0" fontId="9" fillId="10" borderId="0" applyNumberFormat="0" applyBorder="0" applyAlignment="0" applyProtection="0"/>
    <xf numFmtId="0" fontId="42" fillId="14" borderId="0" applyNumberFormat="0" applyBorder="0" applyAlignment="0" applyProtection="0"/>
    <xf numFmtId="0" fontId="9" fillId="12" borderId="0" applyNumberFormat="0" applyBorder="0" applyAlignment="0" applyProtection="0"/>
    <xf numFmtId="0" fontId="10" fillId="1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43" fillId="17" borderId="0" applyNumberFormat="0" applyBorder="0" applyAlignment="0" applyProtection="0"/>
    <xf numFmtId="0" fontId="10" fillId="15" borderId="0" applyNumberFormat="0" applyBorder="0" applyAlignment="0" applyProtection="0"/>
    <xf numFmtId="0" fontId="43" fillId="30" borderId="0" applyNumberFormat="0" applyBorder="0" applyAlignment="0" applyProtection="0"/>
    <xf numFmtId="0" fontId="10" fillId="8" borderId="0" applyNumberFormat="0" applyBorder="0" applyAlignment="0" applyProtection="0"/>
    <xf numFmtId="0" fontId="43" fillId="14" borderId="0" applyNumberFormat="0" applyBorder="0" applyAlignment="0" applyProtection="0"/>
    <xf numFmtId="0" fontId="10" fillId="11" borderId="0" applyNumberFormat="0" applyBorder="0" applyAlignment="0" applyProtection="0"/>
    <xf numFmtId="0" fontId="43" fillId="13" borderId="0" applyNumberFormat="0" applyBorder="0" applyAlignment="0" applyProtection="0"/>
    <xf numFmtId="0" fontId="10" fillId="16" borderId="0" applyNumberFormat="0" applyBorder="0" applyAlignment="0" applyProtection="0"/>
    <xf numFmtId="0" fontId="43" fillId="31" borderId="0" applyNumberFormat="0" applyBorder="0" applyAlignment="0" applyProtection="0"/>
    <xf numFmtId="0" fontId="10" fillId="17" borderId="0" applyNumberFormat="0" applyBorder="0" applyAlignment="0" applyProtection="0"/>
    <xf numFmtId="0" fontId="43" fillId="8" borderId="0" applyNumberFormat="0" applyBorder="0" applyAlignment="0" applyProtection="0"/>
    <xf numFmtId="0" fontId="10" fillId="18" borderId="0" applyNumberFormat="0" applyBorder="0" applyAlignment="0" applyProtection="0"/>
    <xf numFmtId="0" fontId="11" fillId="0" borderId="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2" fillId="3" borderId="0" applyNumberFormat="0" applyBorder="0" applyAlignment="0" applyProtection="0"/>
    <xf numFmtId="0" fontId="16" fillId="4"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3" fillId="13" borderId="1" applyNumberFormat="0" applyAlignment="0" applyProtection="0"/>
    <xf numFmtId="0" fontId="44" fillId="23" borderId="36" applyNumberFormat="0" applyAlignment="0" applyProtection="0"/>
    <xf numFmtId="0" fontId="13" fillId="13" borderId="1" applyNumberFormat="0" applyAlignment="0" applyProtection="0"/>
    <xf numFmtId="0" fontId="45" fillId="32" borderId="37" applyNumberFormat="0" applyAlignment="0" applyProtection="0"/>
    <xf numFmtId="0" fontId="14" fillId="24" borderId="2" applyNumberFormat="0" applyAlignment="0" applyProtection="0"/>
    <xf numFmtId="0" fontId="46" fillId="0" borderId="38" applyNumberFormat="0" applyFill="0" applyAlignment="0" applyProtection="0"/>
    <xf numFmtId="0" fontId="21" fillId="0" borderId="3" applyNumberFormat="0" applyFill="0" applyAlignment="0" applyProtection="0"/>
    <xf numFmtId="0" fontId="14" fillId="24" borderId="2" applyNumberFormat="0" applyAlignment="0" applyProtection="0"/>
    <xf numFmtId="0" fontId="47" fillId="0" borderId="0" applyNumberFormat="0" applyFill="0" applyBorder="0" applyAlignment="0" applyProtection="0"/>
    <xf numFmtId="0" fontId="19" fillId="0" borderId="0" applyNumberFormat="0" applyFill="0" applyBorder="0" applyAlignment="0" applyProtection="0"/>
    <xf numFmtId="0" fontId="43" fillId="17" borderId="0" applyNumberFormat="0" applyBorder="0" applyAlignment="0" applyProtection="0"/>
    <xf numFmtId="0" fontId="10" fillId="19" borderId="0" applyNumberFormat="0" applyBorder="0" applyAlignment="0" applyProtection="0"/>
    <xf numFmtId="0" fontId="43" fillId="33" borderId="0" applyNumberFormat="0" applyBorder="0" applyAlignment="0" applyProtection="0"/>
    <xf numFmtId="0" fontId="10" fillId="20" borderId="0" applyNumberFormat="0" applyBorder="0" applyAlignment="0" applyProtection="0"/>
    <xf numFmtId="0" fontId="43" fillId="34" borderId="0" applyNumberFormat="0" applyBorder="0" applyAlignment="0" applyProtection="0"/>
    <xf numFmtId="0" fontId="10" fillId="21" borderId="0" applyNumberFormat="0" applyBorder="0" applyAlignment="0" applyProtection="0"/>
    <xf numFmtId="0" fontId="43" fillId="25" borderId="0" applyNumberFormat="0" applyBorder="0" applyAlignment="0" applyProtection="0"/>
    <xf numFmtId="0" fontId="10" fillId="16" borderId="0" applyNumberFormat="0" applyBorder="0" applyAlignment="0" applyProtection="0"/>
    <xf numFmtId="0" fontId="43" fillId="35" borderId="0" applyNumberFormat="0" applyBorder="0" applyAlignment="0" applyProtection="0"/>
    <xf numFmtId="0" fontId="10" fillId="17" borderId="0" applyNumberFormat="0" applyBorder="0" applyAlignment="0" applyProtection="0"/>
    <xf numFmtId="0" fontId="43" fillId="36" borderId="0" applyNumberFormat="0" applyBorder="0" applyAlignment="0" applyProtection="0"/>
    <xf numFmtId="0" fontId="10" fillId="22" borderId="0" applyNumberFormat="0" applyBorder="0" applyAlignment="0" applyProtection="0"/>
    <xf numFmtId="0" fontId="48" fillId="14" borderId="36" applyNumberFormat="0" applyAlignment="0" applyProtection="0"/>
    <xf numFmtId="0" fontId="20" fillId="7" borderId="1" applyNumberFormat="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2"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7"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5" fillId="0" borderId="0" applyNumberFormat="0" applyFill="0" applyBorder="0" applyAlignment="0" applyProtection="0"/>
    <xf numFmtId="171" fontId="5" fillId="0" borderId="0" applyFill="0" applyBorder="0" applyAlignment="0" applyProtection="0"/>
    <xf numFmtId="171" fontId="5" fillId="0" borderId="0" applyFill="0" applyBorder="0" applyAlignment="0" applyProtection="0"/>
    <xf numFmtId="2" fontId="5" fillId="0" borderId="0" applyFill="0" applyBorder="0" applyAlignment="0" applyProtection="0"/>
    <xf numFmtId="2" fontId="5" fillId="0" borderId="0" applyFill="0" applyBorder="0" applyAlignment="0" applyProtection="0"/>
    <xf numFmtId="0" fontId="16" fillId="4" borderId="0" applyNumberFormat="0" applyBorder="0" applyAlignment="0" applyProtection="0"/>
    <xf numFmtId="0" fontId="17" fillId="0" borderId="4" applyNumberFormat="0" applyFill="0" applyAlignment="0" applyProtection="0"/>
    <xf numFmtId="0" fontId="18" fillId="0" borderId="5" applyNumberFormat="0" applyFill="0" applyAlignment="0" applyProtection="0"/>
    <xf numFmtId="0" fontId="19" fillId="0" borderId="6" applyNumberFormat="0" applyFill="0" applyAlignment="0" applyProtection="0"/>
    <xf numFmtId="0" fontId="19" fillId="0" borderId="0" applyNumberFormat="0" applyFill="0" applyBorder="0" applyAlignment="0" applyProtection="0"/>
    <xf numFmtId="0" fontId="49" fillId="0" borderId="0" applyNumberFormat="0" applyFill="0" applyBorder="0" applyAlignment="0" applyProtection="0">
      <alignment vertical="top"/>
      <protection locked="0"/>
    </xf>
    <xf numFmtId="0" fontId="50" fillId="37" borderId="0" applyNumberFormat="0" applyBorder="0" applyAlignment="0" applyProtection="0"/>
    <xf numFmtId="0" fontId="12" fillId="3" borderId="0" applyNumberFormat="0" applyBorder="0" applyAlignment="0" applyProtection="0"/>
    <xf numFmtId="0" fontId="20" fillId="7" borderId="1" applyNumberFormat="0" applyAlignment="0" applyProtection="0"/>
    <xf numFmtId="0" fontId="21" fillId="0" borderId="3" applyNumberFormat="0" applyFill="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2" fillId="0" borderId="0" applyFont="0" applyFill="0" applyBorder="0" applyAlignment="0" applyProtection="0"/>
    <xf numFmtId="165" fontId="29"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1" fillId="0" borderId="0" applyFont="0" applyFill="0" applyBorder="0" applyAlignment="0" applyProtection="0"/>
    <xf numFmtId="164" fontId="9" fillId="0" borderId="0" applyFont="0" applyFill="0" applyBorder="0" applyAlignment="0" applyProtection="0"/>
    <xf numFmtId="170" fontId="5" fillId="0" borderId="0" applyFill="0" applyBorder="0" applyAlignment="0" applyProtection="0"/>
    <xf numFmtId="170" fontId="5" fillId="0" borderId="0" applyFill="0" applyBorder="0" applyAlignment="0" applyProtection="0"/>
    <xf numFmtId="169" fontId="5" fillId="0" borderId="0" applyFill="0" applyBorder="0" applyAlignment="0" applyProtection="0"/>
    <xf numFmtId="169" fontId="5" fillId="0" borderId="0" applyFill="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30"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42" fillId="0" borderId="0"/>
    <xf numFmtId="0" fontId="5" fillId="0" borderId="0"/>
    <xf numFmtId="0" fontId="5" fillId="0" borderId="0"/>
    <xf numFmtId="0" fontId="5"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applyNumberFormat="0" applyFill="0" applyBorder="0" applyAlignment="0" applyProtection="0"/>
    <xf numFmtId="0" fontId="5"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2" fillId="0" borderId="0"/>
    <xf numFmtId="0" fontId="52" fillId="0" borderId="0"/>
    <xf numFmtId="0" fontId="52" fillId="0" borderId="0"/>
    <xf numFmtId="0" fontId="52" fillId="0" borderId="0"/>
    <xf numFmtId="0" fontId="52"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5" fillId="9" borderId="7"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9" borderId="7" applyNumberFormat="0" applyFont="0" applyAlignment="0" applyProtection="0"/>
    <xf numFmtId="0" fontId="23" fillId="13" borderId="8" applyNumberFormat="0" applyAlignment="0" applyProtection="0"/>
    <xf numFmtId="10" fontId="5" fillId="0" borderId="0" applyFill="0" applyBorder="0" applyAlignment="0" applyProtection="0"/>
    <xf numFmtId="166" fontId="5" fillId="0" borderId="0" applyFill="0" applyBorder="0" applyAlignment="0" applyProtection="0"/>
    <xf numFmtId="166" fontId="5" fillId="0" borderId="0" applyFill="0" applyBorder="0" applyAlignment="0" applyProtection="0"/>
    <xf numFmtId="3" fontId="5" fillId="0" borderId="0" applyFill="0" applyBorder="0" applyAlignment="0" applyProtection="0"/>
    <xf numFmtId="3" fontId="5" fillId="0" borderId="0" applyFill="0" applyBorder="0" applyAlignment="0" applyProtection="0"/>
    <xf numFmtId="0" fontId="53" fillId="23" borderId="40" applyNumberFormat="0" applyAlignment="0" applyProtection="0"/>
    <xf numFmtId="0" fontId="23" fillId="13" borderId="8" applyNumberFormat="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15" fillId="0" borderId="0" applyNumberFormat="0" applyFill="0" applyBorder="0" applyAlignment="0" applyProtection="0"/>
    <xf numFmtId="0" fontId="24" fillId="0" borderId="0" applyNumberFormat="0" applyFill="0" applyBorder="0" applyAlignment="0" applyProtection="0"/>
    <xf numFmtId="0" fontId="56" fillId="0" borderId="0" applyNumberFormat="0" applyFill="0" applyBorder="0" applyAlignment="0" applyProtection="0"/>
    <xf numFmtId="0" fontId="17" fillId="0" borderId="4" applyNumberFormat="0" applyFill="0" applyAlignment="0" applyProtection="0"/>
    <xf numFmtId="0" fontId="57" fillId="0" borderId="41" applyNumberFormat="0" applyFill="0" applyAlignment="0" applyProtection="0"/>
    <xf numFmtId="0" fontId="18" fillId="0" borderId="5" applyNumberFormat="0" applyFill="0" applyAlignment="0" applyProtection="0"/>
    <xf numFmtId="0" fontId="47" fillId="0" borderId="9" applyNumberFormat="0" applyFill="0" applyAlignment="0" applyProtection="0"/>
    <xf numFmtId="0" fontId="19" fillId="0" borderId="6" applyNumberFormat="0" applyFill="0" applyAlignment="0" applyProtection="0"/>
    <xf numFmtId="0" fontId="24" fillId="0" borderId="0" applyNumberFormat="0" applyFill="0" applyBorder="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6" fillId="0" borderId="0" applyNumberFormat="0" applyFill="0" applyBorder="0" applyAlignment="0" applyProtection="0"/>
  </cellStyleXfs>
  <cellXfs count="97">
    <xf numFmtId="0" fontId="0" fillId="0" borderId="0" xfId="0"/>
    <xf numFmtId="0" fontId="27" fillId="26" borderId="0" xfId="0" applyFont="1" applyFill="1" applyAlignment="1">
      <alignment horizontal="center" vertical="center" wrapText="1"/>
    </xf>
    <xf numFmtId="3" fontId="27" fillId="26" borderId="0" xfId="0" applyNumberFormat="1" applyFont="1" applyFill="1" applyAlignment="1">
      <alignment horizontal="center" vertical="center" wrapText="1"/>
    </xf>
    <xf numFmtId="4" fontId="2" fillId="26" borderId="0" xfId="0" applyNumberFormat="1" applyFont="1" applyFill="1" applyAlignment="1">
      <alignment horizontal="right" vertical="center" wrapText="1"/>
    </xf>
    <xf numFmtId="49" fontId="27" fillId="26" borderId="0" xfId="0" applyNumberFormat="1" applyFont="1" applyFill="1" applyAlignment="1">
      <alignment horizontal="center" vertical="center" wrapText="1"/>
    </xf>
    <xf numFmtId="49" fontId="2" fillId="26" borderId="0" xfId="0" applyNumberFormat="1" applyFont="1" applyFill="1" applyAlignment="1">
      <alignment horizontal="right" vertical="center" shrinkToFit="1"/>
    </xf>
    <xf numFmtId="9" fontId="27" fillId="26" borderId="0" xfId="0" applyNumberFormat="1" applyFont="1" applyFill="1" applyAlignment="1">
      <alignment horizontal="center" vertical="center" shrinkToFit="1"/>
    </xf>
    <xf numFmtId="0" fontId="6" fillId="0" borderId="0" xfId="0" applyFont="1"/>
    <xf numFmtId="0" fontId="6" fillId="0" borderId="0" xfId="0" applyFont="1" applyAlignment="1">
      <alignment horizontal="center"/>
    </xf>
    <xf numFmtId="0" fontId="6" fillId="0" borderId="0" xfId="0" applyFont="1" applyAlignment="1">
      <alignment horizontal="center" wrapText="1"/>
    </xf>
    <xf numFmtId="0" fontId="7" fillId="0" borderId="0" xfId="0" applyFont="1" applyAlignment="1">
      <alignment vertical="center" wrapText="1"/>
    </xf>
    <xf numFmtId="0" fontId="7" fillId="0" borderId="0" xfId="0" applyFont="1" applyAlignment="1">
      <alignment horizontal="center" vertical="center" wrapText="1"/>
    </xf>
    <xf numFmtId="1" fontId="6" fillId="0" borderId="0" xfId="0" applyNumberFormat="1" applyFont="1" applyAlignment="1">
      <alignment horizontal="center" vertical="center" wrapText="1"/>
    </xf>
    <xf numFmtId="0" fontId="7" fillId="26" borderId="13" xfId="0" applyFont="1" applyFill="1" applyBorder="1" applyAlignment="1">
      <alignment horizontal="center" vertical="center" wrapText="1"/>
    </xf>
    <xf numFmtId="0" fontId="7" fillId="40" borderId="13" xfId="0" applyFont="1" applyFill="1" applyBorder="1" applyAlignment="1">
      <alignment horizontal="center" vertical="center" wrapText="1"/>
    </xf>
    <xf numFmtId="0" fontId="7" fillId="40" borderId="14" xfId="0" applyFont="1" applyFill="1" applyBorder="1" applyAlignment="1">
      <alignment horizontal="center" vertical="center" wrapText="1"/>
    </xf>
    <xf numFmtId="0" fontId="7" fillId="40" borderId="13" xfId="0" applyFont="1" applyFill="1" applyBorder="1" applyAlignment="1">
      <alignment horizontal="center" vertical="center" textRotation="90" wrapText="1"/>
    </xf>
    <xf numFmtId="3" fontId="7" fillId="26" borderId="13" xfId="0" applyNumberFormat="1" applyFont="1" applyFill="1" applyBorder="1" applyAlignment="1">
      <alignment horizontal="center" vertical="center" wrapText="1"/>
    </xf>
    <xf numFmtId="3" fontId="7" fillId="26" borderId="13" xfId="0" applyNumberFormat="1" applyFont="1" applyFill="1" applyBorder="1" applyAlignment="1">
      <alignment horizontal="center" vertical="center" textRotation="90" wrapText="1"/>
    </xf>
    <xf numFmtId="49" fontId="6" fillId="26" borderId="15" xfId="0" applyNumberFormat="1" applyFont="1" applyFill="1" applyBorder="1" applyAlignment="1">
      <alignment horizontal="center" vertical="center" shrinkToFit="1"/>
    </xf>
    <xf numFmtId="9" fontId="6" fillId="26" borderId="15" xfId="0" applyNumberFormat="1" applyFont="1" applyFill="1" applyBorder="1" applyAlignment="1">
      <alignment horizontal="right" vertical="center" wrapText="1"/>
    </xf>
    <xf numFmtId="4" fontId="2" fillId="26" borderId="16" xfId="0" applyNumberFormat="1" applyFont="1" applyFill="1" applyBorder="1" applyAlignment="1">
      <alignment horizontal="right" vertical="center" wrapText="1"/>
    </xf>
    <xf numFmtId="4" fontId="35" fillId="26" borderId="15" xfId="0" applyNumberFormat="1" applyFont="1" applyFill="1" applyBorder="1" applyAlignment="1">
      <alignment horizontal="right" vertical="center" wrapText="1"/>
    </xf>
    <xf numFmtId="49" fontId="35" fillId="26" borderId="15" xfId="0" applyNumberFormat="1" applyFont="1" applyFill="1" applyBorder="1" applyAlignment="1">
      <alignment horizontal="center" vertical="center" shrinkToFit="1"/>
    </xf>
    <xf numFmtId="0" fontId="7" fillId="0" borderId="17" xfId="0" applyFont="1" applyBorder="1" applyAlignment="1">
      <alignment horizontal="center" vertical="center" wrapText="1"/>
    </xf>
    <xf numFmtId="3" fontId="7" fillId="41" borderId="13" xfId="0" applyNumberFormat="1" applyFont="1" applyFill="1" applyBorder="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wrapText="1"/>
    </xf>
    <xf numFmtId="0" fontId="27" fillId="0" borderId="0" xfId="0" applyFont="1" applyAlignment="1">
      <alignment horizontal="center" vertical="center" wrapText="1"/>
    </xf>
    <xf numFmtId="0" fontId="6" fillId="26" borderId="0" xfId="0" applyFont="1" applyFill="1" applyAlignment="1">
      <alignment horizontal="center" vertical="center" wrapText="1"/>
    </xf>
    <xf numFmtId="3" fontId="7" fillId="26" borderId="0" xfId="0" applyNumberFormat="1" applyFont="1" applyFill="1" applyAlignment="1">
      <alignment horizontal="center" vertical="center" wrapText="1"/>
    </xf>
    <xf numFmtId="0" fontId="7" fillId="26" borderId="0" xfId="0" applyFont="1" applyFill="1" applyAlignment="1">
      <alignment horizontal="center" vertical="center" wrapText="1"/>
    </xf>
    <xf numFmtId="3" fontId="7" fillId="26" borderId="0" xfId="233" applyNumberFormat="1" applyFont="1" applyFill="1" applyBorder="1" applyAlignment="1">
      <alignment horizontal="center" vertical="center" wrapText="1"/>
    </xf>
    <xf numFmtId="3" fontId="7" fillId="0" borderId="0" xfId="0" applyNumberFormat="1" applyFont="1" applyAlignment="1">
      <alignment horizontal="center" vertical="center" wrapText="1"/>
    </xf>
    <xf numFmtId="0" fontId="8" fillId="0" borderId="0" xfId="0" applyFont="1" applyAlignment="1">
      <alignment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49" fontId="34" fillId="26" borderId="15" xfId="0" applyNumberFormat="1" applyFont="1" applyFill="1" applyBorder="1" applyAlignment="1">
      <alignment horizontal="right" vertical="center" wrapText="1"/>
    </xf>
    <xf numFmtId="0" fontId="6" fillId="0" borderId="19" xfId="0" applyFont="1" applyBorder="1" applyAlignment="1">
      <alignment vertical="center"/>
    </xf>
    <xf numFmtId="0" fontId="6" fillId="0" borderId="0" xfId="0" applyFont="1" applyAlignment="1">
      <alignment vertical="center"/>
    </xf>
    <xf numFmtId="0" fontId="7" fillId="0" borderId="19" xfId="0" applyFont="1" applyBorder="1" applyAlignment="1">
      <alignment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3" fontId="6" fillId="0" borderId="15" xfId="0" applyNumberFormat="1" applyFont="1" applyBorder="1" applyAlignment="1">
      <alignment horizontal="right" vertical="center" wrapText="1"/>
    </xf>
    <xf numFmtId="0" fontId="35" fillId="26" borderId="15" xfId="0" applyFont="1" applyFill="1" applyBorder="1" applyAlignment="1">
      <alignment horizontal="center" vertical="center" wrapText="1"/>
    </xf>
    <xf numFmtId="9" fontId="6" fillId="26" borderId="15" xfId="0" applyNumberFormat="1" applyFont="1" applyFill="1" applyBorder="1" applyAlignment="1">
      <alignment horizontal="center" vertical="center" wrapText="1"/>
    </xf>
    <xf numFmtId="4" fontId="34" fillId="26" borderId="15" xfId="0" applyNumberFormat="1" applyFont="1" applyFill="1" applyBorder="1" applyAlignment="1">
      <alignment horizontal="right" vertical="center" wrapText="1"/>
    </xf>
    <xf numFmtId="0" fontId="6" fillId="0" borderId="42" xfId="0" applyFont="1" applyBorder="1" applyAlignment="1">
      <alignment horizontal="center" vertical="center" wrapText="1"/>
    </xf>
    <xf numFmtId="0" fontId="34" fillId="26" borderId="15" xfId="0" applyFont="1" applyFill="1" applyBorder="1" applyAlignment="1">
      <alignment horizontal="right" vertical="center" wrapText="1"/>
    </xf>
    <xf numFmtId="0" fontId="6" fillId="0" borderId="14" xfId="0" applyFont="1" applyBorder="1" applyAlignment="1">
      <alignment horizontal="center" vertical="center" wrapText="1"/>
    </xf>
    <xf numFmtId="0" fontId="60" fillId="0" borderId="0" xfId="0" applyFont="1" applyAlignment="1">
      <alignment horizontal="center" vertical="center" wrapText="1"/>
    </xf>
    <xf numFmtId="49" fontId="4" fillId="0" borderId="29" xfId="0" applyNumberFormat="1" applyFont="1" applyBorder="1" applyAlignment="1">
      <alignment horizontal="center" vertical="center" shrinkToFit="1"/>
    </xf>
    <xf numFmtId="49" fontId="4" fillId="0" borderId="30" xfId="0" applyNumberFormat="1" applyFont="1" applyBorder="1" applyAlignment="1">
      <alignment horizontal="center" vertical="center" shrinkToFit="1"/>
    </xf>
    <xf numFmtId="49" fontId="4" fillId="0" borderId="31" xfId="0" applyNumberFormat="1" applyFont="1" applyBorder="1" applyAlignment="1">
      <alignment horizontal="center" vertical="center" shrinkToFi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17" xfId="0" applyFont="1" applyBorder="1" applyAlignment="1">
      <alignment horizontal="center" wrapText="1"/>
    </xf>
    <xf numFmtId="0" fontId="7" fillId="0" borderId="18" xfId="0" applyFont="1" applyBorder="1" applyAlignment="1">
      <alignment horizontal="center" wrapText="1"/>
    </xf>
    <xf numFmtId="0" fontId="7" fillId="0" borderId="20" xfId="0" applyFont="1" applyBorder="1" applyAlignment="1">
      <alignment horizontal="center" wrapText="1"/>
    </xf>
    <xf numFmtId="0" fontId="41" fillId="0" borderId="17"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20" xfId="0" applyFont="1" applyBorder="1" applyAlignment="1">
      <alignment horizontal="center" vertical="center" wrapText="1"/>
    </xf>
    <xf numFmtId="0" fontId="36" fillId="0" borderId="17" xfId="0" applyFont="1" applyBorder="1" applyAlignment="1">
      <alignment horizontal="center" vertical="center" wrapText="1"/>
    </xf>
    <xf numFmtId="0" fontId="36" fillId="0" borderId="18" xfId="0" applyFont="1" applyBorder="1" applyAlignment="1">
      <alignment horizontal="center" vertical="center" wrapText="1"/>
    </xf>
    <xf numFmtId="0" fontId="36" fillId="0" borderId="20" xfId="0" applyFont="1" applyBorder="1" applyAlignment="1">
      <alignment horizontal="center" vertical="center" wrapText="1"/>
    </xf>
    <xf numFmtId="49" fontId="2" fillId="26" borderId="25" xfId="0" applyNumberFormat="1" applyFont="1" applyFill="1" applyBorder="1" applyAlignment="1">
      <alignment horizontal="center" vertical="center" wrapText="1"/>
    </xf>
    <xf numFmtId="49" fontId="2" fillId="26" borderId="32" xfId="0" applyNumberFormat="1" applyFont="1" applyFill="1" applyBorder="1" applyAlignment="1">
      <alignment horizontal="center" vertical="center" wrapText="1"/>
    </xf>
    <xf numFmtId="49" fontId="2" fillId="26" borderId="33" xfId="0" applyNumberFormat="1" applyFont="1" applyFill="1" applyBorder="1" applyAlignment="1">
      <alignment horizontal="center" vertical="center" wrapText="1"/>
    </xf>
    <xf numFmtId="0" fontId="7" fillId="0" borderId="34" xfId="0" applyFont="1" applyBorder="1" applyAlignment="1">
      <alignment horizontal="center" vertical="center" wrapText="1"/>
    </xf>
    <xf numFmtId="0" fontId="59" fillId="0" borderId="17" xfId="0" applyFont="1" applyBorder="1" applyAlignment="1">
      <alignment horizontal="center" vertical="center" wrapText="1"/>
    </xf>
    <xf numFmtId="0" fontId="59" fillId="0" borderId="18" xfId="0" applyFont="1" applyBorder="1" applyAlignment="1">
      <alignment horizontal="center" vertical="center" wrapText="1"/>
    </xf>
    <xf numFmtId="0" fontId="59" fillId="0" borderId="20" xfId="0" applyFont="1" applyBorder="1" applyAlignment="1">
      <alignment horizontal="center" vertical="center" wrapText="1"/>
    </xf>
    <xf numFmtId="1" fontId="35" fillId="0" borderId="35" xfId="0" applyNumberFormat="1" applyFont="1" applyBorder="1" applyAlignment="1">
      <alignment horizontal="center" vertical="center" wrapText="1"/>
    </xf>
    <xf numFmtId="1" fontId="35" fillId="0" borderId="32" xfId="0" applyNumberFormat="1" applyFont="1" applyBorder="1" applyAlignment="1">
      <alignment horizontal="center" vertical="center" wrapText="1"/>
    </xf>
    <xf numFmtId="1" fontId="35" fillId="0" borderId="33"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8" fillId="0" borderId="0" xfId="0" applyFont="1" applyAlignment="1">
      <alignment horizontal="center" vertic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24" xfId="0" applyFont="1" applyBorder="1" applyAlignment="1">
      <alignment horizontal="center" vertical="center" wrapText="1"/>
    </xf>
    <xf numFmtId="0" fontId="6" fillId="0" borderId="17" xfId="0" applyFont="1" applyBorder="1" applyAlignment="1">
      <alignment horizontal="center" vertical="center" shrinkToFit="1"/>
    </xf>
    <xf numFmtId="0" fontId="6" fillId="0" borderId="18" xfId="0" applyFont="1" applyBorder="1" applyAlignment="1">
      <alignment horizontal="center" vertical="center" shrinkToFit="1"/>
    </xf>
    <xf numFmtId="0" fontId="6" fillId="0" borderId="20" xfId="0" applyFont="1" applyBorder="1" applyAlignment="1">
      <alignment horizontal="center" vertical="center" shrinkToFit="1"/>
    </xf>
    <xf numFmtId="0" fontId="7" fillId="0" borderId="19" xfId="0" applyFont="1" applyBorder="1" applyAlignment="1">
      <alignment horizontal="center" vertical="center" wrapText="1"/>
    </xf>
    <xf numFmtId="14" fontId="6" fillId="0" borderId="19" xfId="0" applyNumberFormat="1" applyFont="1" applyBorder="1" applyAlignment="1">
      <alignment horizontal="center" vertical="center" wrapText="1"/>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20" xfId="0" applyFont="1" applyBorder="1" applyAlignment="1">
      <alignment horizontal="center" vertical="center"/>
    </xf>
    <xf numFmtId="0" fontId="38" fillId="42" borderId="0" xfId="0" applyFont="1" applyFill="1" applyAlignment="1">
      <alignment horizontal="center" vertical="center" wrapText="1"/>
    </xf>
    <xf numFmtId="0" fontId="7" fillId="0" borderId="25" xfId="0" applyFont="1" applyBorder="1" applyAlignment="1">
      <alignment horizontal="center" vertical="center" wrapText="1"/>
    </xf>
    <xf numFmtId="0" fontId="7" fillId="0" borderId="26" xfId="0" applyFont="1" applyBorder="1" applyAlignment="1">
      <alignment horizontal="center" vertical="center" wrapText="1"/>
    </xf>
    <xf numFmtId="0" fontId="28" fillId="0" borderId="14" xfId="0" applyFont="1" applyBorder="1" applyAlignment="1">
      <alignment horizontal="center" vertical="center" wrapText="1"/>
    </xf>
    <xf numFmtId="0" fontId="28" fillId="0" borderId="27" xfId="0" applyFont="1" applyBorder="1" applyAlignment="1">
      <alignment horizontal="center" vertical="center" wrapText="1"/>
    </xf>
    <xf numFmtId="0" fontId="28" fillId="0" borderId="28" xfId="0" applyFont="1" applyBorder="1" applyAlignment="1">
      <alignment horizontal="center" vertical="center" wrapText="1"/>
    </xf>
    <xf numFmtId="174" fontId="34" fillId="26" borderId="15" xfId="0" applyNumberFormat="1" applyFont="1" applyFill="1" applyBorder="1" applyAlignment="1">
      <alignment horizontal="right" vertical="center" shrinkToFit="1"/>
    </xf>
  </cellXfs>
  <cellStyles count="1142">
    <cellStyle name="=C:\WINDOWS\SYSTEM32\COMMAND.COM" xfId="1" xr:uid="{94404936-2A10-4248-AE6F-63FF04DC1A4D}"/>
    <cellStyle name="=C:\WINDOWS\SYSTEM32\COMMAND.COM 2" xfId="2" xr:uid="{73AB4ACF-B397-4F6D-88E0-7F4156CEDEE5}"/>
    <cellStyle name="=C:\WINDOWS\SYSTEM32\COMMAND.COM 2 2" xfId="3" xr:uid="{45FD672C-2B96-4EAF-A9D4-0787AC0BF34C}"/>
    <cellStyle name="=C:\WINDOWS\SYSTEM32\COMMAND.COM 2 3" xfId="4" xr:uid="{59706BDF-1E9F-4B69-93C5-C98E6EB2AA8A}"/>
    <cellStyle name="=C:\WINDOWS\SYSTEM32\COMMAND.COM 2 4" xfId="5" xr:uid="{AD9211D3-A81B-47CC-9E8F-DED8CFA67BE3}"/>
    <cellStyle name="=C:\WINDOWS\SYSTEM32\COMMAND.COM 2 5" xfId="6" xr:uid="{75F51BAA-A8B1-4BA8-B76E-DC9617FC8DCD}"/>
    <cellStyle name="=C:\WINDOWS\SYSTEM32\COMMAND.COM 3" xfId="7" xr:uid="{6561862A-D366-4BE8-AF99-4CF63247236C}"/>
    <cellStyle name="=C:\WINDOWS\SYSTEM32\COMMAND.COM 3 2" xfId="8" xr:uid="{A5C31DB7-95BE-4B2F-B8AB-1A6701B2DE21}"/>
    <cellStyle name="=C:\WINDOWS\SYSTEM32\COMMAND.COM 3 3" xfId="9" xr:uid="{F209E63B-A279-42B6-8114-6E94D6C26AC8}"/>
    <cellStyle name="=C:\WINDOWS\SYSTEM32\COMMAND.COM 4" xfId="10" xr:uid="{093DFFAC-462A-4F63-80F9-664CA9F673E4}"/>
    <cellStyle name="=C:\WINDOWS\SYSTEM32\COMMAND.COM 5" xfId="11" xr:uid="{864F0B6E-A2F2-453E-8042-1B20B3D075EA}"/>
    <cellStyle name="=C:\WINDOWS\SYSTEM32\COMMAND.COM 6" xfId="12" xr:uid="{E952DAE8-FDFE-4D83-9DE7-01CBD1796DC0}"/>
    <cellStyle name="=C:\WINDOWS\SYSTEM32\COMMAND.COM 6 2" xfId="13" xr:uid="{D789CC41-DFCD-4043-9A9D-AAD8087BBAC3}"/>
    <cellStyle name="=C:\WINDOWS\SYSTEM32\COMMAND.COM 7" xfId="14" xr:uid="{0A041380-AD70-4322-A53F-9EDEA00E2259}"/>
    <cellStyle name="=C:\WINDOWS\SYSTEM32\COMMAND.COM 8" xfId="15" xr:uid="{657EA4DC-455B-4514-83D9-DE60C1376596}"/>
    <cellStyle name="20% - Accent1" xfId="16" xr:uid="{93DB2697-028C-4D3A-8A10-98671872B874}"/>
    <cellStyle name="20% - Accent2" xfId="17" xr:uid="{2FC38BEB-F2D5-44AE-A8F4-A135918C8EE1}"/>
    <cellStyle name="20% - Accent3" xfId="18" xr:uid="{D8FE1FDE-61FE-4EB3-BED2-10CA2EC19E24}"/>
    <cellStyle name="20% - Accent4" xfId="19" xr:uid="{2BAE28C1-CA88-46F1-BECC-2B81179E0714}"/>
    <cellStyle name="20% - Accent5" xfId="20" xr:uid="{2BB9B233-1B6F-49E3-9584-66F667EB64B3}"/>
    <cellStyle name="20% - Accent6" xfId="21" xr:uid="{9939E191-DBD5-4497-A446-5992DAA65FF2}"/>
    <cellStyle name="20% - Énfasis1" xfId="22" builtinId="30" customBuiltin="1"/>
    <cellStyle name="20% - Énfasis1 2" xfId="23" xr:uid="{DF23E922-EE53-4D3D-96A9-BBC7357C4E41}"/>
    <cellStyle name="20% - Énfasis2" xfId="24" builtinId="34" customBuiltin="1"/>
    <cellStyle name="20% - Énfasis2 2" xfId="25" xr:uid="{E8242D29-E6C5-4409-9289-96473D6AF59E}"/>
    <cellStyle name="20% - Énfasis3" xfId="26" builtinId="38" customBuiltin="1"/>
    <cellStyle name="20% - Énfasis3 2" xfId="27" xr:uid="{4061D33A-E190-44F3-AD5F-08F10C37489A}"/>
    <cellStyle name="20% - Énfasis4" xfId="28" builtinId="42" customBuiltin="1"/>
    <cellStyle name="20% - Énfasis4 2" xfId="29" xr:uid="{64577351-8096-4365-8939-F4CBAACAD097}"/>
    <cellStyle name="20% - Énfasis5" xfId="30" builtinId="46" customBuiltin="1"/>
    <cellStyle name="20% - Énfasis5 2" xfId="31" xr:uid="{C84C8389-9440-4E5D-9E7D-6FB1B1C951C0}"/>
    <cellStyle name="20% - Énfasis6" xfId="32" builtinId="50" customBuiltin="1"/>
    <cellStyle name="20% - Énfasis6 2" xfId="33" xr:uid="{F2F4F3CF-E369-47AB-9908-DEDD0DDC0305}"/>
    <cellStyle name="40% - Accent1" xfId="34" xr:uid="{306C9983-4016-470F-8005-B281204DDDA7}"/>
    <cellStyle name="40% - Accent2" xfId="35" xr:uid="{2C9A0977-6063-4A34-9464-F6CCC4F2F626}"/>
    <cellStyle name="40% - Accent3" xfId="36" xr:uid="{AB6E17F3-5381-4179-BB12-9E19CC2F9BD9}"/>
    <cellStyle name="40% - Accent4" xfId="37" xr:uid="{30AB0196-51B5-4CAF-88FC-FC0E2E0DA563}"/>
    <cellStyle name="40% - Accent5" xfId="38" xr:uid="{A458B916-E54E-40C5-AAA4-437599C0AC1E}"/>
    <cellStyle name="40% - Accent6" xfId="39" xr:uid="{B97BC88C-DEFA-4E9F-8359-C3E9D32F2D24}"/>
    <cellStyle name="40% - Énfasis1" xfId="40" builtinId="31" customBuiltin="1"/>
    <cellStyle name="40% - Énfasis1 2" xfId="41" xr:uid="{A358B0C7-B069-4F0D-9C40-F5C4B54230A0}"/>
    <cellStyle name="40% - Énfasis2" xfId="42" builtinId="35" customBuiltin="1"/>
    <cellStyle name="40% - Énfasis2 2" xfId="43" xr:uid="{92919739-4984-49B6-BC60-679168F1E2F3}"/>
    <cellStyle name="40% - Énfasis3" xfId="44" builtinId="39" customBuiltin="1"/>
    <cellStyle name="40% - Énfasis3 2" xfId="45" xr:uid="{0E3F3A3C-A2C0-4702-BAB9-80623A21511B}"/>
    <cellStyle name="40% - Énfasis4" xfId="46" builtinId="43" customBuiltin="1"/>
    <cellStyle name="40% - Énfasis4 2" xfId="47" xr:uid="{3606F42F-BB66-42CD-9619-8D943A42A6BB}"/>
    <cellStyle name="40% - Énfasis5" xfId="48" builtinId="47" customBuiltin="1"/>
    <cellStyle name="40% - Énfasis5 2" xfId="49" xr:uid="{BBA227C9-742F-4DE4-8CA2-142F3ED8DB99}"/>
    <cellStyle name="40% - Énfasis6" xfId="50" builtinId="51" customBuiltin="1"/>
    <cellStyle name="40% - Énfasis6 2" xfId="51" xr:uid="{3E03EBC1-B986-4E48-BDEB-76AC688D139A}"/>
    <cellStyle name="60% - Accent1" xfId="52" xr:uid="{BE2BFB58-DAEF-4A1B-AB36-ADCC05E6E3DD}"/>
    <cellStyle name="60% - Accent2" xfId="53" xr:uid="{4D274893-8D8A-49B3-8C1F-4BC263DD3EC1}"/>
    <cellStyle name="60% - Accent3" xfId="54" xr:uid="{543229DD-2937-4977-BF04-0B7B66DE8102}"/>
    <cellStyle name="60% - Accent4" xfId="55" xr:uid="{746CE3F7-ACA6-4DF7-B41C-00828FB80983}"/>
    <cellStyle name="60% - Accent5" xfId="56" xr:uid="{ED5C7257-EECB-4236-8239-C93D15DAB1BD}"/>
    <cellStyle name="60% - Accent6" xfId="57" xr:uid="{8D3BEDB6-D0B8-4C15-BDEF-7F2645893914}"/>
    <cellStyle name="60% - Énfasis1" xfId="58" builtinId="32" customBuiltin="1"/>
    <cellStyle name="60% - Énfasis1 2" xfId="59" xr:uid="{D3F147E6-5E00-4ECD-8763-9721610FC4F8}"/>
    <cellStyle name="60% - Énfasis2" xfId="60" builtinId="36" customBuiltin="1"/>
    <cellStyle name="60% - Énfasis2 2" xfId="61" xr:uid="{F79EA132-6088-429D-806D-64D0E11A3F77}"/>
    <cellStyle name="60% - Énfasis3" xfId="62" builtinId="40" customBuiltin="1"/>
    <cellStyle name="60% - Énfasis3 2" xfId="63" xr:uid="{42DD897C-3FAB-42D6-8D62-C9D70E87F162}"/>
    <cellStyle name="60% - Énfasis4" xfId="64" builtinId="44" customBuiltin="1"/>
    <cellStyle name="60% - Énfasis4 2" xfId="65" xr:uid="{2881FE1B-69EC-4B61-9481-666269E94A75}"/>
    <cellStyle name="60% - Énfasis5" xfId="66" builtinId="48" customBuiltin="1"/>
    <cellStyle name="60% - Énfasis5 2" xfId="67" xr:uid="{D1ECEDC5-10E6-4582-A711-F810C3CBAE60}"/>
    <cellStyle name="60% - Énfasis6" xfId="68" builtinId="52" customBuiltin="1"/>
    <cellStyle name="60% - Énfasis6 2" xfId="69" xr:uid="{6629AC69-1827-4248-89B1-AC269CCA35BB}"/>
    <cellStyle name="7" xfId="70" xr:uid="{4A9AB915-99BC-492A-BC69-9A86490F422A}"/>
    <cellStyle name="Accent1" xfId="71" xr:uid="{DE0CA196-A759-491E-94E9-1725413A538F}"/>
    <cellStyle name="Accent2" xfId="72" xr:uid="{B367720A-01A1-4AD0-B5A1-4AE09E3D8154}"/>
    <cellStyle name="Accent3" xfId="73" xr:uid="{AE04701F-03EE-4911-83F9-F35EA7BB6DE3}"/>
    <cellStyle name="Accent4" xfId="74" xr:uid="{689EC43E-367F-4C88-B595-61D9B431D37D}"/>
    <cellStyle name="Accent5" xfId="75" xr:uid="{0E1AA331-B6D3-4F9F-AE40-10E160EAF9AC}"/>
    <cellStyle name="Accent6" xfId="76" xr:uid="{F91E6B85-3DC3-47DE-9240-91AB50812FF5}"/>
    <cellStyle name="Bad" xfId="77" xr:uid="{ECDD853D-AA19-4C1B-99F2-07E2A64A622D}"/>
    <cellStyle name="Buena 2" xfId="78" xr:uid="{4E63F547-C7F6-42A1-ABDB-3215A251DAE0}"/>
    <cellStyle name="Cabecera 1" xfId="79" xr:uid="{A3687D05-F84F-4C9D-8903-8A0F0F17BFD1}"/>
    <cellStyle name="Cabecera 1 2" xfId="80" xr:uid="{A0324828-8CA9-4DE3-BF87-D19C19CD9F80}"/>
    <cellStyle name="Cabecera 2" xfId="81" xr:uid="{CFAA7E9D-AF45-4193-B3EA-E3FC7F2337A0}"/>
    <cellStyle name="Cabecera 2 2" xfId="82" xr:uid="{E13C96C8-C982-45A7-9C04-08D074427DF6}"/>
    <cellStyle name="Calculation" xfId="83" xr:uid="{63CC7526-D075-43AD-8FAE-A92264B87F20}"/>
    <cellStyle name="Cálculo" xfId="84" builtinId="22" customBuiltin="1"/>
    <cellStyle name="Cálculo 2" xfId="85" xr:uid="{6FC897FE-4435-4757-8C83-CE3985626582}"/>
    <cellStyle name="Celda de comprobación" xfId="86" builtinId="23" customBuiltin="1"/>
    <cellStyle name="Celda de comprobación 2" xfId="87" xr:uid="{CE8447AE-4C3B-4AB4-825F-720F2F5C5C03}"/>
    <cellStyle name="Celda vinculada" xfId="88" builtinId="24" customBuiltin="1"/>
    <cellStyle name="Celda vinculada 2" xfId="89" xr:uid="{EE50E337-E656-4190-92F7-C89682276FEC}"/>
    <cellStyle name="Check Cell" xfId="90" xr:uid="{6D250F93-7A6C-43F6-A749-0E45EED7724C}"/>
    <cellStyle name="Encabezado 4" xfId="91" builtinId="19" customBuiltin="1"/>
    <cellStyle name="Encabezado 4 2" xfId="92" xr:uid="{F83F4A10-896A-4E84-AB7D-11DD59755F6B}"/>
    <cellStyle name="Énfasis1" xfId="93" builtinId="29" customBuiltin="1"/>
    <cellStyle name="Énfasis1 2" xfId="94" xr:uid="{0CC3F66F-1B06-41E2-96B6-340EAA953817}"/>
    <cellStyle name="Énfasis2" xfId="95" builtinId="33" customBuiltin="1"/>
    <cellStyle name="Énfasis2 2" xfId="96" xr:uid="{ACCE882D-A8A9-4095-8041-762EFC542D69}"/>
    <cellStyle name="Énfasis3" xfId="97" builtinId="37" customBuiltin="1"/>
    <cellStyle name="Énfasis3 2" xfId="98" xr:uid="{E33DED39-0209-46B8-BD70-8249741AF5ED}"/>
    <cellStyle name="Énfasis4" xfId="99" builtinId="41" customBuiltin="1"/>
    <cellStyle name="Énfasis4 2" xfId="100" xr:uid="{4397EDAE-82D4-4AB0-8DF5-F70BE45B343D}"/>
    <cellStyle name="Énfasis5" xfId="101" builtinId="45" customBuiltin="1"/>
    <cellStyle name="Énfasis5 2" xfId="102" xr:uid="{3CE7B0FA-0348-4B0B-98D9-E4945AC9B357}"/>
    <cellStyle name="Énfasis6" xfId="103" builtinId="49" customBuiltin="1"/>
    <cellStyle name="Énfasis6 2" xfId="104" xr:uid="{B1217399-BDB0-4EDE-8381-A65084B8E323}"/>
    <cellStyle name="Entrada" xfId="105" builtinId="20" customBuiltin="1"/>
    <cellStyle name="Entrada 2" xfId="106" xr:uid="{16C84FD2-DEF7-4013-9B36-3EEE61B475FC}"/>
    <cellStyle name="Euro" xfId="107" xr:uid="{0B34475E-5D76-4B5B-840A-4E8B0BD03D86}"/>
    <cellStyle name="Euro 10" xfId="108" xr:uid="{B0E0221A-1910-4E06-955F-E04432397601}"/>
    <cellStyle name="Euro 11" xfId="109" xr:uid="{0C012DBF-9418-4852-940F-3769048C4DAF}"/>
    <cellStyle name="Euro 12" xfId="110" xr:uid="{69B20EE7-2F84-4495-BB09-A63FFF4D36BE}"/>
    <cellStyle name="Euro 13" xfId="111" xr:uid="{9B0BBCBD-E4EB-4CD6-8F80-6AADD4E5111D}"/>
    <cellStyle name="Euro 14" xfId="112" xr:uid="{801EB4A9-5374-46C6-BEBC-282AAB838B6C}"/>
    <cellStyle name="Euro 15" xfId="113" xr:uid="{EA9E2B2B-B5B6-48AC-8F4F-0F93BB6B64C9}"/>
    <cellStyle name="Euro 16" xfId="114" xr:uid="{D609AF97-1871-4EBE-BA7D-664C92B6796C}"/>
    <cellStyle name="Euro 17" xfId="115" xr:uid="{7BA6F39E-1E14-44B5-AC13-4AB4DE655ABA}"/>
    <cellStyle name="Euro 18" xfId="116" xr:uid="{FF3FF9BB-D556-4241-813B-E4ED3F8CAAAA}"/>
    <cellStyle name="Euro 19" xfId="117" xr:uid="{F6D76306-53C0-42E9-AC58-7DD0F1A78E90}"/>
    <cellStyle name="Euro 2" xfId="118" xr:uid="{DD43E4E2-0E73-4DF0-9D70-29C83AAE517E}"/>
    <cellStyle name="Euro 2 10" xfId="119" xr:uid="{EB219643-D9B9-4ED3-AE31-863F621EFF50}"/>
    <cellStyle name="Euro 2 10 2" xfId="120" xr:uid="{58573F69-255D-4043-A600-7964144E5BA8}"/>
    <cellStyle name="Euro 2 10 2 2" xfId="121" xr:uid="{965677ED-CC17-4C5D-8FF7-863B02CA4181}"/>
    <cellStyle name="Euro 2 11" xfId="122" xr:uid="{6643824C-8F00-4294-A8A4-8B995E108256}"/>
    <cellStyle name="Euro 2 12" xfId="123" xr:uid="{D2164BC2-67DA-4D1E-A513-8C050E79A87C}"/>
    <cellStyle name="Euro 2 2" xfId="124" xr:uid="{AA577CD9-2BEA-4B83-A0CF-D6BF244F7C28}"/>
    <cellStyle name="Euro 2 2 2" xfId="125" xr:uid="{AABB9BF9-6031-44DD-82D6-6F264446AAEC}"/>
    <cellStyle name="Euro 2 2 2 2" xfId="126" xr:uid="{A4343B00-ED76-4129-8D8D-FCE2D893E632}"/>
    <cellStyle name="Euro 2 2 2 2 2" xfId="127" xr:uid="{EFD5C533-EF0A-4D44-ACEF-170FD4591BAB}"/>
    <cellStyle name="Euro 2 2 2 2 3" xfId="128" xr:uid="{B0A109E1-6F65-4AD9-A506-6B7E46E20898}"/>
    <cellStyle name="Euro 2 2 2 3" xfId="129" xr:uid="{FC468F19-DCEE-4855-83C0-78B5A4389D0D}"/>
    <cellStyle name="Euro 2 2 2 4" xfId="130" xr:uid="{B5AA65A8-FD89-49C8-BB61-0C5BB15A102C}"/>
    <cellStyle name="Euro 2 2 3" xfId="131" xr:uid="{1827B865-BB88-4728-AAC8-B52062858250}"/>
    <cellStyle name="Euro 2 2 4" xfId="132" xr:uid="{DA5D3CFC-DD99-4702-9439-C4D0C645DC75}"/>
    <cellStyle name="Euro 2 2 4 2" xfId="133" xr:uid="{03BAA444-5B94-4548-B7A9-95A85B8F9127}"/>
    <cellStyle name="Euro 2 2 4 3" xfId="134" xr:uid="{37E7C10A-4FA6-4B75-9853-D3C979068D59}"/>
    <cellStyle name="Euro 2 2 4 4" xfId="135" xr:uid="{B20E76E3-1363-4895-838A-E6F22CB124E2}"/>
    <cellStyle name="Euro 2 2 5" xfId="136" xr:uid="{34263611-98A7-4E10-9A24-BA35906536A7}"/>
    <cellStyle name="Euro 2 3" xfId="137" xr:uid="{697736EE-75FC-4862-9BA7-4A3A08B04136}"/>
    <cellStyle name="Euro 2 4" xfId="138" xr:uid="{F192A33C-31FE-4E0C-868C-BE7D1D1524A5}"/>
    <cellStyle name="Euro 2 5" xfId="139" xr:uid="{F71A2BEB-CFDA-4AE4-89AA-83CC70D06405}"/>
    <cellStyle name="Euro 2 6" xfId="140" xr:uid="{D2E780C5-E45F-413B-B493-4E126ED691C9}"/>
    <cellStyle name="Euro 2 7" xfId="141" xr:uid="{18353D21-F8CE-4868-9807-3B4AEF62C701}"/>
    <cellStyle name="Euro 2 8" xfId="142" xr:uid="{23802654-CF27-4DC9-B8C4-F7A89A7BEB66}"/>
    <cellStyle name="Euro 2 9" xfId="143" xr:uid="{550D7934-D47C-4A08-B455-A5C31A599BF8}"/>
    <cellStyle name="Euro 20" xfId="144" xr:uid="{67F7179A-64EB-4659-A441-87CC788395D3}"/>
    <cellStyle name="Euro 21" xfId="145" xr:uid="{5B92A1E0-6F93-401D-8CCD-1CEC2533E96D}"/>
    <cellStyle name="Euro 22" xfId="146" xr:uid="{B74C5EE7-C44B-47C1-89BD-E5265A54A221}"/>
    <cellStyle name="Euro 23" xfId="147" xr:uid="{54FF773F-855A-4846-ACE8-B36E2ACE85D3}"/>
    <cellStyle name="Euro 24" xfId="148" xr:uid="{837A01BB-8945-48FF-BC67-DC2F49367384}"/>
    <cellStyle name="Euro 25" xfId="149" xr:uid="{5E7E244B-D5C3-4ACC-994B-443FF14727BD}"/>
    <cellStyle name="Euro 26" xfId="150" xr:uid="{7669ACE8-71A3-4142-BDBF-53FF63809572}"/>
    <cellStyle name="Euro 27" xfId="151" xr:uid="{3F63A598-D654-4F27-AAE4-E198477D69F8}"/>
    <cellStyle name="Euro 28" xfId="152" xr:uid="{7E3B4EDE-150E-4F8B-B27A-BC4C5422FC07}"/>
    <cellStyle name="Euro 29" xfId="153" xr:uid="{5C8C6FF5-AA93-4F88-AFA5-E3D60C9153DD}"/>
    <cellStyle name="Euro 3" xfId="154" xr:uid="{3100DB81-EBDE-41E0-87F4-A22F91CD5C4E}"/>
    <cellStyle name="Euro 3 2" xfId="155" xr:uid="{6408465C-38FB-4386-AF43-A39DDB99674D}"/>
    <cellStyle name="Euro 3 2 2" xfId="156" xr:uid="{B8127462-2B56-4DC6-879F-67C6B9883120}"/>
    <cellStyle name="Euro 3 2 3" xfId="157" xr:uid="{A81A0915-0A5B-42E0-A8B3-88D01AAB7080}"/>
    <cellStyle name="Euro 3 2 4" xfId="158" xr:uid="{C679304F-6B66-420A-A53C-512F91871F96}"/>
    <cellStyle name="Euro 3 3" xfId="159" xr:uid="{79A4C4F7-88FC-4316-9920-A3254F5B9403}"/>
    <cellStyle name="Euro 30" xfId="160" xr:uid="{9D47672D-AA94-47E8-8763-6429826713F6}"/>
    <cellStyle name="Euro 31" xfId="161" xr:uid="{EE6F116B-A7D8-428E-9EA6-E28C9E067ED9}"/>
    <cellStyle name="Euro 32" xfId="162" xr:uid="{A9B45526-A257-4474-8418-5068B73F0087}"/>
    <cellStyle name="Euro 33" xfId="163" xr:uid="{6F8F7384-EFF3-407D-BE23-EB6FB7CF9BB2}"/>
    <cellStyle name="Euro 34" xfId="164" xr:uid="{D2B90B52-5492-498A-958D-9FC5C643E680}"/>
    <cellStyle name="Euro 35" xfId="165" xr:uid="{4415CD21-8BDA-427F-A39C-E51D186E2A69}"/>
    <cellStyle name="Euro 36" xfId="166" xr:uid="{04264552-A2D2-42BD-98AF-C2CE6A350D42}"/>
    <cellStyle name="Euro 37" xfId="167" xr:uid="{5E7EC8CE-F474-4B28-9D9E-EFCDC76CB30B}"/>
    <cellStyle name="Euro 38" xfId="168" xr:uid="{3C8196EB-CA4E-4F50-8D72-5EC85663821B}"/>
    <cellStyle name="Euro 39" xfId="169" xr:uid="{AD81AA81-7A44-4BCC-BC1B-E6D1380D5C8F}"/>
    <cellStyle name="Euro 4" xfId="170" xr:uid="{3CAA99F3-6580-4DE2-BDE8-BF7CD29C7F9A}"/>
    <cellStyle name="Euro 4 2" xfId="171" xr:uid="{17622101-F13E-434C-BFA2-67AF511A43B4}"/>
    <cellStyle name="Euro 4 3" xfId="172" xr:uid="{F38251C8-E58F-40EC-9744-45AF8EF2C44D}"/>
    <cellStyle name="Euro 4 4" xfId="173" xr:uid="{63113770-DC6B-417F-A46D-29B920453A7B}"/>
    <cellStyle name="Euro 4 5" xfId="174" xr:uid="{BABD9F3D-4231-4F78-9AC1-6DF753976155}"/>
    <cellStyle name="Euro 40" xfId="175" xr:uid="{213B8AA7-EB40-49F9-97CD-810872706C93}"/>
    <cellStyle name="Euro 41" xfId="176" xr:uid="{D271D668-888C-4974-97CA-03E6C1765617}"/>
    <cellStyle name="Euro 42" xfId="177" xr:uid="{3A279596-A630-47B8-B459-6EA4F1ECB35F}"/>
    <cellStyle name="Euro 42 2" xfId="178" xr:uid="{1D0ADD0D-EE8D-4FD7-B0F3-E8E89D54AE65}"/>
    <cellStyle name="Euro 42 3" xfId="179" xr:uid="{AA1DA481-F36A-4A27-B366-4B018F26125F}"/>
    <cellStyle name="Euro 43" xfId="180" xr:uid="{E04D9F6B-439D-410D-8408-F314DBB4AEE1}"/>
    <cellStyle name="Euro 44" xfId="181" xr:uid="{C0F11C5C-9DAF-4703-A7B7-5AB675EB2254}"/>
    <cellStyle name="Euro 45" xfId="182" xr:uid="{2AEF16D3-D449-434B-AE6A-4073FE467681}"/>
    <cellStyle name="Euro 45 2" xfId="183" xr:uid="{2D8AEA16-2C67-4162-B4F4-E1BA9BA871BA}"/>
    <cellStyle name="Euro 45 3" xfId="184" xr:uid="{C1DCBF34-67F0-4DDF-B133-9EFBBE3BF96F}"/>
    <cellStyle name="Euro 46" xfId="185" xr:uid="{847D71B6-98C6-43D8-A98D-3E3C869515E4}"/>
    <cellStyle name="Euro 46 2" xfId="186" xr:uid="{3BB10087-50AA-4C9E-B0DC-6CCDD405CA77}"/>
    <cellStyle name="Euro 46 3" xfId="187" xr:uid="{79AB354D-E60E-4C99-BF8C-665C746CC4C6}"/>
    <cellStyle name="Euro 47" xfId="188" xr:uid="{0C8DA831-7F4D-4DE4-BB72-B0F3784D3AFD}"/>
    <cellStyle name="Euro 47 2" xfId="189" xr:uid="{36CABC83-C19D-4359-A95F-B2F334663F76}"/>
    <cellStyle name="Euro 47 3" xfId="190" xr:uid="{97089219-5A31-4EBF-9157-DB396EDC0A71}"/>
    <cellStyle name="Euro 48" xfId="191" xr:uid="{B20E5253-CFB0-4A95-847E-0891010A8DCB}"/>
    <cellStyle name="Euro 48 2" xfId="192" xr:uid="{2591E4F9-3CE0-41F3-91A6-F344C46A2AA7}"/>
    <cellStyle name="Euro 48 3" xfId="193" xr:uid="{A2E7374B-1517-47CC-9196-C3848BC446DD}"/>
    <cellStyle name="Euro 49" xfId="194" xr:uid="{189A414F-F116-4CB9-B560-FFBF293A55CD}"/>
    <cellStyle name="Euro 49 2" xfId="195" xr:uid="{F5DFF492-FD1D-4A09-AD15-C5CB9525CE02}"/>
    <cellStyle name="Euro 49 3" xfId="196" xr:uid="{587EEA81-2FC9-497B-8E8C-FC4E872B731F}"/>
    <cellStyle name="Euro 5" xfId="197" xr:uid="{B4780412-B0CB-4B74-AADB-E297A86F2BE9}"/>
    <cellStyle name="Euro 5 2" xfId="198" xr:uid="{35DD4101-7252-42F0-9297-A227EF9EA4EE}"/>
    <cellStyle name="Euro 5 3" xfId="199" xr:uid="{39B54F90-5787-48E6-B35C-B6E095FA3815}"/>
    <cellStyle name="Euro 5 4" xfId="200" xr:uid="{5F9F9A63-86CF-48D2-B077-75B852A0ABBC}"/>
    <cellStyle name="Euro 5 5" xfId="201" xr:uid="{A540AC12-CA3A-43FF-A6F8-53969E65FA06}"/>
    <cellStyle name="Euro 50" xfId="202" xr:uid="{47E79544-F3A0-4006-AE64-6BB26F1A1063}"/>
    <cellStyle name="Euro 50 2" xfId="203" xr:uid="{7D98E4B6-B68D-45E2-AEB8-A38689D8A564}"/>
    <cellStyle name="Euro 50 3" xfId="204" xr:uid="{ECE3C25B-B586-4145-80F6-AF31F53F7455}"/>
    <cellStyle name="Euro 51" xfId="205" xr:uid="{1BB0BD9E-92C8-40FB-991B-C82C9B0C447C}"/>
    <cellStyle name="Euro 51 2" xfId="206" xr:uid="{EEB56809-988F-46C0-90A4-E1811C645303}"/>
    <cellStyle name="Euro 51 3" xfId="207" xr:uid="{D3E33F70-E962-480B-847A-CDEA14560370}"/>
    <cellStyle name="Euro 52" xfId="208" xr:uid="{E07E4F30-1105-4335-9C12-658D0BF066D3}"/>
    <cellStyle name="Euro 53" xfId="209" xr:uid="{F70C2304-6416-4A17-95C2-4EEDC14B8169}"/>
    <cellStyle name="Euro 6" xfId="210" xr:uid="{6B6E0F47-86CA-4D64-950E-FC5CBBE3C297}"/>
    <cellStyle name="Euro 6 2" xfId="211" xr:uid="{D1953B65-9064-40AD-B0B3-9C6D72EA9A0B}"/>
    <cellStyle name="Euro 6 3" xfId="212" xr:uid="{95791204-2228-45A9-8516-9545F41C325F}"/>
    <cellStyle name="Euro 6 4" xfId="213" xr:uid="{C9C9EEF6-41B1-4218-A697-20FBBF5014AD}"/>
    <cellStyle name="Euro 6 5" xfId="214" xr:uid="{C7157216-3A5E-453E-A8D1-1E36B86F83A6}"/>
    <cellStyle name="Euro 7" xfId="215" xr:uid="{C5FD9D47-EA60-4138-B8A0-75E649CF6423}"/>
    <cellStyle name="Euro 8" xfId="216" xr:uid="{DC0E5CE4-3D3D-4BDF-8FD9-BB3DF9E1E672}"/>
    <cellStyle name="Euro 9" xfId="217" xr:uid="{E4BD1955-95F1-43DE-9F8E-F9A913EED908}"/>
    <cellStyle name="Explanatory Text" xfId="218" xr:uid="{BD5426A3-7C50-4080-B4C3-11DB2F67A7FB}"/>
    <cellStyle name="Fecha" xfId="219" xr:uid="{78208117-153C-443D-AFC5-7540EF7473FE}"/>
    <cellStyle name="Fecha 2" xfId="220" xr:uid="{0F307410-F779-4CDF-87EE-44767826393F}"/>
    <cellStyle name="Fijo" xfId="221" xr:uid="{8D2FBCAB-E2B2-41F1-A25D-E24C074DD9CF}"/>
    <cellStyle name="Fijo 2" xfId="222" xr:uid="{E36905BD-42AF-48FF-9A52-7B58629ECC55}"/>
    <cellStyle name="Good" xfId="223" xr:uid="{37511AA7-27D4-4178-A6A9-DEB35302BD84}"/>
    <cellStyle name="Heading 1" xfId="224" xr:uid="{522F1D2E-813A-417F-B4DB-B54807EB870A}"/>
    <cellStyle name="Heading 2" xfId="225" xr:uid="{F8C36F77-01AD-4CCC-B902-DBE5314E6347}"/>
    <cellStyle name="Heading 3" xfId="226" xr:uid="{6B506B98-9F0E-4DF4-90AC-3801CCA3043D}"/>
    <cellStyle name="Heading 4" xfId="227" xr:uid="{DEB326D2-B123-42C4-9B4E-85CE306A9E6D}"/>
    <cellStyle name="Hipervínculo 16" xfId="228" xr:uid="{1BF95856-CC6C-448E-91C6-4166EE702F85}"/>
    <cellStyle name="Incorrecto" xfId="229" builtinId="27" customBuiltin="1"/>
    <cellStyle name="Incorrecto 2" xfId="230" xr:uid="{7FCEB26E-D378-4152-87D2-1BF6E91A122F}"/>
    <cellStyle name="Input" xfId="231" xr:uid="{6009D06A-97CA-4506-8118-E71867CD684D}"/>
    <cellStyle name="Linked Cell" xfId="232" xr:uid="{A4A21E81-6877-4306-98CF-4D53F3728D46}"/>
    <cellStyle name="Millares" xfId="233" builtinId="3"/>
    <cellStyle name="Millares 2 2" xfId="234" xr:uid="{CEF12E01-97AF-456D-8496-CE23EA150BA4}"/>
    <cellStyle name="Millares 2 3" xfId="235" xr:uid="{E91B8E29-4683-4282-BECD-95F18B16E673}"/>
    <cellStyle name="Millares 91" xfId="236" xr:uid="{A778EE27-29E7-4EA1-8D14-4DDFA57D2674}"/>
    <cellStyle name="Millares 92" xfId="237" xr:uid="{EF62B45B-FB0B-4974-B647-A651EF9FA225}"/>
    <cellStyle name="Millares 93" xfId="238" xr:uid="{7DABA75D-7E59-4B2F-ADCA-C707CB4BAE31}"/>
    <cellStyle name="Millares 93 2" xfId="239" xr:uid="{CC702441-DE1D-4450-AFD8-0B6EFB6C7FD8}"/>
    <cellStyle name="Millares 93 3" xfId="240" xr:uid="{5EE59FB2-68DD-4A57-8803-9DD7B11C4FF8}"/>
    <cellStyle name="Millares 94" xfId="241" xr:uid="{8025C06E-89F5-4050-9F50-EAC28E94A4B3}"/>
    <cellStyle name="Millares 94 2" xfId="242" xr:uid="{51834D6A-22B9-4C4C-ADFB-CC985FDBE7D5}"/>
    <cellStyle name="Monetario" xfId="243" xr:uid="{9BF08A89-E1AC-4C9D-878E-3DAAD8488B9B}"/>
    <cellStyle name="Monetario 2" xfId="244" xr:uid="{2828B9A9-61AF-4A40-841C-1746BD13DC9E}"/>
    <cellStyle name="Monetario0" xfId="245" xr:uid="{F4F59308-21CB-4C32-BF39-6082E5234568}"/>
    <cellStyle name="Monetario0 2" xfId="246" xr:uid="{3736D519-5A36-4A84-BEF2-0DF475485526}"/>
    <cellStyle name="Neutral" xfId="247" builtinId="28" customBuiltin="1"/>
    <cellStyle name="Neutral 10" xfId="248" xr:uid="{D40A9E0E-74F6-440B-81E5-0E88E8AAD66D}"/>
    <cellStyle name="Neutral 10 2" xfId="249" xr:uid="{27993078-D33D-4AE0-A331-8E8943A394EE}"/>
    <cellStyle name="Neutral 2" xfId="250" xr:uid="{1FC16547-6793-4388-B852-BBC4B0F83CCE}"/>
    <cellStyle name="Neutral 2 2" xfId="251" xr:uid="{C2B16EBC-8EB2-4BCA-9650-EACE5139E8B5}"/>
    <cellStyle name="Neutral 2 3" xfId="252" xr:uid="{5A824B47-CA86-4F43-A762-CA00DC385EAB}"/>
    <cellStyle name="Neutral 3" xfId="253" xr:uid="{9ACFCF26-98C5-4D2A-8630-367BC806DEB1}"/>
    <cellStyle name="Neutral 3 2" xfId="254" xr:uid="{931B4B3D-E1DE-41B0-9698-F5BDE1DDF30F}"/>
    <cellStyle name="Neutral 3 3" xfId="255" xr:uid="{18E9E305-0AAF-419F-AA08-18C1A904C2BD}"/>
    <cellStyle name="Neutral 3 4" xfId="256" xr:uid="{EB83EE15-CB99-4E01-AB7F-D7C71D91C6B2}"/>
    <cellStyle name="Neutral 4" xfId="257" xr:uid="{3F9D4665-2A0C-483A-817D-F1941ED5EF13}"/>
    <cellStyle name="Neutral 4 2" xfId="258" xr:uid="{4236850A-5BDF-4B05-B2E1-C0DD7E9E84EF}"/>
    <cellStyle name="Neutral 4 3" xfId="259" xr:uid="{24711A06-3DD8-4CC4-AD23-42CF9E63903A}"/>
    <cellStyle name="Neutral 4 4" xfId="260" xr:uid="{E4341952-C19D-437F-9138-2555FCC5ADED}"/>
    <cellStyle name="Neutral 5" xfId="261" xr:uid="{480D8145-36A0-4D66-8226-92DF1B733EC1}"/>
    <cellStyle name="Neutral 5 2" xfId="262" xr:uid="{D421E6B2-0125-4774-B09A-B511BB24B37C}"/>
    <cellStyle name="Neutral 5 3" xfId="263" xr:uid="{5899F462-FB8C-448A-9CF3-9D76804D340E}"/>
    <cellStyle name="Neutral 5 4" xfId="264" xr:uid="{94BF14A3-7B2E-4CE3-B49C-E193F3B046EB}"/>
    <cellStyle name="Neutral 6" xfId="265" xr:uid="{7DD7F5EF-C7D0-42F6-AD16-00C7DD14FDA5}"/>
    <cellStyle name="Neutral 6 2" xfId="266" xr:uid="{8B901315-2D6E-4DFB-B4AC-45C649BDC9B4}"/>
    <cellStyle name="Neutral 6 3" xfId="267" xr:uid="{75EB50EF-6B5C-48C4-8333-C44C4C58C16D}"/>
    <cellStyle name="Neutral 6 4" xfId="268" xr:uid="{C989E626-C552-4E22-9689-4BFDED16FAA4}"/>
    <cellStyle name="Neutral 7" xfId="269" xr:uid="{027F46BF-8FFC-4274-849A-ACD26508A72C}"/>
    <cellStyle name="Neutral 7 2" xfId="270" xr:uid="{163187BE-ABA5-4FAD-9185-6DE5124031CA}"/>
    <cellStyle name="Neutral 7 3" xfId="271" xr:uid="{4FCFCFB3-D25B-4C5C-8A9C-CE75C544732D}"/>
    <cellStyle name="Neutral 7 4" xfId="272" xr:uid="{5F308E3F-BB70-4297-B4CB-BAB5726EBE0C}"/>
    <cellStyle name="Neutral 8" xfId="273" xr:uid="{2723FBA5-DA9C-44FD-91C7-B0086867B998}"/>
    <cellStyle name="Neutral 8 2" xfId="274" xr:uid="{D972B37E-6610-4850-9439-663DD95D74CF}"/>
    <cellStyle name="Neutral 8 3" xfId="275" xr:uid="{ED500C8C-65DE-46EA-8BA3-BEAFDF369CA9}"/>
    <cellStyle name="Neutral 8 4" xfId="276" xr:uid="{3555BF0E-8741-4E00-B108-1F82FB7A0499}"/>
    <cellStyle name="Neutral 9" xfId="277" xr:uid="{C2DDB62E-4019-4723-8DDE-FB0DF2D2E760}"/>
    <cellStyle name="Neutral 9 2" xfId="278" xr:uid="{0B8DB48E-9115-4515-BCBC-BF3BFECA67CA}"/>
    <cellStyle name="Neutral 9 3" xfId="279" xr:uid="{1CD5AFAD-CEB9-423D-B0B3-9920BD9D4399}"/>
    <cellStyle name="Neutral 9 4" xfId="280" xr:uid="{D722B14D-64DE-48C5-88F2-414768A6792E}"/>
    <cellStyle name="No-definido" xfId="281" xr:uid="{BD06A2D3-534D-4863-A6C1-462B1F85B100}"/>
    <cellStyle name="Normal" xfId="0" builtinId="0"/>
    <cellStyle name="Normal 100" xfId="282" xr:uid="{E683E44F-048D-4875-9E67-131FA9DA93ED}"/>
    <cellStyle name="Normal 100 2" xfId="283" xr:uid="{091FA3F0-B07E-4CE8-8D21-7F0E7A35FEBF}"/>
    <cellStyle name="Normal 100 3" xfId="284" xr:uid="{185EB630-81D9-4430-ACD2-F2A164FF62AA}"/>
    <cellStyle name="Normal 12 10" xfId="285" xr:uid="{E478B93E-A268-44CC-A80E-82BA90E32FC3}"/>
    <cellStyle name="Normal 12 11" xfId="286" xr:uid="{CF06BFCE-8C42-4AB9-93C6-B7417F0CDCA6}"/>
    <cellStyle name="Normal 12 12" xfId="287" xr:uid="{B1E1708D-88C9-4C3F-BB87-5C829A097F67}"/>
    <cellStyle name="Normal 12 13" xfId="288" xr:uid="{A9B33F52-498A-4A70-AD3F-D957659F0B11}"/>
    <cellStyle name="Normal 12 14" xfId="289" xr:uid="{95BB8F0E-91C6-485E-89DC-647AF5BC2039}"/>
    <cellStyle name="Normal 12 15" xfId="290" xr:uid="{5A020176-3D49-4D4C-A0F3-71D91F7BD037}"/>
    <cellStyle name="Normal 12 16" xfId="291" xr:uid="{313B106D-6A32-4D39-A91E-E4A65FAA77CD}"/>
    <cellStyle name="Normal 12 17" xfId="292" xr:uid="{421C1290-648D-4391-9B7D-375B567FD97E}"/>
    <cellStyle name="Normal 12 18" xfId="293" xr:uid="{06C40E7D-D90F-4F5C-BDCF-A032E7DA8DA2}"/>
    <cellStyle name="Normal 12 19" xfId="294" xr:uid="{A4B69235-E821-42A3-91F1-D20C1511D12B}"/>
    <cellStyle name="Normal 12 2" xfId="295" xr:uid="{63B291BE-4F5E-4B42-81CF-5089157A57DE}"/>
    <cellStyle name="Normal 12 20" xfId="296" xr:uid="{6C64B1E8-6A71-44AB-B452-7B907654B437}"/>
    <cellStyle name="Normal 12 21" xfId="297" xr:uid="{82981AA8-155A-4C85-98CE-77FA53B6D39F}"/>
    <cellStyle name="Normal 12 22" xfId="298" xr:uid="{D9681D9A-C566-4AC8-AC0E-EB7B678245FE}"/>
    <cellStyle name="Normal 12 23" xfId="299" xr:uid="{3BE820B0-E43B-427A-A211-BCF6E4EFCF81}"/>
    <cellStyle name="Normal 12 24" xfId="300" xr:uid="{867FDBB8-8E04-4A61-A8AF-F2F4878B7685}"/>
    <cellStyle name="Normal 12 25" xfId="301" xr:uid="{FE14F126-C28A-4AA1-94F8-B45C66D9C959}"/>
    <cellStyle name="Normal 12 26" xfId="302" xr:uid="{D2C825BF-2518-4356-9D46-C5E7ABBF94FB}"/>
    <cellStyle name="Normal 12 27" xfId="303" xr:uid="{8E6EAA49-C007-4EC1-BD66-42B85E7151B2}"/>
    <cellStyle name="Normal 12 28" xfId="304" xr:uid="{45F207C6-21EA-4955-98C8-FDCC0DA6087C}"/>
    <cellStyle name="Normal 12 29" xfId="305" xr:uid="{6AE17F57-E63F-42FB-8EB1-6AC2BDB22BC7}"/>
    <cellStyle name="Normal 12 3" xfId="306" xr:uid="{22FC401F-27D8-467B-80B5-1E4B6665B9E3}"/>
    <cellStyle name="Normal 12 30" xfId="307" xr:uid="{C2F4DAB8-CA48-429C-9F7A-A67216D3D3B7}"/>
    <cellStyle name="Normal 12 31" xfId="308" xr:uid="{B1C0E6CF-C004-4627-A282-C4FDB2A5663F}"/>
    <cellStyle name="Normal 12 32" xfId="309" xr:uid="{EA21C497-225B-4FFF-922A-E6A1867A9072}"/>
    <cellStyle name="Normal 12 33" xfId="310" xr:uid="{A5B36950-6C75-407C-8E57-431F0E25978F}"/>
    <cellStyle name="Normal 12 34" xfId="311" xr:uid="{1E461886-598B-45E7-B691-46DC06A933FD}"/>
    <cellStyle name="Normal 12 35" xfId="312" xr:uid="{E809F052-9DFB-483C-B7AC-0FA465A3F0B2}"/>
    <cellStyle name="Normal 12 36" xfId="313" xr:uid="{CD45AD06-5A13-4491-B689-044428359687}"/>
    <cellStyle name="Normal 12 37" xfId="314" xr:uid="{AF3EE69E-68BB-41AE-B64D-1111DFF48920}"/>
    <cellStyle name="Normal 12 38" xfId="315" xr:uid="{08E0E12E-AC15-4FE2-A51A-30BAF9438D87}"/>
    <cellStyle name="Normal 12 39" xfId="316" xr:uid="{2DCE1908-4FE3-467B-B419-DA4A892DCDBB}"/>
    <cellStyle name="Normal 12 4" xfId="317" xr:uid="{145D6E40-CA46-43C8-874A-121D9C8ADAE1}"/>
    <cellStyle name="Normal 12 40" xfId="318" xr:uid="{11B38E82-1E02-4BB7-BE17-5B0F4F39E20F}"/>
    <cellStyle name="Normal 12 5" xfId="319" xr:uid="{4CDF29B1-552C-4905-B36C-6B66E90A2340}"/>
    <cellStyle name="Normal 12 6" xfId="320" xr:uid="{F14E851C-9391-4D5F-ACE2-B083DA79BF10}"/>
    <cellStyle name="Normal 12 7" xfId="321" xr:uid="{18532C31-D1C6-421C-BCC1-E12839B2A77F}"/>
    <cellStyle name="Normal 12 8" xfId="322" xr:uid="{035B03FF-2B8F-4B26-8A61-79B865F7BC99}"/>
    <cellStyle name="Normal 12 9" xfId="323" xr:uid="{ACF0F85C-C458-4041-89F7-4BE350759770}"/>
    <cellStyle name="Normal 13" xfId="324" xr:uid="{10E68C2E-B940-47C3-86CE-5DDF6346A7C8}"/>
    <cellStyle name="Normal 13 10" xfId="325" xr:uid="{DF2B0493-29CE-47E7-9A73-94E69096C22F}"/>
    <cellStyle name="Normal 13 11" xfId="326" xr:uid="{B8D3371D-913E-4843-BA97-D71B941221F2}"/>
    <cellStyle name="Normal 13 12" xfId="327" xr:uid="{01C5611B-D988-47C7-AB0F-19BDBE81E560}"/>
    <cellStyle name="Normal 13 13" xfId="328" xr:uid="{E00A1E63-1CB5-4AA1-ADCD-85892B790F0A}"/>
    <cellStyle name="Normal 13 14" xfId="329" xr:uid="{13F4CCC5-F8C3-4D5C-8889-009AE3D7BAC0}"/>
    <cellStyle name="Normal 13 15" xfId="330" xr:uid="{418E3836-D5DB-4FBE-BBC7-E5672BBF7155}"/>
    <cellStyle name="Normal 13 16" xfId="331" xr:uid="{8C44B83B-E989-493E-BC9D-322F40019498}"/>
    <cellStyle name="Normal 13 17" xfId="332" xr:uid="{032C6567-BE48-4936-B55F-207FAE548312}"/>
    <cellStyle name="Normal 13 18" xfId="333" xr:uid="{D99D8461-7366-420B-A0D6-63C670614E8B}"/>
    <cellStyle name="Normal 13 19" xfId="334" xr:uid="{5EAB12A6-F7B1-4BCC-A0DC-2F0F6A5EC0C2}"/>
    <cellStyle name="Normal 13 2" xfId="335" xr:uid="{BFC8DD22-8D24-4E05-A3EE-B9ACA4B92CD3}"/>
    <cellStyle name="Normal 13 20" xfId="336" xr:uid="{90384771-B5CE-41B7-AA06-8AE9BE6BFC5E}"/>
    <cellStyle name="Normal 13 21" xfId="337" xr:uid="{8C5EDF6A-5693-40E5-BDE6-03814A5322E8}"/>
    <cellStyle name="Normal 13 22" xfId="338" xr:uid="{109AD1A7-A8AA-43B3-A957-80BEEB7B0E46}"/>
    <cellStyle name="Normal 13 23" xfId="339" xr:uid="{A364AC49-F0D3-4D0A-BD6B-BA445F27FA66}"/>
    <cellStyle name="Normal 13 24" xfId="340" xr:uid="{1BF10CD8-8C6C-46C0-9309-CF4E4B92B6CA}"/>
    <cellStyle name="Normal 13 25" xfId="341" xr:uid="{A55E91C3-FD1C-459C-88AF-B8A236BBD0C5}"/>
    <cellStyle name="Normal 13 26" xfId="342" xr:uid="{F3FF229C-0F65-4805-86E2-FC245EBD051D}"/>
    <cellStyle name="Normal 13 27" xfId="343" xr:uid="{E02302D4-9C57-4570-88F5-627C1F05D179}"/>
    <cellStyle name="Normal 13 28" xfId="344" xr:uid="{2E9CBC61-0777-4DF8-99E9-AEDFEA1C0349}"/>
    <cellStyle name="Normal 13 29" xfId="345" xr:uid="{FC076EFB-9DEC-4F16-9334-F97D7DEF8B28}"/>
    <cellStyle name="Normal 13 3" xfId="346" xr:uid="{C11BBCF4-939F-4D60-AA8A-E3C68966D01F}"/>
    <cellStyle name="Normal 13 30" xfId="347" xr:uid="{2386DC7D-1D46-4215-A3F7-A19E5A42FDE0}"/>
    <cellStyle name="Normal 13 31" xfId="348" xr:uid="{D7141C09-27A7-4787-96E6-80199C9BC102}"/>
    <cellStyle name="Normal 13 32" xfId="349" xr:uid="{D793E442-F9B8-475D-9A20-EEE0F3D899CE}"/>
    <cellStyle name="Normal 13 33" xfId="350" xr:uid="{F0A7D78B-2133-48CB-B50E-44C11F62D321}"/>
    <cellStyle name="Normal 13 34" xfId="351" xr:uid="{548EF4F6-6976-4BAB-B378-AEFA63A907C0}"/>
    <cellStyle name="Normal 13 35" xfId="352" xr:uid="{93C90EE3-76B3-414B-BACF-19BC3EFF4626}"/>
    <cellStyle name="Normal 13 36" xfId="353" xr:uid="{17973B3E-FC8C-4EFD-AEB8-815C636EB2EF}"/>
    <cellStyle name="Normal 13 37" xfId="354" xr:uid="{EBCBC74B-4157-4DFA-955A-919C8CE014F2}"/>
    <cellStyle name="Normal 13 38" xfId="355" xr:uid="{D33E9B74-8B9A-41E0-BF64-FDB2418CB50F}"/>
    <cellStyle name="Normal 13 39" xfId="356" xr:uid="{05245776-A611-4CD3-966A-C2A508E07FB3}"/>
    <cellStyle name="Normal 13 4" xfId="357" xr:uid="{CAADBC02-4800-4970-A512-D80004416855}"/>
    <cellStyle name="Normal 13 40" xfId="358" xr:uid="{B8F6C649-9C8B-4176-AC71-7E97A0151BC5}"/>
    <cellStyle name="Normal 13 5" xfId="359" xr:uid="{BE17920A-E89C-4F86-A5B5-6BC0654404D3}"/>
    <cellStyle name="Normal 13 6" xfId="360" xr:uid="{A70ED325-159B-4A37-B929-C84724421916}"/>
    <cellStyle name="Normal 13 7" xfId="361" xr:uid="{EE4F14A4-6E69-4842-83A5-1538484EBA85}"/>
    <cellStyle name="Normal 13 8" xfId="362" xr:uid="{04DFDB21-04C1-42CE-903C-1328DC0C491B}"/>
    <cellStyle name="Normal 13 9" xfId="363" xr:uid="{AA699EE6-27AC-43BB-A42B-5C44F793DDD1}"/>
    <cellStyle name="Normal 14 10" xfId="364" xr:uid="{64BAF38F-E3D8-4F52-B618-BF56A1CD84E4}"/>
    <cellStyle name="Normal 14 11" xfId="365" xr:uid="{9609F1F9-0E5E-4B6F-A192-B1B49495968D}"/>
    <cellStyle name="Normal 14 12" xfId="366" xr:uid="{2CCC253C-2751-4B85-BC9C-1BDF54714AFF}"/>
    <cellStyle name="Normal 14 13" xfId="367" xr:uid="{CC578D7D-3263-4961-B73E-B0E58E78BB4D}"/>
    <cellStyle name="Normal 14 14" xfId="368" xr:uid="{3D57BBBA-83C1-4834-814E-E6EC6E8A8D82}"/>
    <cellStyle name="Normal 14 15" xfId="369" xr:uid="{A54B385A-21C5-4D47-B798-C19D1E4F7F96}"/>
    <cellStyle name="Normal 14 16" xfId="370" xr:uid="{9BA43DB0-8C68-4DC3-9C3B-C549AD6E1D55}"/>
    <cellStyle name="Normal 14 17" xfId="371" xr:uid="{38EEC8E5-A56D-43CD-B53A-391D6C26B507}"/>
    <cellStyle name="Normal 14 18" xfId="372" xr:uid="{066C697E-644D-4B68-8AB8-EB220A353547}"/>
    <cellStyle name="Normal 14 19" xfId="373" xr:uid="{BAB45D51-8ED9-4E04-B4EC-5C29CA0F056C}"/>
    <cellStyle name="Normal 14 2" xfId="374" xr:uid="{5683C599-E6E1-43EB-804F-B925A09ABE60}"/>
    <cellStyle name="Normal 14 20" xfId="375" xr:uid="{A1B8096C-9B25-4D3B-A901-785960E46DCB}"/>
    <cellStyle name="Normal 14 21" xfId="376" xr:uid="{F33B9FAF-7F1D-4FF2-9AFD-2CCC110D1348}"/>
    <cellStyle name="Normal 14 22" xfId="377" xr:uid="{8622768A-729E-43F2-9192-4505E4611691}"/>
    <cellStyle name="Normal 14 23" xfId="378" xr:uid="{81D76AC8-6DD7-43A4-BB08-386A30BA64A5}"/>
    <cellStyle name="Normal 14 24" xfId="379" xr:uid="{DAED3355-A5C9-4136-9F2D-2A6B79A2283A}"/>
    <cellStyle name="Normal 14 25" xfId="380" xr:uid="{BD6166AB-B124-4511-B2D4-CD98D6555A37}"/>
    <cellStyle name="Normal 14 26" xfId="381" xr:uid="{D735A8F2-42EF-4A3F-9488-D2E50F512E62}"/>
    <cellStyle name="Normal 14 27" xfId="382" xr:uid="{B33BD143-67D1-4ABA-BCE2-BFCF6D372760}"/>
    <cellStyle name="Normal 14 28" xfId="383" xr:uid="{0C5A7D79-80EB-4740-8245-9F40358995B9}"/>
    <cellStyle name="Normal 14 29" xfId="384" xr:uid="{6B481B93-0909-4C46-9267-E761E0D8022C}"/>
    <cellStyle name="Normal 14 3" xfId="385" xr:uid="{E52C4A92-24ED-49A8-836D-FE871F1A037E}"/>
    <cellStyle name="Normal 14 30" xfId="386" xr:uid="{7EBA8BF5-AB43-4019-8302-D7EECFF4E840}"/>
    <cellStyle name="Normal 14 31" xfId="387" xr:uid="{1BCDE843-568F-4D72-B7BD-5BBA9BB350FB}"/>
    <cellStyle name="Normal 14 32" xfId="388" xr:uid="{8F716B62-1E9A-45E0-AB20-2717DF34F884}"/>
    <cellStyle name="Normal 14 33" xfId="389" xr:uid="{B294BD86-4115-486D-B311-62D801024FE7}"/>
    <cellStyle name="Normal 14 34" xfId="390" xr:uid="{0F007DC0-1978-4374-8904-2B4793854662}"/>
    <cellStyle name="Normal 14 35" xfId="391" xr:uid="{7D7CD472-71E7-4D1E-89AD-46F58C73F760}"/>
    <cellStyle name="Normal 14 36" xfId="392" xr:uid="{AA270661-CB8A-43CF-B65A-48FD22B67F6F}"/>
    <cellStyle name="Normal 14 37" xfId="393" xr:uid="{8BF67CC3-517D-4A9E-852C-1FAEAD8C5F35}"/>
    <cellStyle name="Normal 14 38" xfId="394" xr:uid="{430B2A9D-480F-4BF8-8C0C-5B2479E98E4A}"/>
    <cellStyle name="Normal 14 39" xfId="395" xr:uid="{65756931-C4DE-4262-9C5F-25223151268A}"/>
    <cellStyle name="Normal 14 4" xfId="396" xr:uid="{15DCA07E-460C-48A5-A064-B11A8EB5398B}"/>
    <cellStyle name="Normal 14 40" xfId="397" xr:uid="{B6E2F89F-C086-4026-B67C-90E826C5DFFF}"/>
    <cellStyle name="Normal 14 5" xfId="398" xr:uid="{1430130F-814B-4D61-9897-C2B283B596BB}"/>
    <cellStyle name="Normal 14 6" xfId="399" xr:uid="{1C082FC8-D9BA-40D3-9D9D-C9663262AD31}"/>
    <cellStyle name="Normal 14 7" xfId="400" xr:uid="{FB50C5CF-4174-4733-A944-458148AAE1D1}"/>
    <cellStyle name="Normal 14 8" xfId="401" xr:uid="{7D04345E-CDF0-4258-867C-9C14E68CB832}"/>
    <cellStyle name="Normal 14 9" xfId="402" xr:uid="{E65D3FCB-345D-4B79-9249-21C719448B6F}"/>
    <cellStyle name="Normal 16" xfId="403" xr:uid="{883B79DC-637A-4F8B-9C29-21A6DE6A13CE}"/>
    <cellStyle name="Normal 16 10" xfId="404" xr:uid="{15EDAC2F-F666-4A75-BA6C-62CABDB05B15}"/>
    <cellStyle name="Normal 16 11" xfId="405" xr:uid="{EA3A8410-1D36-431D-A745-B8A228F729F4}"/>
    <cellStyle name="Normal 16 12" xfId="406" xr:uid="{F20478B7-B84D-4458-9681-08069E3BC1BE}"/>
    <cellStyle name="Normal 16 13" xfId="407" xr:uid="{EB9D1436-5C73-4685-A4A2-1A3D0A216BF2}"/>
    <cellStyle name="Normal 16 14" xfId="408" xr:uid="{8764D026-0A43-4992-9BB7-EB4AACE8B77C}"/>
    <cellStyle name="Normal 16 15" xfId="409" xr:uid="{8338D661-AECD-4814-B87E-A4FD187406B7}"/>
    <cellStyle name="Normal 16 16" xfId="410" xr:uid="{B6482E96-7C02-40A1-A60D-93EE8B03A8F0}"/>
    <cellStyle name="Normal 16 17" xfId="411" xr:uid="{319AC87C-CDDA-4AE8-98E3-2F19F592A4D8}"/>
    <cellStyle name="Normal 16 18" xfId="412" xr:uid="{46C85BAD-D5AB-4BC7-8209-583911051DD6}"/>
    <cellStyle name="Normal 16 19" xfId="413" xr:uid="{15284315-8AB3-43A8-A980-D633B86CBF9A}"/>
    <cellStyle name="Normal 16 2" xfId="414" xr:uid="{E9E2B1CA-B7AC-453F-9A6D-2BBC2E292468}"/>
    <cellStyle name="Normal 16 20" xfId="415" xr:uid="{BC8CF673-5929-4D18-BD97-7AB3D1179C44}"/>
    <cellStyle name="Normal 16 21" xfId="416" xr:uid="{36E3D6EA-87F3-4E6A-9056-8E1B04E91EF2}"/>
    <cellStyle name="Normal 16 22" xfId="417" xr:uid="{CD6F00C5-C384-4DD7-A578-D1A6615CAF29}"/>
    <cellStyle name="Normal 16 23" xfId="418" xr:uid="{5E78FC5E-7EF5-4251-91D7-11FC08471662}"/>
    <cellStyle name="Normal 16 24" xfId="419" xr:uid="{66DB0DAA-3A53-42B6-9EA9-5933511543FE}"/>
    <cellStyle name="Normal 16 25" xfId="420" xr:uid="{F7849C9A-5637-4385-A2D4-9E7DB1560BF7}"/>
    <cellStyle name="Normal 16 26" xfId="421" xr:uid="{98E1C1F0-ADF3-465C-AA30-E4D95D36D625}"/>
    <cellStyle name="Normal 16 27" xfId="422" xr:uid="{983B2BBC-B12E-4743-B444-E6BAC82D473D}"/>
    <cellStyle name="Normal 16 28" xfId="423" xr:uid="{2E7B09F6-FC34-409E-9D97-B3D4F65D75D6}"/>
    <cellStyle name="Normal 16 29" xfId="424" xr:uid="{25F609EE-2035-4647-9CB1-09DDB5EF225D}"/>
    <cellStyle name="Normal 16 3" xfId="425" xr:uid="{0B2128E1-FA66-4EDE-8376-FF72AAE004CE}"/>
    <cellStyle name="Normal 16 30" xfId="426" xr:uid="{FEEE6EDA-CC17-4C81-AE94-538D0333B77E}"/>
    <cellStyle name="Normal 16 31" xfId="427" xr:uid="{416B0792-0490-45DE-ADDC-4E15E1D30C6E}"/>
    <cellStyle name="Normal 16 32" xfId="428" xr:uid="{48B2182C-575F-4ECB-9291-6E27B41BAEFB}"/>
    <cellStyle name="Normal 16 33" xfId="429" xr:uid="{D2721178-B720-44A6-BDD3-2DD09BDABA87}"/>
    <cellStyle name="Normal 16 34" xfId="430" xr:uid="{01E09EF8-45DA-4FD2-8B75-FC959548AB8F}"/>
    <cellStyle name="Normal 16 35" xfId="431" xr:uid="{27898CB3-0251-4ACB-8ADA-EE82AFA9B51C}"/>
    <cellStyle name="Normal 16 36" xfId="432" xr:uid="{1EF53FC1-E77B-4AC0-A181-774D79DAB4DA}"/>
    <cellStyle name="Normal 16 37" xfId="433" xr:uid="{092AAD75-9BF1-4044-BB8D-F138591E3E9C}"/>
    <cellStyle name="Normal 16 38" xfId="434" xr:uid="{B7193E82-EB9C-40C3-9C26-E933B1EC719A}"/>
    <cellStyle name="Normal 16 39" xfId="435" xr:uid="{74C1D338-F125-4F9F-9557-DB7F4E8D85F5}"/>
    <cellStyle name="Normal 16 4" xfId="436" xr:uid="{2284F2BD-E9F4-4B22-8201-7D3569104821}"/>
    <cellStyle name="Normal 16 40" xfId="437" xr:uid="{1C75376F-3B76-40B1-9FD3-79E7F01366AE}"/>
    <cellStyle name="Normal 16 5" xfId="438" xr:uid="{804E8E66-ADBD-4736-940E-733745CC724E}"/>
    <cellStyle name="Normal 16 6" xfId="439" xr:uid="{87C9F631-9B77-491E-8B91-FA863B302182}"/>
    <cellStyle name="Normal 16 7" xfId="440" xr:uid="{A99B995B-58BE-4318-A2A7-7648DD6A9CB8}"/>
    <cellStyle name="Normal 16 8" xfId="441" xr:uid="{79D21E26-C07F-4A3F-B239-B035686F5E71}"/>
    <cellStyle name="Normal 16 9" xfId="442" xr:uid="{8E59E139-D4B3-4EBA-9027-802E3D41EC1D}"/>
    <cellStyle name="Normal 17 10" xfId="443" xr:uid="{DD093A36-E8EF-4509-923A-5F4BEAC74390}"/>
    <cellStyle name="Normal 17 11" xfId="444" xr:uid="{2BFF7169-5A99-41C4-A7A6-415B36BE100E}"/>
    <cellStyle name="Normal 17 12" xfId="445" xr:uid="{19E67778-5A65-4F57-9F61-8A0971CBC36E}"/>
    <cellStyle name="Normal 17 13" xfId="446" xr:uid="{6CDE20A4-774A-4F8D-B180-10019AFA1F1D}"/>
    <cellStyle name="Normal 17 14" xfId="447" xr:uid="{C65ABCBF-5BF5-4E49-A31D-D16C1E52FF0E}"/>
    <cellStyle name="Normal 17 15" xfId="448" xr:uid="{FDB8AF8D-CDE4-4AF9-A6A0-ED95DCA7DBA8}"/>
    <cellStyle name="Normal 17 16" xfId="449" xr:uid="{E07D5187-A4AC-4F06-8C29-AC449B9A69B4}"/>
    <cellStyle name="Normal 17 17" xfId="450" xr:uid="{334EFA62-3588-48CE-A712-3812936CF42F}"/>
    <cellStyle name="Normal 17 18" xfId="451" xr:uid="{BAAEBB88-7FA2-4D48-9EEE-F990C76DD521}"/>
    <cellStyle name="Normal 17 19" xfId="452" xr:uid="{407123A8-20EB-4CCE-A0C8-1634E0CFAA8E}"/>
    <cellStyle name="Normal 17 2" xfId="453" xr:uid="{F646DEF9-74FE-40CF-AF23-048EAA7B912A}"/>
    <cellStyle name="Normal 17 20" xfId="454" xr:uid="{10879416-BA8C-4DE8-A972-D85CD9A67610}"/>
    <cellStyle name="Normal 17 21" xfId="455" xr:uid="{5A773B74-C0B9-4121-A4B3-BA4C816F315B}"/>
    <cellStyle name="Normal 17 22" xfId="456" xr:uid="{3C96F6BE-E43B-4846-A1A1-FCE96D7E1B25}"/>
    <cellStyle name="Normal 17 23" xfId="457" xr:uid="{051D014D-02A6-407C-8720-C087E79E9EFF}"/>
    <cellStyle name="Normal 17 24" xfId="458" xr:uid="{C0B84952-B82D-40F3-967A-0F89CC3AFE9D}"/>
    <cellStyle name="Normal 17 25" xfId="459" xr:uid="{FAE42886-3F6A-4D85-B155-CBCA1910A6EC}"/>
    <cellStyle name="Normal 17 26" xfId="460" xr:uid="{7D8A60BF-EE4B-4689-BA82-A0306D5C3FFE}"/>
    <cellStyle name="Normal 17 27" xfId="461" xr:uid="{58204AA5-EE5C-4991-93B9-888D48624657}"/>
    <cellStyle name="Normal 17 28" xfId="462" xr:uid="{07FC6DD8-086A-49E3-A4FE-0F2963566293}"/>
    <cellStyle name="Normal 17 29" xfId="463" xr:uid="{189EF88C-CCC6-4E33-B422-CA8BBC1E8CF3}"/>
    <cellStyle name="Normal 17 3" xfId="464" xr:uid="{CC5BC863-B1C9-4FF6-A238-ED85D5C07091}"/>
    <cellStyle name="Normal 17 30" xfId="465" xr:uid="{CCAC50AA-9A8D-4B1B-8A1F-C1F7F22D198D}"/>
    <cellStyle name="Normal 17 31" xfId="466" xr:uid="{7CFA2B91-ED55-4466-ACE5-1EE36DA52E46}"/>
    <cellStyle name="Normal 17 32" xfId="467" xr:uid="{453AEF6C-4A6A-4DD4-9456-D434D41C4865}"/>
    <cellStyle name="Normal 17 33" xfId="468" xr:uid="{93BB59E0-3707-4EFF-A784-E5C26905DA7A}"/>
    <cellStyle name="Normal 17 34" xfId="469" xr:uid="{EFBD408E-2CE1-47CC-9434-8C1DEFC6920D}"/>
    <cellStyle name="Normal 17 35" xfId="470" xr:uid="{D3EFC5EE-2E9B-4B70-BBA9-B461154CE6ED}"/>
    <cellStyle name="Normal 17 36" xfId="471" xr:uid="{5360AFF6-F8D5-466C-994A-6BA4018885A6}"/>
    <cellStyle name="Normal 17 37" xfId="472" xr:uid="{A30FDF0D-397D-40C4-9189-AB7AED5BA50C}"/>
    <cellStyle name="Normal 17 38" xfId="473" xr:uid="{EF1BA7A6-A6BC-4AE0-A752-BCD74074BDDC}"/>
    <cellStyle name="Normal 17 39" xfId="474" xr:uid="{93907406-F7E4-4B5B-AB66-D7B85DF79A01}"/>
    <cellStyle name="Normal 17 4" xfId="475" xr:uid="{87F89605-EFD3-4C38-ACB3-6889D0617AD1}"/>
    <cellStyle name="Normal 17 40" xfId="476" xr:uid="{24AD5140-7DA4-425E-98E1-9FDCFEF2A248}"/>
    <cellStyle name="Normal 17 5" xfId="477" xr:uid="{399180A5-E9C3-4642-BEAF-6A2594329177}"/>
    <cellStyle name="Normal 17 6" xfId="478" xr:uid="{8618874D-0DD6-46C8-BB37-B020DA851E03}"/>
    <cellStyle name="Normal 17 7" xfId="479" xr:uid="{712BF655-8D44-4C75-A9E0-62398FB79CFE}"/>
    <cellStyle name="Normal 17 8" xfId="480" xr:uid="{461688B8-2623-4312-88EE-2ACBC07E60B7}"/>
    <cellStyle name="Normal 17 9" xfId="481" xr:uid="{D5218C9D-B5FA-4B37-AAB3-FB298A62EAA4}"/>
    <cellStyle name="Normal 18 10" xfId="482" xr:uid="{BE4578C9-45C0-4349-9CBE-8F001B2C7143}"/>
    <cellStyle name="Normal 18 11" xfId="483" xr:uid="{BD492602-BAF6-42FF-BFFA-1C50A7BDC89D}"/>
    <cellStyle name="Normal 18 12" xfId="484" xr:uid="{3FD44C9B-7208-44F3-8CBA-1EFFAE770CC6}"/>
    <cellStyle name="Normal 18 13" xfId="485" xr:uid="{8A20323C-B13E-43B5-B661-5818DF13FF81}"/>
    <cellStyle name="Normal 18 14" xfId="486" xr:uid="{3B2B5201-B723-4B3D-8759-0B6578A624CF}"/>
    <cellStyle name="Normal 18 15" xfId="487" xr:uid="{505426C9-4448-41E0-8B6B-9240208E04A1}"/>
    <cellStyle name="Normal 18 16" xfId="488" xr:uid="{BFE9CCFB-FC91-41D7-9C75-D834ECB43333}"/>
    <cellStyle name="Normal 18 17" xfId="489" xr:uid="{3F7EBAED-642B-41F8-AB72-E20C27B195C3}"/>
    <cellStyle name="Normal 18 18" xfId="490" xr:uid="{E1A688B0-2296-469F-9E8E-1B5D0679D6CC}"/>
    <cellStyle name="Normal 18 19" xfId="491" xr:uid="{DD2219C6-3C1C-4553-840D-FDEAF288BDA8}"/>
    <cellStyle name="Normal 18 2" xfId="492" xr:uid="{01B0FF91-DEDB-4527-A867-C1F09B0B8B46}"/>
    <cellStyle name="Normal 18 20" xfId="493" xr:uid="{44777D7B-32B3-4831-8249-8AD4CAD1E4FB}"/>
    <cellStyle name="Normal 18 21" xfId="494" xr:uid="{0E2FBFA6-82AB-4FC1-8CC2-35F3BEA379C2}"/>
    <cellStyle name="Normal 18 22" xfId="495" xr:uid="{D1CBF78E-06DC-4693-A67C-55B640947152}"/>
    <cellStyle name="Normal 18 23" xfId="496" xr:uid="{BFAB8B9C-9E52-48EC-80AF-C6B119076B92}"/>
    <cellStyle name="Normal 18 24" xfId="497" xr:uid="{A3DC25CD-288E-4D7F-9604-E6BBFA823B16}"/>
    <cellStyle name="Normal 18 25" xfId="498" xr:uid="{42CDE6F8-00FD-4709-9341-862E34AA6B31}"/>
    <cellStyle name="Normal 18 26" xfId="499" xr:uid="{BB51C831-1E72-4C8D-ABE5-3952F32EEA3B}"/>
    <cellStyle name="Normal 18 27" xfId="500" xr:uid="{C5C6D006-6A32-4D5E-9750-8C7DBC24986D}"/>
    <cellStyle name="Normal 18 28" xfId="501" xr:uid="{133A6D97-AF34-4019-806C-C743FD87DF23}"/>
    <cellStyle name="Normal 18 29" xfId="502" xr:uid="{5188EE67-A31E-437A-B048-CBAFBC09596E}"/>
    <cellStyle name="Normal 18 3" xfId="503" xr:uid="{C6B54F42-9354-418B-9A78-ECE8AD08718C}"/>
    <cellStyle name="Normal 18 30" xfId="504" xr:uid="{5777DAFF-1735-4279-912E-C03FFC458ADB}"/>
    <cellStyle name="Normal 18 31" xfId="505" xr:uid="{EEAD1CD0-C2BF-4772-A4D2-84378637D07C}"/>
    <cellStyle name="Normal 18 32" xfId="506" xr:uid="{90E25788-9F05-4DCE-8AEA-ACA845BA1999}"/>
    <cellStyle name="Normal 18 33" xfId="507" xr:uid="{69F8DBD9-1F1B-4ADC-AE0B-2DB82C1EED9B}"/>
    <cellStyle name="Normal 18 34" xfId="508" xr:uid="{D2D04B20-B5FF-477B-BBF8-EE16781C2CAA}"/>
    <cellStyle name="Normal 18 35" xfId="509" xr:uid="{37DFAEFC-51E0-49F2-9FD3-4DD4807E046D}"/>
    <cellStyle name="Normal 18 36" xfId="510" xr:uid="{E41B7675-F841-40A0-822C-7CA0C80B646D}"/>
    <cellStyle name="Normal 18 37" xfId="511" xr:uid="{E6FFE042-3FD9-4B7E-8454-B36E69882DD9}"/>
    <cellStyle name="Normal 18 38" xfId="512" xr:uid="{9F3A3555-1F75-48E8-A28E-BC24809E1963}"/>
    <cellStyle name="Normal 18 39" xfId="513" xr:uid="{B2736403-360D-4D4C-9CBE-F9238E2F30B5}"/>
    <cellStyle name="Normal 18 4" xfId="514" xr:uid="{C82C5C89-0A29-4D09-8246-0C22442D4E17}"/>
    <cellStyle name="Normal 18 40" xfId="515" xr:uid="{B6F36D82-E146-42A9-8744-E8CC37C0392D}"/>
    <cellStyle name="Normal 18 5" xfId="516" xr:uid="{FADE32F3-F241-4416-901D-EBB0724C8018}"/>
    <cellStyle name="Normal 18 6" xfId="517" xr:uid="{4B4AC44B-433B-4055-B716-63DC2C1E03E9}"/>
    <cellStyle name="Normal 18 7" xfId="518" xr:uid="{41B1F7E6-0595-4CF7-9168-1AB7D44EFB5D}"/>
    <cellStyle name="Normal 18 8" xfId="519" xr:uid="{7E97CC18-BD5B-43D8-8379-586C8F1FF2D9}"/>
    <cellStyle name="Normal 18 9" xfId="520" xr:uid="{5EF669DD-AFA4-4DDA-93C7-BF1946A8B7D5}"/>
    <cellStyle name="Normal 19 10" xfId="521" xr:uid="{FD9BCBB7-D35C-4399-8406-9D7BDD9CAA3F}"/>
    <cellStyle name="Normal 19 11" xfId="522" xr:uid="{2410CBB5-333F-4D99-855F-28665B2C0EB0}"/>
    <cellStyle name="Normal 19 12" xfId="523" xr:uid="{B31146AD-C79F-4DC2-A9C6-DC84621FE5AC}"/>
    <cellStyle name="Normal 19 13" xfId="524" xr:uid="{D773EF14-70DE-473D-AF69-A71AE0CA49C2}"/>
    <cellStyle name="Normal 19 14" xfId="525" xr:uid="{0957BDFC-FBD5-4D27-A914-1970AA382FDF}"/>
    <cellStyle name="Normal 19 15" xfId="526" xr:uid="{5311E017-667A-4684-8C48-A896B5EEC4CD}"/>
    <cellStyle name="Normal 19 16" xfId="527" xr:uid="{07507935-EC25-468B-B3D4-1161F4E3A44B}"/>
    <cellStyle name="Normal 19 17" xfId="528" xr:uid="{727F7BD5-933B-41BA-B228-CB2095C7F14C}"/>
    <cellStyle name="Normal 19 18" xfId="529" xr:uid="{58ACA472-6DA3-460D-9BC2-BD23D6C6D1F3}"/>
    <cellStyle name="Normal 19 19" xfId="530" xr:uid="{588B0AEB-A3EC-43C5-B148-3FADC060F859}"/>
    <cellStyle name="Normal 19 2" xfId="531" xr:uid="{38724FAF-D8D6-4DB9-AF39-FF1F561B4099}"/>
    <cellStyle name="Normal 19 20" xfId="532" xr:uid="{CB7693FC-1177-413F-97DD-C1BAC35524B4}"/>
    <cellStyle name="Normal 19 21" xfId="533" xr:uid="{198A84CF-21DD-4A19-A2B2-9C83FE2F9DBD}"/>
    <cellStyle name="Normal 19 22" xfId="534" xr:uid="{B9C55CA8-55A4-40BB-AD09-41D4B161AEFA}"/>
    <cellStyle name="Normal 19 23" xfId="535" xr:uid="{9789099D-71C3-4988-B9E5-F69445DBEF3F}"/>
    <cellStyle name="Normal 19 24" xfId="536" xr:uid="{B25565BC-C92C-4998-876C-C9BD2A3DD96F}"/>
    <cellStyle name="Normal 19 25" xfId="537" xr:uid="{0BF22813-9756-435F-85A4-EBAA76D029E5}"/>
    <cellStyle name="Normal 19 26" xfId="538" xr:uid="{09AA613B-9972-4CD2-A35E-E2FCC7D07699}"/>
    <cellStyle name="Normal 19 27" xfId="539" xr:uid="{D3CF80CD-0236-4D2F-A936-19813DE1D790}"/>
    <cellStyle name="Normal 19 28" xfId="540" xr:uid="{6CA26CA3-EE9F-453C-8084-F47116F4AA64}"/>
    <cellStyle name="Normal 19 29" xfId="541" xr:uid="{B69A6188-B5A2-412C-BC1E-C37DEEE900F9}"/>
    <cellStyle name="Normal 19 3" xfId="542" xr:uid="{F8688701-D49D-4801-9BB6-0C74AD9DC450}"/>
    <cellStyle name="Normal 19 30" xfId="543" xr:uid="{C23ACD96-4C66-4C65-B054-4A7BCC0C2042}"/>
    <cellStyle name="Normal 19 31" xfId="544" xr:uid="{FD3ACBEF-E6AF-4E81-BB16-793324E57090}"/>
    <cellStyle name="Normal 19 32" xfId="545" xr:uid="{1A053989-7DEB-4215-B3F9-557D1ABAE3E3}"/>
    <cellStyle name="Normal 19 33" xfId="546" xr:uid="{F2080B38-4A71-4D52-93FB-C3F68104D734}"/>
    <cellStyle name="Normal 19 34" xfId="547" xr:uid="{275B306D-3689-41F7-9F5E-60FA8C8364DB}"/>
    <cellStyle name="Normal 19 35" xfId="548" xr:uid="{DA3AB37B-73C7-4595-854A-B3E9E027E147}"/>
    <cellStyle name="Normal 19 36" xfId="549" xr:uid="{A3497B95-3EA3-4A78-AAEE-9568FBA30FAF}"/>
    <cellStyle name="Normal 19 37" xfId="550" xr:uid="{DBEB7482-3360-488D-B88A-F463421EA9E7}"/>
    <cellStyle name="Normal 19 38" xfId="551" xr:uid="{E35DFB93-988A-4F35-85B0-6C25E023F873}"/>
    <cellStyle name="Normal 19 39" xfId="552" xr:uid="{CFF00EEE-DE18-490C-8AB3-E4E5826A28CD}"/>
    <cellStyle name="Normal 19 4" xfId="553" xr:uid="{7FA822E7-230B-40FC-8D9A-C6BE0DE0C6F2}"/>
    <cellStyle name="Normal 19 40" xfId="554" xr:uid="{AE50BFD3-AE6F-48E5-ABA9-B3857E4811C2}"/>
    <cellStyle name="Normal 19 5" xfId="555" xr:uid="{8A7B2C3F-C860-44D5-91A9-1D000BEB87F1}"/>
    <cellStyle name="Normal 19 6" xfId="556" xr:uid="{E0F70FB9-8E23-4D70-9094-0F2E9F599762}"/>
    <cellStyle name="Normal 19 7" xfId="557" xr:uid="{FBBDAAA6-43A2-4583-B60D-AF0585257BAE}"/>
    <cellStyle name="Normal 19 8" xfId="558" xr:uid="{14A37AE8-5CD4-4674-8C03-91CEFC462178}"/>
    <cellStyle name="Normal 19 9" xfId="559" xr:uid="{0C2F6B2E-325F-4595-AF55-4C7813BD7244}"/>
    <cellStyle name="Normal 2 10" xfId="560" xr:uid="{F3504BAF-966D-4312-B2DB-EDE64C348135}"/>
    <cellStyle name="Normal 2 11" xfId="561" xr:uid="{3307D7C3-1DAE-4FA7-A02A-92A27E3DB36F}"/>
    <cellStyle name="Normal 2 12" xfId="562" xr:uid="{12102284-F176-4774-B164-8785EBEF131E}"/>
    <cellStyle name="Normal 2 13" xfId="563" xr:uid="{D042A63D-41ED-4FB1-AFE5-E76870A6A874}"/>
    <cellStyle name="Normal 2 14" xfId="564" xr:uid="{44A4C558-E868-46A0-AA7D-6ACDD6685F56}"/>
    <cellStyle name="Normal 2 15" xfId="565" xr:uid="{6AD1A08D-761B-410A-AF3A-FFFF42FCA520}"/>
    <cellStyle name="Normal 2 16" xfId="566" xr:uid="{FC8E5DE2-5A17-4202-8704-6825D41EFF16}"/>
    <cellStyle name="Normal 2 17" xfId="567" xr:uid="{FADB94D6-E2A1-403F-87C1-B794B55340C7}"/>
    <cellStyle name="Normal 2 18" xfId="568" xr:uid="{2AE776C6-BE11-48C9-A51A-D0FB26542C2A}"/>
    <cellStyle name="Normal 2 19" xfId="569" xr:uid="{5128342C-C48E-4085-8A88-EA77514BFD9C}"/>
    <cellStyle name="Normal 2 2" xfId="570" xr:uid="{F6DBA212-4A01-42DF-A6D3-4A8BAD2FABE3}"/>
    <cellStyle name="Normal 2 2 10" xfId="571" xr:uid="{6B9E8CA5-BA44-41D1-848F-758660D814E6}"/>
    <cellStyle name="Normal 2 2 11" xfId="572" xr:uid="{6ED8F6A0-64BF-4516-8D31-279062B62B4D}"/>
    <cellStyle name="Normal 2 2 12" xfId="573" xr:uid="{005A8B07-B9F7-4E64-AA10-E2165C0624B7}"/>
    <cellStyle name="Normal 2 2 13" xfId="574" xr:uid="{2391CCAC-48ED-48DD-B7DE-7DED4C9117A8}"/>
    <cellStyle name="Normal 2 2 14" xfId="575" xr:uid="{ADB3507B-E6E1-4881-A180-321D48613439}"/>
    <cellStyle name="Normal 2 2 15" xfId="576" xr:uid="{E1953D01-BF66-422F-9290-6F323D1CC0FB}"/>
    <cellStyle name="Normal 2 2 16" xfId="577" xr:uid="{2576AC9A-2F5F-4C83-AB33-6BAA06435595}"/>
    <cellStyle name="Normal 2 2 17" xfId="578" xr:uid="{ED7000DC-183D-4AE2-AF69-154DFA18C756}"/>
    <cellStyle name="Normal 2 2 18" xfId="579" xr:uid="{9A9C1BAC-75E8-4D45-BEDF-712C20A25067}"/>
    <cellStyle name="Normal 2 2 19" xfId="580" xr:uid="{7DE2ABC5-C53A-4006-A47B-80CC21C9643E}"/>
    <cellStyle name="Normal 2 2 2" xfId="581" xr:uid="{9F05A8A2-2351-413E-B92E-D0E46A740952}"/>
    <cellStyle name="Normal 2 2 2 2" xfId="582" xr:uid="{FA8462B1-29FE-47DE-8D8E-BF772AE7F257}"/>
    <cellStyle name="Normal 2 2 2 2 2" xfId="583" xr:uid="{956608E6-26F7-4DC6-B014-1989A2E355F0}"/>
    <cellStyle name="Normal 2 2 2 2 2 2" xfId="584" xr:uid="{4AC01F35-2824-4772-BC27-143801B3070C}"/>
    <cellStyle name="Normal 2 2 2 2 2 2 2" xfId="585" xr:uid="{11D7DEC7-97E6-4623-9038-E7FE77B54752}"/>
    <cellStyle name="Normal 2 2 2 2 2 2 3" xfId="586" xr:uid="{55EFDBA0-A145-4297-B85C-9EE2A949B3A5}"/>
    <cellStyle name="Normal 2 2 2 2 2 3" xfId="587" xr:uid="{86EC888E-D058-4894-91FA-B86F94BA0C8E}"/>
    <cellStyle name="Normal 2 2 2 2 2 4" xfId="588" xr:uid="{1F459890-47DD-48A9-82D0-A666D59C7EB0}"/>
    <cellStyle name="Normal 2 2 2 2 3" xfId="589" xr:uid="{245D2C23-23C9-4796-AEBF-045ECA1D63D7}"/>
    <cellStyle name="Normal 2 2 2 2 4" xfId="590" xr:uid="{89EA6184-CB1B-4C13-9367-3FCFCCE08074}"/>
    <cellStyle name="Normal 2 2 2 2 4 2" xfId="591" xr:uid="{5B24CE7F-AD83-4FEC-B797-AB02EDD5B401}"/>
    <cellStyle name="Normal 2 2 2 2 4 3" xfId="592" xr:uid="{0FF096F6-0DED-4DB0-B6D5-A21C4A3FAE2F}"/>
    <cellStyle name="Normal 2 2 2 2 5" xfId="593" xr:uid="{27EDDEDB-53A1-4779-B407-C14ED22C06B6}"/>
    <cellStyle name="Normal 2 2 2 3" xfId="594" xr:uid="{A7117317-FF6C-42FC-B6CF-C920D22DAB00}"/>
    <cellStyle name="Normal 2 2 2 4" xfId="595" xr:uid="{8B7116D2-6767-45DC-92C1-D2C5DE0D8E90}"/>
    <cellStyle name="Normal 2 2 2 4 2" xfId="596" xr:uid="{31DFCC35-86A0-4874-A385-F07CC827C597}"/>
    <cellStyle name="Normal 2 2 2 4 3" xfId="597" xr:uid="{BBB8CAD3-3CC4-42DA-98F1-E09A56DC9D72}"/>
    <cellStyle name="Normal 2 2 2 5" xfId="598" xr:uid="{8D4A16FE-34AD-4939-AE0B-AFD253604B41}"/>
    <cellStyle name="Normal 2 2 20" xfId="599" xr:uid="{27717B34-BEE7-498A-98A5-E9F7165001EA}"/>
    <cellStyle name="Normal 2 2 21" xfId="600" xr:uid="{82704C83-3D1A-48DD-A4E9-5B5CAD822239}"/>
    <cellStyle name="Normal 2 2 22" xfId="601" xr:uid="{E2D50B10-5C4A-45F9-AB46-68B3C6297BF1}"/>
    <cellStyle name="Normal 2 2 23" xfId="602" xr:uid="{91BB54C0-CC82-4001-B4CF-7900E0319BE9}"/>
    <cellStyle name="Normal 2 2 24" xfId="603" xr:uid="{DFAEDD97-A1D9-404A-856C-ACD29D8D62AB}"/>
    <cellStyle name="Normal 2 2 25" xfId="604" xr:uid="{9B7D3B03-5437-410B-80C5-86C17F2B5333}"/>
    <cellStyle name="Normal 2 2 26" xfId="605" xr:uid="{806CCCBB-3672-4670-BD6C-077F73592392}"/>
    <cellStyle name="Normal 2 2 27" xfId="606" xr:uid="{6A4086C1-3A66-4669-AB58-FCD5D44D39B2}"/>
    <cellStyle name="Normal 2 2 28" xfId="607" xr:uid="{4D81AEA1-2ACD-4087-9D17-172D5D710B26}"/>
    <cellStyle name="Normal 2 2 29" xfId="608" xr:uid="{A8C2A2A8-3118-491F-9BDF-72CBCE776B4A}"/>
    <cellStyle name="Normal 2 2 3" xfId="609" xr:uid="{153A148C-ACD6-48CC-8FCE-BF83B5A411A6}"/>
    <cellStyle name="Normal 2 2 30" xfId="610" xr:uid="{EBF132C4-F13B-4950-B2B6-6E11777A0CC6}"/>
    <cellStyle name="Normal 2 2 31" xfId="611" xr:uid="{8B514689-700D-4852-AFE2-79CAD5CD7B48}"/>
    <cellStyle name="Normal 2 2 32" xfId="612" xr:uid="{A70527E0-22B7-4DB0-9235-CEC49060BD6F}"/>
    <cellStyle name="Normal 2 2 33" xfId="613" xr:uid="{CF44058A-FA87-4686-B9E3-D52909CBFB74}"/>
    <cellStyle name="Normal 2 2 34" xfId="614" xr:uid="{F518F80F-EAD4-48BC-9171-CCE68A44E9E1}"/>
    <cellStyle name="Normal 2 2 35" xfId="615" xr:uid="{A9816876-95E1-4B44-A029-00B10F76BD2D}"/>
    <cellStyle name="Normal 2 2 36" xfId="616" xr:uid="{9EC6B23C-ECA2-4A8B-8E27-EDB2D584B8D2}"/>
    <cellStyle name="Normal 2 2 37" xfId="617" xr:uid="{81C46665-5FA2-4A9C-9DCB-19ED8A169CD4}"/>
    <cellStyle name="Normal 2 2 38" xfId="618" xr:uid="{F2B53CA0-F137-42BF-9BC1-9B90D80DC967}"/>
    <cellStyle name="Normal 2 2 39" xfId="619" xr:uid="{597914A9-775F-4ECF-8111-5C3C3174EC9D}"/>
    <cellStyle name="Normal 2 2 4" xfId="620" xr:uid="{91C99139-5CA3-4086-A6AE-28CC04FB9327}"/>
    <cellStyle name="Normal 2 2 40" xfId="621" xr:uid="{89956ACB-4534-4970-8DCB-7EA5D8C08CE1}"/>
    <cellStyle name="Normal 2 2 41" xfId="622" xr:uid="{C8304AF6-8618-42CA-A936-54C9698648EF}"/>
    <cellStyle name="Normal 2 2 42" xfId="623" xr:uid="{0167C451-A50F-4AEB-974D-1FC9A38169A5}"/>
    <cellStyle name="Normal 2 2 43" xfId="624" xr:uid="{83530E8D-3E60-4A3F-B093-35C1AC964149}"/>
    <cellStyle name="Normal 2 2 44" xfId="625" xr:uid="{AB6E2AF2-1B69-4365-AC47-9706E0AF2DEE}"/>
    <cellStyle name="Normal 2 2 45" xfId="626" xr:uid="{1C9C35AC-0356-4DE4-B28A-5C571DC9E5CE}"/>
    <cellStyle name="Normal 2 2 46" xfId="627" xr:uid="{2F8466D0-313C-49BE-903D-08C1BE581EF6}"/>
    <cellStyle name="Normal 2 2 47" xfId="628" xr:uid="{3555C24A-BAEB-460F-B608-54658E6B1CC5}"/>
    <cellStyle name="Normal 2 2 48" xfId="629" xr:uid="{D22F067A-D806-406E-8BBE-E14C4E885EDA}"/>
    <cellStyle name="Normal 2 2 48 2" xfId="630" xr:uid="{73041493-4CDD-4A4E-9C04-5E7DB3700D4A}"/>
    <cellStyle name="Normal 2 2 48 3" xfId="631" xr:uid="{3652F1A0-4E9D-4A4A-85D3-8ABDF580A6F2}"/>
    <cellStyle name="Normal 2 2 49" xfId="632" xr:uid="{18D7F1C2-F185-4EF3-AF2D-70D79A9C1830}"/>
    <cellStyle name="Normal 2 2 5" xfId="633" xr:uid="{5BDB7E64-843C-4733-8732-25802DE20038}"/>
    <cellStyle name="Normal 2 2 6" xfId="634" xr:uid="{1190FB67-AD29-41D9-9A77-BFB34967AE60}"/>
    <cellStyle name="Normal 2 2 7" xfId="635" xr:uid="{50D2DA09-9ADD-415A-93F0-FF82D2CBE2B6}"/>
    <cellStyle name="Normal 2 2 8" xfId="636" xr:uid="{7C53EA6E-322B-41EC-8D84-EA533B8922CD}"/>
    <cellStyle name="Normal 2 2 9" xfId="637" xr:uid="{365EF9D4-5265-4AD2-9C9B-C12E4BB66F09}"/>
    <cellStyle name="Normal 2 20" xfId="638" xr:uid="{27AFEEB9-CF3B-42A7-B20D-395F807A6FE0}"/>
    <cellStyle name="Normal 2 21" xfId="639" xr:uid="{3DDC70F6-FCA8-4998-AEE8-99D27883F321}"/>
    <cellStyle name="Normal 2 22" xfId="640" xr:uid="{D04264E7-4148-4E7A-B351-D58553B3F6B7}"/>
    <cellStyle name="Normal 2 23" xfId="641" xr:uid="{98029A49-4B44-488E-AE19-52779AC21C6D}"/>
    <cellStyle name="Normal 2 24" xfId="642" xr:uid="{90299DC1-D92C-4A97-925D-3108F6D5DA82}"/>
    <cellStyle name="Normal 2 25" xfId="643" xr:uid="{5D64279F-4F2B-4FC7-BB0F-3FE9291929B9}"/>
    <cellStyle name="Normal 2 26" xfId="644" xr:uid="{51852646-6050-4841-8CA7-3D9FD0123D11}"/>
    <cellStyle name="Normal 2 27" xfId="645" xr:uid="{86FCFF77-1F65-4D27-AEAA-7FF5A282E8F1}"/>
    <cellStyle name="Normal 2 28" xfId="646" xr:uid="{4618B8DA-A0DE-4DCA-B3C0-21C8CC57876E}"/>
    <cellStyle name="Normal 2 29" xfId="647" xr:uid="{62E50C21-9A96-4A53-BB15-022482384B06}"/>
    <cellStyle name="Normal 2 3" xfId="648" xr:uid="{5123C1A4-DAFB-4F68-9529-EA059AD01090}"/>
    <cellStyle name="Normal 2 3 2" xfId="649" xr:uid="{B24D8589-D20B-4F19-B0E6-2802E43BCBE7}"/>
    <cellStyle name="Normal 2 3 2 2" xfId="650" xr:uid="{2604BC40-9CC4-4166-ACE1-72178D865250}"/>
    <cellStyle name="Normal 2 3 2 3" xfId="651" xr:uid="{0D3E64C5-31A9-46B2-B8CC-7DFE9F30E44A}"/>
    <cellStyle name="Normal 2 3 3" xfId="652" xr:uid="{B187336B-2090-4E2F-9C0E-442A259C49E8}"/>
    <cellStyle name="Normal 2 3 4" xfId="653" xr:uid="{44803342-C0A8-4DF2-8DF6-55F32278F829}"/>
    <cellStyle name="Normal 2 30" xfId="654" xr:uid="{D834FE04-4D05-4D82-BF01-05BCEB875EA3}"/>
    <cellStyle name="Normal 2 31" xfId="655" xr:uid="{DB659864-8862-4E06-9798-C23E3FFAB7AF}"/>
    <cellStyle name="Normal 2 32" xfId="656" xr:uid="{697CC825-55A6-46E6-97F5-69EE85C791DC}"/>
    <cellStyle name="Normal 2 33" xfId="657" xr:uid="{F6FE4741-8846-48B2-8D39-C15CF527DE59}"/>
    <cellStyle name="Normal 2 34" xfId="658" xr:uid="{FC1AF276-FFF3-43F6-A10F-34BD290EF51A}"/>
    <cellStyle name="Normal 2 35" xfId="659" xr:uid="{796EC497-42C7-452B-92E0-7B0226A72938}"/>
    <cellStyle name="Normal 2 36" xfId="660" xr:uid="{09506623-A848-474B-B498-A2BB259DD3AB}"/>
    <cellStyle name="Normal 2 37" xfId="661" xr:uid="{DAC3B61A-1591-4E80-8921-588D5D3AEDBF}"/>
    <cellStyle name="Normal 2 38" xfId="662" xr:uid="{2DCF0EDC-03AB-4759-A3FE-88B2538B2497}"/>
    <cellStyle name="Normal 2 39" xfId="663" xr:uid="{F1445813-F18D-4CEF-BF62-6D03845E1AD1}"/>
    <cellStyle name="normal 2 4" xfId="664" xr:uid="{CF55C00E-DDC4-4307-991E-11328322B90E}"/>
    <cellStyle name="normal 2 4 2" xfId="665" xr:uid="{AD9DCB66-B0B3-470B-B549-98C87587623E}"/>
    <cellStyle name="Normal 2 40" xfId="666" xr:uid="{A71D2E57-CCEC-414D-AE50-E1CC0E0E3021}"/>
    <cellStyle name="Normal 2 41" xfId="667" xr:uid="{E5C9C5ED-14C4-463A-AA9E-B5DB75D1B0B1}"/>
    <cellStyle name="Normal 2 42" xfId="668" xr:uid="{3FF372AC-A653-455D-94B6-6575858A6323}"/>
    <cellStyle name="Normal 2 43" xfId="669" xr:uid="{961014E3-75AC-4A28-A91F-4E84C53A2876}"/>
    <cellStyle name="Normal 2 44" xfId="670" xr:uid="{E2CA1F79-F237-4444-9B0A-DC0E2524B66C}"/>
    <cellStyle name="Normal 2 45" xfId="671" xr:uid="{BC833129-750A-4AA9-B8ED-5EF331C30DF4}"/>
    <cellStyle name="Normal 2 46" xfId="672" xr:uid="{CBCC1C2E-2526-4E85-9E3F-371917F2A32E}"/>
    <cellStyle name="Normal 2 47" xfId="673" xr:uid="{1BC513DC-3920-4090-BA64-7EE04977D876}"/>
    <cellStyle name="Normal 2 48" xfId="674" xr:uid="{AF3EAA51-9D8A-4BFB-A553-00B1A8917E42}"/>
    <cellStyle name="normal 2 5" xfId="675" xr:uid="{450AD1EA-A583-4822-B4E1-A101FDA75B2A}"/>
    <cellStyle name="normal 2 5 2" xfId="676" xr:uid="{1FE39ED3-A7B6-4DED-9860-522063249037}"/>
    <cellStyle name="normal 2 6" xfId="677" xr:uid="{1C5E72AF-949C-415E-A03E-1C9C97C8201B}"/>
    <cellStyle name="normal 2 6 2" xfId="678" xr:uid="{B9FE0651-92BF-4433-A0BA-704A76423A50}"/>
    <cellStyle name="normal 2 7" xfId="679" xr:uid="{7A2A309D-E509-4AF4-A175-6211D95B8BF9}"/>
    <cellStyle name="normal 2 7 2" xfId="680" xr:uid="{E629E3C9-64D1-40EE-B23A-3E637BCE763A}"/>
    <cellStyle name="normal 2 8" xfId="681" xr:uid="{E9368306-FE91-4284-B449-26799C1BE7FC}"/>
    <cellStyle name="normal 2 8 2" xfId="682" xr:uid="{E46E17B4-8191-49C5-B41C-BC5FCBD8F389}"/>
    <cellStyle name="Normal 2 9" xfId="683" xr:uid="{66CAAF3D-2869-4231-AE17-0C6B4D191958}"/>
    <cellStyle name="Normal 2 9 2" xfId="684" xr:uid="{56BDBCA8-F2E9-4FB8-91AE-C11BE4A5546A}"/>
    <cellStyle name="Normal 21 10" xfId="685" xr:uid="{FD4EA5A8-3311-42D7-8A8E-D48AEC16903D}"/>
    <cellStyle name="Normal 21 11" xfId="686" xr:uid="{4ECEBD66-C88A-43CE-85D0-6BEE10403E5C}"/>
    <cellStyle name="Normal 21 12" xfId="687" xr:uid="{3E9186C6-39B3-474D-A09A-5A07269D920E}"/>
    <cellStyle name="Normal 21 13" xfId="688" xr:uid="{27880E4B-6BB0-41A5-8329-D3F26B1F2FA1}"/>
    <cellStyle name="Normal 21 14" xfId="689" xr:uid="{739FB49E-7340-42D6-B6C3-9A4BEDDEB6BB}"/>
    <cellStyle name="Normal 21 15" xfId="690" xr:uid="{FF824A95-803C-4D8F-BA97-CFBB51B2A32E}"/>
    <cellStyle name="Normal 21 16" xfId="691" xr:uid="{1CCDE9FE-F0E6-4636-9B9D-3AA7D2FD0079}"/>
    <cellStyle name="Normal 21 17" xfId="692" xr:uid="{A0A12743-D023-42C0-A582-96B7462086F5}"/>
    <cellStyle name="Normal 21 18" xfId="693" xr:uid="{19E57A62-713A-4492-963A-C7A6CFE72946}"/>
    <cellStyle name="Normal 21 19" xfId="694" xr:uid="{B45C779E-FF8C-479E-9B2E-36CFD14D330F}"/>
    <cellStyle name="Normal 21 2" xfId="695" xr:uid="{570B2B75-97AB-4FAC-A741-9534F7416F2A}"/>
    <cellStyle name="Normal 21 20" xfId="696" xr:uid="{F1F5671F-9050-4A91-9B2B-F0E0FCA7332D}"/>
    <cellStyle name="Normal 21 21" xfId="697" xr:uid="{7278ECD7-161E-488D-8D0D-4C266D0E2959}"/>
    <cellStyle name="Normal 21 22" xfId="698" xr:uid="{BD56F7FC-F1C7-4608-8D9B-37CF33AEA27A}"/>
    <cellStyle name="Normal 21 23" xfId="699" xr:uid="{8FC4DAB9-B1D1-4D4C-AD94-44463F323C6A}"/>
    <cellStyle name="Normal 21 24" xfId="700" xr:uid="{63E6D6FA-FAB9-4262-ABA5-A057DF1DA0F4}"/>
    <cellStyle name="Normal 21 25" xfId="701" xr:uid="{E166B881-5617-42AC-AEA2-D514A01BFD88}"/>
    <cellStyle name="Normal 21 26" xfId="702" xr:uid="{74CF67AA-899E-475D-A10E-95A4B2DEA272}"/>
    <cellStyle name="Normal 21 27" xfId="703" xr:uid="{0DCD7D41-0496-46E7-8B58-0045E23E1E3E}"/>
    <cellStyle name="Normal 21 28" xfId="704" xr:uid="{66C37F62-B5DA-41A4-A2AD-6D232FDE0A3E}"/>
    <cellStyle name="Normal 21 29" xfId="705" xr:uid="{04DE0905-B9F2-4979-9609-0090323A0CFD}"/>
    <cellStyle name="Normal 21 3" xfId="706" xr:uid="{FFC29727-545F-4814-8687-09E6937322AB}"/>
    <cellStyle name="Normal 21 30" xfId="707" xr:uid="{E8D7A63D-7BA3-47A4-86DD-D2BBB7CE8B5D}"/>
    <cellStyle name="Normal 21 31" xfId="708" xr:uid="{6F1DC063-ED36-4850-AE8A-BFFA9F3D5DD0}"/>
    <cellStyle name="Normal 21 32" xfId="709" xr:uid="{497F23F0-9C5F-4511-A78F-B942019C0083}"/>
    <cellStyle name="Normal 21 33" xfId="710" xr:uid="{C037D122-E081-493B-9A61-D5E7046B811E}"/>
    <cellStyle name="Normal 21 34" xfId="711" xr:uid="{7704DB6B-C862-4B7B-92B7-EBE84944BBF9}"/>
    <cellStyle name="Normal 21 35" xfId="712" xr:uid="{136CE875-36D5-419C-BCAD-E2ED2C8FE326}"/>
    <cellStyle name="Normal 21 36" xfId="713" xr:uid="{F1F68652-9E86-4796-9612-D396B371DB5E}"/>
    <cellStyle name="Normal 21 37" xfId="714" xr:uid="{2871E2BA-3C22-4921-A31D-6AEC6EC796B5}"/>
    <cellStyle name="Normal 21 38" xfId="715" xr:uid="{56D35829-B9D3-4766-B003-2E0E194627A3}"/>
    <cellStyle name="Normal 21 39" xfId="716" xr:uid="{507A9D40-8EEB-496C-886F-21CC463CC599}"/>
    <cellStyle name="Normal 21 4" xfId="717" xr:uid="{617DA86A-E170-489C-AB88-576D9C97C788}"/>
    <cellStyle name="Normal 21 40" xfId="718" xr:uid="{B60BF52C-0905-4E03-B9B8-30789AA76AEA}"/>
    <cellStyle name="Normal 21 5" xfId="719" xr:uid="{989CCB01-0F2B-4BCD-81AD-6EABDD58F189}"/>
    <cellStyle name="Normal 21 6" xfId="720" xr:uid="{A7A03674-29B8-4296-BD56-E418A40BDBF2}"/>
    <cellStyle name="Normal 21 7" xfId="721" xr:uid="{54FBF33F-2DDE-43A1-81CD-89D235C3ABB8}"/>
    <cellStyle name="Normal 21 8" xfId="722" xr:uid="{5E507C26-E700-48AD-804D-3D7D14CAA5A7}"/>
    <cellStyle name="Normal 21 9" xfId="723" xr:uid="{5F758156-7B11-4D9B-919F-F99A37CF72E4}"/>
    <cellStyle name="Normal 22 10" xfId="724" xr:uid="{B7F5E5C4-5F11-4304-BEBF-491529947D1C}"/>
    <cellStyle name="Normal 22 11" xfId="725" xr:uid="{5BC73250-238B-4566-8C8F-488D3564C89C}"/>
    <cellStyle name="Normal 22 12" xfId="726" xr:uid="{9356665E-D576-49FA-B298-FD047F94E142}"/>
    <cellStyle name="Normal 22 13" xfId="727" xr:uid="{CEF1E8CE-EBED-486F-B619-12196F56A4C0}"/>
    <cellStyle name="Normal 22 14" xfId="728" xr:uid="{2C5463A4-3CCA-446C-9E24-1B35FF9FCD5E}"/>
    <cellStyle name="Normal 22 15" xfId="729" xr:uid="{682F60D0-6A87-4349-8523-0C84CE91831F}"/>
    <cellStyle name="Normal 22 16" xfId="730" xr:uid="{AF0704DE-A077-49E3-96D2-2B711CBF2C74}"/>
    <cellStyle name="Normal 22 17" xfId="731" xr:uid="{73E3911A-E271-4E4A-81D2-A5D965E5DDA8}"/>
    <cellStyle name="Normal 22 18" xfId="732" xr:uid="{58E6609F-439E-4099-AF7B-539C4B5014E0}"/>
    <cellStyle name="Normal 22 19" xfId="733" xr:uid="{529649EB-6586-477D-B93C-E80AE089EE1E}"/>
    <cellStyle name="Normal 22 2" xfId="734" xr:uid="{46D13640-480F-4E0A-BBC2-B7714CE86CDE}"/>
    <cellStyle name="Normal 22 20" xfId="735" xr:uid="{C4AB673E-1A6C-4E7F-9D33-4C587F99467F}"/>
    <cellStyle name="Normal 22 21" xfId="736" xr:uid="{98412B7B-BBBE-4AE4-AC49-19EA1476B6BB}"/>
    <cellStyle name="Normal 22 22" xfId="737" xr:uid="{35924E0E-79F5-4070-8D49-3443266C7659}"/>
    <cellStyle name="Normal 22 23" xfId="738" xr:uid="{C004C22C-27E3-4A20-BB6E-56C89BC3A334}"/>
    <cellStyle name="Normal 22 24" xfId="739" xr:uid="{45A1FB65-6127-4D5A-A1D4-49EF9C7ACF17}"/>
    <cellStyle name="Normal 22 25" xfId="740" xr:uid="{C74A2CE1-252E-4A44-831A-533187F6FB59}"/>
    <cellStyle name="Normal 22 26" xfId="741" xr:uid="{EF0020DD-67AC-4287-8E7C-EA3C99E145B0}"/>
    <cellStyle name="Normal 22 27" xfId="742" xr:uid="{AB5F8437-3CFB-4C11-A695-335EAD7D9386}"/>
    <cellStyle name="Normal 22 28" xfId="743" xr:uid="{C62AD1AF-2325-49D4-AFBD-28B9A151BC55}"/>
    <cellStyle name="Normal 22 29" xfId="744" xr:uid="{22CE9BD8-05E9-4838-B01A-556F67D0609E}"/>
    <cellStyle name="Normal 22 3" xfId="745" xr:uid="{2E090309-FEC0-4FC6-9AE5-8F2DBD72DF87}"/>
    <cellStyle name="Normal 22 30" xfId="746" xr:uid="{25EF7847-38B7-4AC6-BD99-144A86A37CCD}"/>
    <cellStyle name="Normal 22 31" xfId="747" xr:uid="{1BDA5C02-B094-4D65-996D-F2398BBF8AF6}"/>
    <cellStyle name="Normal 22 32" xfId="748" xr:uid="{BEA1EA69-040E-4023-8606-5B76A3CC8B33}"/>
    <cellStyle name="Normal 22 33" xfId="749" xr:uid="{D41FDA2D-F3D7-42DD-99C8-1C12BCCD1DE8}"/>
    <cellStyle name="Normal 22 34" xfId="750" xr:uid="{796E4E4B-8D64-4469-86E7-DF5E27EBCD3B}"/>
    <cellStyle name="Normal 22 35" xfId="751" xr:uid="{4C39C6D0-BA26-47BB-BF13-21D18A044B83}"/>
    <cellStyle name="Normal 22 36" xfId="752" xr:uid="{DC547A7E-2853-4E62-B1BE-F637753B34FE}"/>
    <cellStyle name="Normal 22 37" xfId="753" xr:uid="{64570907-05E5-4D17-8165-54417A9A1293}"/>
    <cellStyle name="Normal 22 38" xfId="754" xr:uid="{4980C553-D8DF-4B2C-B775-F9E9CCDB03D0}"/>
    <cellStyle name="Normal 22 39" xfId="755" xr:uid="{276D3EAA-233B-4498-B64B-ED19EEFA6320}"/>
    <cellStyle name="Normal 22 4" xfId="756" xr:uid="{71A15658-A1A8-4636-AE43-BCB4CD2208DF}"/>
    <cellStyle name="Normal 22 40" xfId="757" xr:uid="{C9C38E99-AF4E-452E-B9E8-F20AAAF3DD7E}"/>
    <cellStyle name="Normal 22 5" xfId="758" xr:uid="{ED82A5F4-BFDD-4AA8-870B-EECFADB536DA}"/>
    <cellStyle name="Normal 22 6" xfId="759" xr:uid="{73A2B770-ABA0-4995-9B65-1039368D18C8}"/>
    <cellStyle name="Normal 22 7" xfId="760" xr:uid="{1428AFD2-D66B-4A71-9D73-A5C87950A876}"/>
    <cellStyle name="Normal 22 8" xfId="761" xr:uid="{8AA81CFA-6100-49F1-856D-A35223CDDA41}"/>
    <cellStyle name="Normal 22 9" xfId="762" xr:uid="{F7988F03-103E-430A-8EDF-53CA44C2B630}"/>
    <cellStyle name="Normal 24 2" xfId="763" xr:uid="{2F4B7501-AD4B-4D29-8068-2D757BABBEC1}"/>
    <cellStyle name="Normal 25 2" xfId="764" xr:uid="{CE9362FF-FA9A-4192-8B34-6E76D7A66C06}"/>
    <cellStyle name="Normal 26 2" xfId="765" xr:uid="{2741A5B0-488D-4CD6-A1FE-0C29934251AD}"/>
    <cellStyle name="Normal 27 2" xfId="766" xr:uid="{E8DB99C1-198A-4C54-8682-4C20EFB034E6}"/>
    <cellStyle name="Normal 28 2" xfId="767" xr:uid="{6B7CFF06-BA42-4699-9DF6-739D1C2A6A69}"/>
    <cellStyle name="Normal 29 2" xfId="768" xr:uid="{E76B0C4E-142F-43C0-B2A3-4A73488C35DB}"/>
    <cellStyle name="Normal 3 2" xfId="769" xr:uid="{A981566F-3BFC-43B5-AF8D-9A832DFDB82C}"/>
    <cellStyle name="Normal 3 3" xfId="770" xr:uid="{4B5439F9-CA35-49F2-8AA4-1C0FA2AFCA16}"/>
    <cellStyle name="Normal 3 4" xfId="771" xr:uid="{BCCF7EF2-F299-4E0B-8A08-BF67C4039A80}"/>
    <cellStyle name="Normal 3 5" xfId="772" xr:uid="{BFA4A778-592F-4C91-B300-8435A7F3D3AA}"/>
    <cellStyle name="Normal 3 6" xfId="773" xr:uid="{61C93001-216E-4D49-B515-5B07F425CB70}"/>
    <cellStyle name="Normal 3 7" xfId="774" xr:uid="{B090DAF2-7C45-4DF6-A83E-3A51AA71AB54}"/>
    <cellStyle name="Normal 3 8" xfId="775" xr:uid="{BA6842E7-C672-411A-A995-D72A1AC31FC3}"/>
    <cellStyle name="Normal 3 9" xfId="776" xr:uid="{C0915DC5-96E3-4ED7-8663-302444872AF3}"/>
    <cellStyle name="Normal 30 2" xfId="777" xr:uid="{307232EE-AFEC-4362-AF1C-2758925C7436}"/>
    <cellStyle name="Normal 31 2" xfId="778" xr:uid="{1579F1A2-3FF8-4C32-8686-D630C14CEE02}"/>
    <cellStyle name="Normal 32 2" xfId="779" xr:uid="{3B747C59-5C5D-4E1E-A235-CD3537D1A73F}"/>
    <cellStyle name="Normal 33 2" xfId="780" xr:uid="{6B8158EE-A02D-4F51-A6F7-435B09B575BF}"/>
    <cellStyle name="Normal 34 2" xfId="781" xr:uid="{07C73BD5-2C89-407D-86F9-0EBFCA3C1139}"/>
    <cellStyle name="Normal 35 2" xfId="782" xr:uid="{C6C57BC1-5065-4C1F-B241-83376675D2B9}"/>
    <cellStyle name="Normal 36 2" xfId="783" xr:uid="{09E68657-981B-4106-80BD-C52E153462C2}"/>
    <cellStyle name="Normal 37 2" xfId="784" xr:uid="{12965A79-A748-459F-931D-4FE47A77BCAB}"/>
    <cellStyle name="Normal 38 2" xfId="785" xr:uid="{D966CA83-2CD5-440F-B741-5EBDCF4116BF}"/>
    <cellStyle name="Normal 39 2" xfId="786" xr:uid="{A7A92FBE-435A-43DF-B734-3DC005697104}"/>
    <cellStyle name="Normal 4" xfId="787" xr:uid="{872DB273-7319-46DF-9904-7749F0360BF5}"/>
    <cellStyle name="Normal 4 10" xfId="788" xr:uid="{8023CA31-D757-4D91-BAB7-CCFD9976168C}"/>
    <cellStyle name="Normal 4 11" xfId="789" xr:uid="{FAC0D15D-5C9D-4ADB-A259-D4899EDFCA21}"/>
    <cellStyle name="Normal 4 12" xfId="790" xr:uid="{A761EC29-CE5D-4046-9137-C9C6BD7A2FF8}"/>
    <cellStyle name="Normal 4 13" xfId="791" xr:uid="{0EE6F4D3-C015-443B-A23C-E7A5B25201B5}"/>
    <cellStyle name="Normal 4 14" xfId="792" xr:uid="{5BB4B36B-E5D2-4192-B468-A77372EFEF3F}"/>
    <cellStyle name="Normal 4 15" xfId="793" xr:uid="{00792728-AAB7-46DD-A293-5BDB98ECE70C}"/>
    <cellStyle name="Normal 4 16" xfId="794" xr:uid="{AE2037EB-DA2A-48B5-8B78-8849FA8B267E}"/>
    <cellStyle name="Normal 4 17" xfId="795" xr:uid="{059A912D-F28E-4E4C-8827-2D285F892BC0}"/>
    <cellStyle name="Normal 4 18" xfId="796" xr:uid="{63DE0A1B-4AFD-4B6A-8DBE-17ACB7BF8275}"/>
    <cellStyle name="Normal 4 19" xfId="797" xr:uid="{9A465C5E-8562-4425-9C53-5B4FFC721E46}"/>
    <cellStyle name="Normal 4 2" xfId="798" xr:uid="{1107CB74-F5E1-45E8-B39D-4693BACC3839}"/>
    <cellStyle name="Normal 4 20" xfId="799" xr:uid="{AEBA9853-02AA-4B2E-8D54-A927618D2FE0}"/>
    <cellStyle name="Normal 4 21" xfId="800" xr:uid="{FF6B24C7-7433-4C20-ACAB-2F68C8C19C29}"/>
    <cellStyle name="Normal 4 22" xfId="801" xr:uid="{C1894AE5-B051-45F1-800D-146DCC46F8BE}"/>
    <cellStyle name="Normal 4 23" xfId="802" xr:uid="{503135F2-5F66-49CA-98A7-708BB0879B60}"/>
    <cellStyle name="Normal 4 24" xfId="803" xr:uid="{40D1B4BB-ECB4-4607-8798-E322CADB2CCB}"/>
    <cellStyle name="Normal 4 25" xfId="804" xr:uid="{4B4718DE-E944-4CFA-86B6-A79544BFD8CA}"/>
    <cellStyle name="Normal 4 26" xfId="805" xr:uid="{1E3730DC-5271-4196-B107-97E1DDF16046}"/>
    <cellStyle name="Normal 4 27" xfId="806" xr:uid="{7C5F107D-FA02-44A3-9EF8-829787AB542E}"/>
    <cellStyle name="Normal 4 28" xfId="807" xr:uid="{3465B2B3-0CE2-48C4-8C51-085F7CB740AD}"/>
    <cellStyle name="Normal 4 29" xfId="808" xr:uid="{28978854-DC1F-4A01-AD23-270375CD69F1}"/>
    <cellStyle name="Normal 4 3" xfId="809" xr:uid="{A82ED757-9F3F-40A5-A99D-FA928F22A9A3}"/>
    <cellStyle name="Normal 4 30" xfId="810" xr:uid="{65C6F2B7-F857-4077-8DE5-E0A0CE2F1DB5}"/>
    <cellStyle name="Normal 4 31" xfId="811" xr:uid="{D6831068-E2F2-4501-BDD6-B86D91B5FB6C}"/>
    <cellStyle name="Normal 4 32" xfId="812" xr:uid="{773750D2-8C20-4D37-9DC1-39C5E80095F0}"/>
    <cellStyle name="Normal 4 33" xfId="813" xr:uid="{20B451AC-CE6D-4E76-B170-FD391FB3D993}"/>
    <cellStyle name="Normal 4 34" xfId="814" xr:uid="{7699C2A0-DAB7-4D5E-ADC5-FB4A1AAD6909}"/>
    <cellStyle name="Normal 4 35" xfId="815" xr:uid="{80AB886E-A360-401E-BEB2-E1569D4B3B83}"/>
    <cellStyle name="Normal 4 36" xfId="816" xr:uid="{80FB6C47-5515-4B0A-9A08-9FC31CD9AE40}"/>
    <cellStyle name="Normal 4 37" xfId="817" xr:uid="{C27AA684-483D-47B4-A29E-430C82EF9EFF}"/>
    <cellStyle name="Normal 4 38" xfId="818" xr:uid="{1FD44DB2-917B-4479-AFCC-8B9BA8626FFF}"/>
    <cellStyle name="Normal 4 39" xfId="819" xr:uid="{20F61E9F-C578-465B-B895-A5E72C31882F}"/>
    <cellStyle name="Normal 4 4" xfId="820" xr:uid="{38A6B6C5-736B-4EDA-9482-EE6F25B412FF}"/>
    <cellStyle name="Normal 4 40" xfId="821" xr:uid="{7099C9A6-1246-418B-8994-1FF7ECEEA4A6}"/>
    <cellStyle name="Normal 4 5" xfId="822" xr:uid="{26600E7D-F07B-4E91-8EB9-97722C657FAC}"/>
    <cellStyle name="Normal 4 6" xfId="823" xr:uid="{700178E9-4C88-4AEF-9E8C-EAB5E10E4D75}"/>
    <cellStyle name="Normal 4 7" xfId="824" xr:uid="{685DB748-A5E4-4CE0-AB27-54A49C78546A}"/>
    <cellStyle name="Normal 4 8" xfId="825" xr:uid="{ABA945FD-1FF3-4A0E-AAC9-A03A4250E405}"/>
    <cellStyle name="Normal 4 9" xfId="826" xr:uid="{81DB8917-71F1-400F-BB6E-F7E6AE83BF36}"/>
    <cellStyle name="Normal 40 2" xfId="827" xr:uid="{62E908A2-CECD-49CB-B551-4C3FAAC0364B}"/>
    <cellStyle name="Normal 41 2" xfId="828" xr:uid="{85AE9821-8281-4D4E-9ABE-18FAECA866DD}"/>
    <cellStyle name="Normal 42 2" xfId="829" xr:uid="{2CB3D2BA-5420-4B72-8F6F-74E6F85B0310}"/>
    <cellStyle name="Normal 43 2" xfId="830" xr:uid="{DE559740-7016-46D3-ADC0-4052285394C7}"/>
    <cellStyle name="Normal 44 2" xfId="831" xr:uid="{788F4ACC-A53D-4F36-8BB0-078DD73378FB}"/>
    <cellStyle name="Normal 45 2" xfId="832" xr:uid="{89F6C910-67C0-48D6-BB04-54EB5D0B9904}"/>
    <cellStyle name="Normal 46 2" xfId="833" xr:uid="{12F4663A-A267-47C7-9B01-D79A9C31A78E}"/>
    <cellStyle name="Normal 47 2" xfId="834" xr:uid="{234436E7-59AF-4C39-B9B6-8B69B4A5E3BB}"/>
    <cellStyle name="Normal 48 2" xfId="835" xr:uid="{E064EC33-1581-4B28-AB35-E436FA8DDEF1}"/>
    <cellStyle name="Normal 49" xfId="836" xr:uid="{81D7BA46-F896-4F13-8673-51B8774B4CB2}"/>
    <cellStyle name="Normal 49 2" xfId="837" xr:uid="{A48FAEF3-64FD-41D0-B5D7-5FC5533B486E}"/>
    <cellStyle name="Normal 5" xfId="838" xr:uid="{D43DEDDF-B377-4290-88A8-59A769947B9D}"/>
    <cellStyle name="Normal 5 10" xfId="839" xr:uid="{074B4A05-64E2-4D9A-B1EA-A14C39E6CC77}"/>
    <cellStyle name="Normal 5 11" xfId="840" xr:uid="{D6BAE9E2-82D4-4378-A317-CD4C49D900F4}"/>
    <cellStyle name="Normal 5 12" xfId="841" xr:uid="{E806C2F1-0BE5-42BA-A709-8B86BBA6DD63}"/>
    <cellStyle name="Normal 5 13" xfId="842" xr:uid="{49EF043F-E58B-4CAB-A89F-DCAB3B41F25C}"/>
    <cellStyle name="Normal 5 14" xfId="843" xr:uid="{C86466F4-A1F9-4FBD-A2AF-BCB92585131E}"/>
    <cellStyle name="Normal 5 15" xfId="844" xr:uid="{B6375C2E-B6F7-4494-897A-0477D549CFAA}"/>
    <cellStyle name="Normal 5 16" xfId="845" xr:uid="{E19F386C-C0EA-4373-95FB-6BD2EC4FA43E}"/>
    <cellStyle name="Normal 5 17" xfId="846" xr:uid="{C80EC813-6669-4ECE-8132-0792636858DC}"/>
    <cellStyle name="Normal 5 18" xfId="847" xr:uid="{84C7F996-A82D-4276-8F44-4C2558383E94}"/>
    <cellStyle name="Normal 5 19" xfId="848" xr:uid="{A1247C69-11D8-4FE7-B9DC-78F0FB3890EE}"/>
    <cellStyle name="Normal 5 2" xfId="849" xr:uid="{A7FC2E9B-4F51-4892-8FFE-17245ABAE4F5}"/>
    <cellStyle name="Normal 5 20" xfId="850" xr:uid="{C2275E2B-78D2-4C33-84F6-8742998C62A4}"/>
    <cellStyle name="Normal 5 21" xfId="851" xr:uid="{FCE66892-D49C-44F3-9B79-3237F91E584D}"/>
    <cellStyle name="Normal 5 22" xfId="852" xr:uid="{9C169A6C-5F05-44B4-8D6D-62776156B6A4}"/>
    <cellStyle name="Normal 5 23" xfId="853" xr:uid="{B0C50C25-138E-4A1A-9B76-1E5628C5519F}"/>
    <cellStyle name="Normal 5 24" xfId="854" xr:uid="{D17B50A4-C3BC-4941-9145-5B8C07B2083F}"/>
    <cellStyle name="Normal 5 25" xfId="855" xr:uid="{F2C7E4A3-2A5D-4250-BE15-BD7CC930DDAD}"/>
    <cellStyle name="Normal 5 26" xfId="856" xr:uid="{1BEF16FA-ACDE-466A-ACA4-A99E177D1379}"/>
    <cellStyle name="Normal 5 27" xfId="857" xr:uid="{B369739D-2EDA-41E2-92A3-AAC215E169F0}"/>
    <cellStyle name="Normal 5 28" xfId="858" xr:uid="{8CEB5A69-B4AA-407C-BCF4-5A87706181B1}"/>
    <cellStyle name="Normal 5 29" xfId="859" xr:uid="{BAF4D035-48A3-4223-8EF1-7A72A68E9DE5}"/>
    <cellStyle name="Normal 5 3" xfId="860" xr:uid="{CD4A5032-1076-452E-9699-BB493E4F8AA1}"/>
    <cellStyle name="Normal 5 30" xfId="861" xr:uid="{6C2BFF6D-788B-4877-B9D4-7349E24FE82B}"/>
    <cellStyle name="Normal 5 31" xfId="862" xr:uid="{2C2B051A-E687-4118-A0AF-F5B438444CAC}"/>
    <cellStyle name="Normal 5 32" xfId="863" xr:uid="{E43B9309-B57F-4B1F-99E4-C29E4D30AB77}"/>
    <cellStyle name="Normal 5 33" xfId="864" xr:uid="{2E65B13D-CC6F-48A0-A9B7-18FC9B90FB0F}"/>
    <cellStyle name="Normal 5 34" xfId="865" xr:uid="{BCE1A912-689B-4ADE-9A69-0A72F708C9FE}"/>
    <cellStyle name="Normal 5 35" xfId="866" xr:uid="{6E3D5A1A-904A-4AB6-8982-1A5298FF8AD7}"/>
    <cellStyle name="Normal 5 36" xfId="867" xr:uid="{6D23DF25-D70D-4582-9935-6D93F41DB2CB}"/>
    <cellStyle name="Normal 5 37" xfId="868" xr:uid="{65AC80B9-20ED-4911-A1AD-900364BEE74F}"/>
    <cellStyle name="Normal 5 38" xfId="869" xr:uid="{EDD8A863-AC0E-4974-AE4C-D8E12920E9FF}"/>
    <cellStyle name="Normal 5 39" xfId="870" xr:uid="{FF43C8D1-1678-4587-8391-CD0EABE6F131}"/>
    <cellStyle name="Normal 5 4" xfId="871" xr:uid="{9CC6BCA7-B947-4300-AF59-5820EF998C16}"/>
    <cellStyle name="Normal 5 40" xfId="872" xr:uid="{17CEEC7F-AC0C-4ACF-A021-F0F7D5B63DB4}"/>
    <cellStyle name="Normal 5 5" xfId="873" xr:uid="{F67AE560-0F98-43B0-B84E-3D52E8322063}"/>
    <cellStyle name="Normal 5 6" xfId="874" xr:uid="{99567B4F-CD74-476B-AFF5-9750A7C64467}"/>
    <cellStyle name="Normal 5 7" xfId="875" xr:uid="{753A539D-765E-4703-8139-537C6EA31405}"/>
    <cellStyle name="Normal 5 8" xfId="876" xr:uid="{34D517DD-97E8-4A71-9633-743969F5D79D}"/>
    <cellStyle name="Normal 5 9" xfId="877" xr:uid="{78CBD78E-5781-4F86-AC34-F64618D3D230}"/>
    <cellStyle name="Normal 50 2" xfId="878" xr:uid="{B4B25F0D-CD6E-4A8A-BD22-ACBDFEAADD9C}"/>
    <cellStyle name="Normal 51 2" xfId="879" xr:uid="{2BF32059-FE22-45F4-8220-AD86B48F8268}"/>
    <cellStyle name="Normal 52 2" xfId="880" xr:uid="{63011F50-4213-47C3-B68A-46200F556749}"/>
    <cellStyle name="Normal 53" xfId="881" xr:uid="{8313CF84-AF20-4202-96CA-C871894A284C}"/>
    <cellStyle name="Normal 53 2" xfId="882" xr:uid="{65028FFA-9BF2-4848-8350-6C379FD3117D}"/>
    <cellStyle name="Normal 54" xfId="883" xr:uid="{52A83905-58F5-460A-9460-F59BA4A96D01}"/>
    <cellStyle name="Normal 54 2" xfId="884" xr:uid="{2E80B536-1689-47C6-9677-C7476BF2DA04}"/>
    <cellStyle name="Normal 55 2" xfId="885" xr:uid="{0F8EA28C-ECA2-4EE0-80CA-B66EB239CBB3}"/>
    <cellStyle name="Normal 56 2" xfId="886" xr:uid="{E848C115-8529-47BD-87B8-172306241275}"/>
    <cellStyle name="Normal 57 2" xfId="887" xr:uid="{42A9067C-870A-46BE-B94B-DE5AEEA9775F}"/>
    <cellStyle name="Normal 58 2" xfId="888" xr:uid="{E670D352-DEE4-4FA7-94CA-C7C6133AE8FA}"/>
    <cellStyle name="Normal 59 2" xfId="889" xr:uid="{391F6F39-0639-499C-B31B-7BF1F1D45B28}"/>
    <cellStyle name="Normal 6" xfId="890" xr:uid="{A0C5350F-26B5-42C9-B95D-000328438167}"/>
    <cellStyle name="Normal 6 10" xfId="891" xr:uid="{014C028B-A8E1-4B72-8172-87BA07883953}"/>
    <cellStyle name="Normal 6 11" xfId="892" xr:uid="{116F03EB-774F-4630-B135-0B1DB00B6657}"/>
    <cellStyle name="Normal 6 12" xfId="893" xr:uid="{25642F30-7133-4CD5-8C7B-41760230121F}"/>
    <cellStyle name="Normal 6 13" xfId="894" xr:uid="{B0362BF4-BFD1-44BE-A5DD-8B632A2091F0}"/>
    <cellStyle name="Normal 6 14" xfId="895" xr:uid="{85CD1CF7-D6F9-439B-8689-D21F2730B8BA}"/>
    <cellStyle name="Normal 6 15" xfId="896" xr:uid="{920A6DDE-5341-4E5A-91D5-AC284B4113B2}"/>
    <cellStyle name="Normal 6 16" xfId="897" xr:uid="{7844CCFD-48AA-400C-830C-5E0953CE0360}"/>
    <cellStyle name="Normal 6 17" xfId="898" xr:uid="{BF367B24-AB97-4984-A788-BF24C847231A}"/>
    <cellStyle name="Normal 6 18" xfId="899" xr:uid="{831A647C-1331-43A2-A1A2-2F00A36AB414}"/>
    <cellStyle name="Normal 6 19" xfId="900" xr:uid="{196276D9-08AD-4B5C-A569-68A1059B6AB3}"/>
    <cellStyle name="Normal 6 2" xfId="901" xr:uid="{27C0A68C-7D26-40C4-8A8B-DEF1E45CBA5A}"/>
    <cellStyle name="Normal 6 20" xfId="902" xr:uid="{095C94C2-11CC-49BD-9AD3-CD265947EBA9}"/>
    <cellStyle name="Normal 6 21" xfId="903" xr:uid="{4DBFED33-26C1-4889-9243-0AF78BB67CE7}"/>
    <cellStyle name="Normal 6 22" xfId="904" xr:uid="{7C0AD19E-A4AB-4E50-9442-2503916586EA}"/>
    <cellStyle name="Normal 6 23" xfId="905" xr:uid="{4D185DFB-3F9C-4067-9829-A13F30B01351}"/>
    <cellStyle name="Normal 6 24" xfId="906" xr:uid="{9E038890-90AA-45D0-BBEF-DEA6A2F8D93D}"/>
    <cellStyle name="Normal 6 25" xfId="907" xr:uid="{646259A0-6CBE-44BE-80E3-5D905D291FE4}"/>
    <cellStyle name="Normal 6 26" xfId="908" xr:uid="{611F558B-D21D-474D-8FF9-8DAB18C552D0}"/>
    <cellStyle name="Normal 6 27" xfId="909" xr:uid="{656DEC3C-C53C-4A0E-B357-0D3CAC3EC049}"/>
    <cellStyle name="Normal 6 28" xfId="910" xr:uid="{9B929689-E766-4508-B954-C8262F748D7A}"/>
    <cellStyle name="Normal 6 29" xfId="911" xr:uid="{B253BCE3-8E90-492D-A3AA-48ECEDCD14C5}"/>
    <cellStyle name="Normal 6 3" xfId="912" xr:uid="{1473C4CC-2C7B-4FDA-B2C4-00A53A8C93FD}"/>
    <cellStyle name="Normal 6 30" xfId="913" xr:uid="{4997A822-B7FC-41B6-A680-6F9A84F27500}"/>
    <cellStyle name="Normal 6 31" xfId="914" xr:uid="{C2D21AA1-015B-4F99-98FE-D8A81D2BBBF1}"/>
    <cellStyle name="Normal 6 32" xfId="915" xr:uid="{877BF923-1C89-4A00-BD77-3EA7D4CF6A9F}"/>
    <cellStyle name="Normal 6 33" xfId="916" xr:uid="{41E744D7-6C28-4CA2-8DA7-6F5955B53D38}"/>
    <cellStyle name="Normal 6 34" xfId="917" xr:uid="{42B661EA-0ED7-4EDB-B299-FF8DD7583B67}"/>
    <cellStyle name="Normal 6 35" xfId="918" xr:uid="{0D1C8A95-3D52-44E3-B67C-7EDF08F19378}"/>
    <cellStyle name="Normal 6 36" xfId="919" xr:uid="{947D49C9-BAE8-43D8-92B3-13E2AD10FC27}"/>
    <cellStyle name="Normal 6 37" xfId="920" xr:uid="{2BD18687-1A90-452F-A1F6-04481990A53B}"/>
    <cellStyle name="Normal 6 38" xfId="921" xr:uid="{BA359E56-CB23-4FF4-A0DB-2FBE18A04C1C}"/>
    <cellStyle name="Normal 6 39" xfId="922" xr:uid="{2C88CDB8-D8BB-4E6A-8079-54AE9CA4F5EA}"/>
    <cellStyle name="Normal 6 4" xfId="923" xr:uid="{E2F0436A-BA7E-4847-91F0-A38BEFA7E964}"/>
    <cellStyle name="Normal 6 40" xfId="924" xr:uid="{B9FB4DF5-252C-4A91-8301-1AD74926B543}"/>
    <cellStyle name="Normal 6 5" xfId="925" xr:uid="{F15603D2-9D64-44AF-B883-45DE05D22CDF}"/>
    <cellStyle name="Normal 6 6" xfId="926" xr:uid="{D5AA7B7B-BBCC-4F2E-A314-483A4EE700D6}"/>
    <cellStyle name="Normal 6 7" xfId="927" xr:uid="{F11FD688-C7B3-4913-8B07-C361E174F92E}"/>
    <cellStyle name="Normal 6 8" xfId="928" xr:uid="{BC3F9E73-24D1-4905-B66C-DDB31EA5F22F}"/>
    <cellStyle name="Normal 6 9" xfId="929" xr:uid="{4DE2FB1E-FA20-4856-9E76-4011CA1A06AB}"/>
    <cellStyle name="Normal 60 2" xfId="930" xr:uid="{8794EEEC-FD04-4B82-A60F-7EAAA724A940}"/>
    <cellStyle name="Normal 61 2" xfId="931" xr:uid="{BF1CE47E-32E4-478C-AC15-A6382FA9F89E}"/>
    <cellStyle name="Normal 62 2" xfId="932" xr:uid="{3B4AD408-8D89-41A6-83A1-8CFB3BB5B4F6}"/>
    <cellStyle name="Normal 63 2" xfId="933" xr:uid="{DDA040ED-7DF7-4678-BCA2-95C5D94C09A8}"/>
    <cellStyle name="Normal 64 2" xfId="934" xr:uid="{44FC0B58-9D72-42F0-9572-9F3715058A51}"/>
    <cellStyle name="Normal 65 2" xfId="935" xr:uid="{33886C5E-924F-409F-A7D5-356C953CD0F5}"/>
    <cellStyle name="Normal 66 2" xfId="936" xr:uid="{C2DE0301-3825-4EDB-81FE-70C01D795D56}"/>
    <cellStyle name="Normal 67 2" xfId="937" xr:uid="{373012AE-8465-4E47-BE5D-5DA6D611C67B}"/>
    <cellStyle name="Normal 68 2" xfId="938" xr:uid="{1B980BC8-2F13-4437-88B0-127AD3FFD4EE}"/>
    <cellStyle name="Normal 69 2" xfId="939" xr:uid="{141479B8-4487-4571-A0A1-3E5EC0565F6F}"/>
    <cellStyle name="Normal 7" xfId="940" xr:uid="{F53A3466-CC4F-466F-855C-8712FBA35D23}"/>
    <cellStyle name="Normal 7 10" xfId="941" xr:uid="{8B7FC92E-1F34-44AE-AC58-B5F9A45FFFEF}"/>
    <cellStyle name="Normal 7 11" xfId="942" xr:uid="{16021309-B6EC-468C-9FDF-7B333B9A6A21}"/>
    <cellStyle name="Normal 7 12" xfId="943" xr:uid="{D4434A2B-97EC-4FD8-956A-1903B2CE091A}"/>
    <cellStyle name="Normal 7 13" xfId="944" xr:uid="{0ADC8236-075D-42CE-8276-ADAB4D69E8BF}"/>
    <cellStyle name="Normal 7 14" xfId="945" xr:uid="{BF0A76A3-BD00-4999-8C4B-058EFFF55041}"/>
    <cellStyle name="Normal 7 15" xfId="946" xr:uid="{6F21F915-452C-48C2-AD1E-F89639EBDCE7}"/>
    <cellStyle name="Normal 7 16" xfId="947" xr:uid="{52BB7185-8F8D-4E38-86B3-3F2CD09DFB3F}"/>
    <cellStyle name="Normal 7 17" xfId="948" xr:uid="{0F74D813-60B4-41FE-A692-D59A03DDDB9C}"/>
    <cellStyle name="Normal 7 18" xfId="949" xr:uid="{2B52852B-48B9-4ECF-8025-8C01F25F6753}"/>
    <cellStyle name="Normal 7 19" xfId="950" xr:uid="{1DCE4154-FE86-4B2F-BA2D-06E5BF19DA92}"/>
    <cellStyle name="Normal 7 2" xfId="951" xr:uid="{2666BC70-7354-4265-9083-64BC91BC8D0B}"/>
    <cellStyle name="Normal 7 20" xfId="952" xr:uid="{BFA36163-4289-43BE-88BA-D5FB1C0CD86F}"/>
    <cellStyle name="Normal 7 21" xfId="953" xr:uid="{E17E53C1-5AB2-4AAE-B67A-C4D4EE923AF3}"/>
    <cellStyle name="Normal 7 22" xfId="954" xr:uid="{F25E19D9-91B4-43A6-91F2-897BCF518689}"/>
    <cellStyle name="Normal 7 23" xfId="955" xr:uid="{102D74C0-B247-42BC-A6A1-56F9E965FF08}"/>
    <cellStyle name="Normal 7 24" xfId="956" xr:uid="{E747D021-8C84-4860-BAE9-C747BC815F62}"/>
    <cellStyle name="Normal 7 25" xfId="957" xr:uid="{6EC06C22-4472-43B8-AFBD-620663A8867F}"/>
    <cellStyle name="Normal 7 26" xfId="958" xr:uid="{99951154-C5DA-4C0C-87FA-6440B10B8EA2}"/>
    <cellStyle name="Normal 7 27" xfId="959" xr:uid="{ADB28218-83D7-4A7D-9D88-D2461F2731DD}"/>
    <cellStyle name="Normal 7 28" xfId="960" xr:uid="{A796B0B7-D726-4E50-A91E-A000D1651D38}"/>
    <cellStyle name="Normal 7 29" xfId="961" xr:uid="{1BECA12D-A007-4EBC-90CC-4E53FD0E079C}"/>
    <cellStyle name="Normal 7 3" xfId="962" xr:uid="{57F53977-B2CB-46B0-B221-7C395D9F6ECD}"/>
    <cellStyle name="Normal 7 30" xfId="963" xr:uid="{9D17DC02-2F31-49CD-9400-B602AB078039}"/>
    <cellStyle name="Normal 7 31" xfId="964" xr:uid="{C0C34AE3-348D-423D-9448-D6E314406728}"/>
    <cellStyle name="Normal 7 32" xfId="965" xr:uid="{A0162C24-4214-486D-9273-AF393E5C8A83}"/>
    <cellStyle name="Normal 7 33" xfId="966" xr:uid="{E7428037-AA51-4ABC-B837-47833780AAA2}"/>
    <cellStyle name="Normal 7 34" xfId="967" xr:uid="{79216785-B4F8-4A99-986B-BCE4BCE84FFB}"/>
    <cellStyle name="Normal 7 35" xfId="968" xr:uid="{0CD1EED2-C1E9-4953-BBDA-8BAF9054118F}"/>
    <cellStyle name="Normal 7 36" xfId="969" xr:uid="{4E0AE505-47FB-475F-9218-5A403B096D23}"/>
    <cellStyle name="Normal 7 37" xfId="970" xr:uid="{A2E1CAB5-3504-46FC-8BEF-367D48F6CA6D}"/>
    <cellStyle name="Normal 7 38" xfId="971" xr:uid="{22281C12-FAA6-4B42-BD0A-79AEBF77D799}"/>
    <cellStyle name="Normal 7 39" xfId="972" xr:uid="{35A8CE79-B865-448F-ADB8-0A01110C94F7}"/>
    <cellStyle name="Normal 7 4" xfId="973" xr:uid="{C3027032-0385-44C6-86D4-05B218F81C54}"/>
    <cellStyle name="Normal 7 40" xfId="974" xr:uid="{09D579AC-32DC-45FE-9CBA-61B763E8E9CE}"/>
    <cellStyle name="Normal 7 5" xfId="975" xr:uid="{4AA26A8F-07BC-4A5A-B06A-BC834360576F}"/>
    <cellStyle name="Normal 7 6" xfId="976" xr:uid="{20798D78-9F7A-42D7-AC47-CA995C60D322}"/>
    <cellStyle name="Normal 7 7" xfId="977" xr:uid="{DEA82841-9E9F-4EDF-BDFD-418F8313DF06}"/>
    <cellStyle name="Normal 7 8" xfId="978" xr:uid="{E1FD158E-25F8-4446-8E95-774094B5C9D1}"/>
    <cellStyle name="Normal 7 9" xfId="979" xr:uid="{71EC4D05-359B-4748-85D0-0EA92711C246}"/>
    <cellStyle name="Normal 70 2" xfId="980" xr:uid="{D51989CA-624C-4237-8040-A1D24974267F}"/>
    <cellStyle name="Normal 71 2" xfId="981" xr:uid="{32E1234C-C03D-4293-99A8-3F48B10CFCA7}"/>
    <cellStyle name="Normal 72 2" xfId="982" xr:uid="{DA889F6A-0DE8-4722-A775-04C20B4AFD2A}"/>
    <cellStyle name="Normal 73 2" xfId="983" xr:uid="{42192088-6579-4250-BFC7-AD4911F4FABF}"/>
    <cellStyle name="Normal 74 2" xfId="984" xr:uid="{3EB1B505-69C6-4981-B69E-D0B17564A498}"/>
    <cellStyle name="Normal 75 2" xfId="985" xr:uid="{573198A2-8E1E-45FB-8E3E-6348F6FD7568}"/>
    <cellStyle name="Normal 76 2" xfId="986" xr:uid="{6DE47A00-EE91-4E78-A7B4-EB6BD702C03D}"/>
    <cellStyle name="Normal 77 2" xfId="987" xr:uid="{4ED5BE54-CBE3-49BE-BE71-12A63BD10B76}"/>
    <cellStyle name="Normal 78 2" xfId="988" xr:uid="{291E5D0F-61AE-4C47-BE9E-9F10391C08E9}"/>
    <cellStyle name="Normal 79 2" xfId="989" xr:uid="{D51149F6-AA4B-46F6-B5DB-8467010E2D28}"/>
    <cellStyle name="Normal 80 2" xfId="990" xr:uid="{C2F63D0A-ECDF-4BB0-B283-A4C4D5D64959}"/>
    <cellStyle name="Normal 82 2" xfId="991" xr:uid="{E892814F-0C72-4C35-A6AA-470CE72D7DD8}"/>
    <cellStyle name="Normal 83 2" xfId="992" xr:uid="{DFDA1721-572B-4ECC-82B5-D6303FE0EC8A}"/>
    <cellStyle name="Normal 84 2" xfId="993" xr:uid="{DB5279EA-1F2F-4952-9D6B-5CA325FD17C5}"/>
    <cellStyle name="Normal 85 2" xfId="994" xr:uid="{8DC4388F-0450-4F9D-9007-97030DDD8706}"/>
    <cellStyle name="Normal 87" xfId="995" xr:uid="{A2A2DEA4-5369-41D3-831A-0834DF6F2AD1}"/>
    <cellStyle name="Normal 88" xfId="996" xr:uid="{858384E8-88B9-459E-8496-2D069CB99069}"/>
    <cellStyle name="Normal 89" xfId="997" xr:uid="{1E1E08D2-2837-445E-B43A-439E12A98E4F}"/>
    <cellStyle name="Normal 9" xfId="998" xr:uid="{6B677E4C-376D-4CDA-B743-4E27F4177863}"/>
    <cellStyle name="Normal 9 10" xfId="999" xr:uid="{1C2F2010-FFE2-4B8F-BD34-830E2715045B}"/>
    <cellStyle name="Normal 9 11" xfId="1000" xr:uid="{CFDC5E0B-89D6-43C3-A723-F04919B3C281}"/>
    <cellStyle name="Normal 9 12" xfId="1001" xr:uid="{800A2F33-66E5-4840-944E-AEAC598B24E3}"/>
    <cellStyle name="Normal 9 13" xfId="1002" xr:uid="{3A55CD9A-F492-4FFB-8ACB-9099471A3A73}"/>
    <cellStyle name="Normal 9 14" xfId="1003" xr:uid="{786716D7-9CC6-4117-8B02-874B779CFE8E}"/>
    <cellStyle name="Normal 9 15" xfId="1004" xr:uid="{2FBF81D5-88A7-4B22-A347-458FDA359E20}"/>
    <cellStyle name="Normal 9 16" xfId="1005" xr:uid="{3BC7A3FD-0FAB-499C-B246-CE6A5A95FF73}"/>
    <cellStyle name="Normal 9 17" xfId="1006" xr:uid="{E08670F0-62C5-45E7-80B5-FF9819618300}"/>
    <cellStyle name="Normal 9 18" xfId="1007" xr:uid="{BC14465F-C2B0-4865-97C5-16EDEDAB6808}"/>
    <cellStyle name="Normal 9 19" xfId="1008" xr:uid="{06939645-388A-4E36-B066-01361D1487C1}"/>
    <cellStyle name="Normal 9 2" xfId="1009" xr:uid="{E3C49928-6B8F-418F-B99D-F831CD9FF1DB}"/>
    <cellStyle name="Normal 9 20" xfId="1010" xr:uid="{CF89B7AA-F1A3-42C9-B880-43EEA66A4F27}"/>
    <cellStyle name="Normal 9 21" xfId="1011" xr:uid="{AE068346-489C-4070-8B62-4E9CFA1C865C}"/>
    <cellStyle name="Normal 9 22" xfId="1012" xr:uid="{4D7D96BB-A97A-4CF4-9FBA-011D45182496}"/>
    <cellStyle name="Normal 9 23" xfId="1013" xr:uid="{7CDBC5A4-1424-4668-BD88-B3B7AC9C6E90}"/>
    <cellStyle name="Normal 9 24" xfId="1014" xr:uid="{ADEA8B13-B791-4E85-A497-2B9FB4FF3C0E}"/>
    <cellStyle name="Normal 9 25" xfId="1015" xr:uid="{3D5CBBFB-1753-4414-BF2C-1A3F3E028019}"/>
    <cellStyle name="Normal 9 26" xfId="1016" xr:uid="{262AD89D-649D-4C64-A3F1-17DCDA619718}"/>
    <cellStyle name="Normal 9 27" xfId="1017" xr:uid="{A4568264-025A-44CA-8A54-B1D798F09CAD}"/>
    <cellStyle name="Normal 9 28" xfId="1018" xr:uid="{DAEAC60C-6752-4064-8290-DE48229CEC24}"/>
    <cellStyle name="Normal 9 29" xfId="1019" xr:uid="{352E3E0C-8780-4823-A39C-DE7256652993}"/>
    <cellStyle name="Normal 9 3" xfId="1020" xr:uid="{C481F42E-5D90-41DF-B45F-79F1A797D6A4}"/>
    <cellStyle name="Normal 9 30" xfId="1021" xr:uid="{32C328B1-B5BE-45B1-BF59-5CA64974A5FF}"/>
    <cellStyle name="Normal 9 31" xfId="1022" xr:uid="{9FAF2AD1-E902-4CC3-A10E-D581B1953A90}"/>
    <cellStyle name="Normal 9 32" xfId="1023" xr:uid="{65A269C3-A42B-4447-AF9A-426AFD848979}"/>
    <cellStyle name="Normal 9 33" xfId="1024" xr:uid="{B8897616-A620-4B49-B2DB-2A266666F38C}"/>
    <cellStyle name="Normal 9 34" xfId="1025" xr:uid="{8F3D2EE9-8571-44C4-BF7E-23D2CBFE95D2}"/>
    <cellStyle name="Normal 9 35" xfId="1026" xr:uid="{87291575-B083-4E7B-A4FF-017721D41C6E}"/>
    <cellStyle name="Normal 9 36" xfId="1027" xr:uid="{BF51BB89-D361-4757-920A-76FCC6604434}"/>
    <cellStyle name="Normal 9 37" xfId="1028" xr:uid="{9D0DE6C6-7F0D-4DA5-BE51-EDFA1F5860C3}"/>
    <cellStyle name="Normal 9 38" xfId="1029" xr:uid="{6A2C79BA-172C-4981-B3A9-A45D47D8B38B}"/>
    <cellStyle name="Normal 9 39" xfId="1030" xr:uid="{4F3807E2-9EB6-43BB-B82D-BC11DD9033CA}"/>
    <cellStyle name="Normal 9 4" xfId="1031" xr:uid="{D4AEC607-C8EA-49E9-B9E9-B3476F60CB2E}"/>
    <cellStyle name="Normal 9 40" xfId="1032" xr:uid="{BA3C1E45-012E-4F85-AEC0-CBA025A1BA41}"/>
    <cellStyle name="Normal 9 5" xfId="1033" xr:uid="{1F61C48C-4BB1-49B6-B3C0-003A90124334}"/>
    <cellStyle name="Normal 9 6" xfId="1034" xr:uid="{67B09517-8528-418C-8735-8D90CBD7B9D2}"/>
    <cellStyle name="Normal 9 7" xfId="1035" xr:uid="{B368932F-1832-4BF2-A721-B8E2A18CAA82}"/>
    <cellStyle name="Normal 9 8" xfId="1036" xr:uid="{FF91FBFE-B628-42EC-8BB4-B4EDFA65C7BC}"/>
    <cellStyle name="Normal 9 9" xfId="1037" xr:uid="{93FF6ECD-30DA-4D7C-BC30-D1936CC758D0}"/>
    <cellStyle name="Normal 90" xfId="1038" xr:uid="{DBB3AEC3-6218-430F-BEA9-D1C536879E82}"/>
    <cellStyle name="Normal 91" xfId="1039" xr:uid="{E338BE8A-93C4-44BA-8B26-0A60588F6E31}"/>
    <cellStyle name="Normal 92" xfId="1040" xr:uid="{287908E8-96FA-43EB-A36B-23A85723F9AA}"/>
    <cellStyle name="Normal 93" xfId="1041" xr:uid="{A5026B8B-A4E5-4348-9625-DAF61F6BE573}"/>
    <cellStyle name="Normal 94" xfId="1042" xr:uid="{9EB99164-38B5-4BD0-A188-3F633FA3B39A}"/>
    <cellStyle name="Normal 95" xfId="1043" xr:uid="{432CCE9F-40DC-4C33-A7E1-51B8AF81FFBA}"/>
    <cellStyle name="Normal 95 2" xfId="1044" xr:uid="{E5EAA0F3-128C-42A9-A333-D55C28E7088E}"/>
    <cellStyle name="Normal 95 3" xfId="1045" xr:uid="{F96552F8-BBA7-41B2-A6D6-D816E89DC103}"/>
    <cellStyle name="Normal 96" xfId="1046" xr:uid="{4B9B60A7-DA6C-44E3-8522-C8982211F237}"/>
    <cellStyle name="Normal 96 2" xfId="1047" xr:uid="{10F576DA-CD1E-41C0-89C4-C4BE5FB35186}"/>
    <cellStyle name="Normal 96 3" xfId="1048" xr:uid="{34B586D1-3545-4DC6-AD83-4FE256BD7E3B}"/>
    <cellStyle name="Normal 97" xfId="1049" xr:uid="{00CDEAC0-64B8-467A-B738-F63B87E0D4C1}"/>
    <cellStyle name="Normal 97 2" xfId="1050" xr:uid="{18DB2766-1DD4-490D-BD89-FFD7E8CC75A3}"/>
    <cellStyle name="Normal 97 3" xfId="1051" xr:uid="{7C3DE8C2-202A-4A74-923D-FE93B73A7EF8}"/>
    <cellStyle name="Normal 98" xfId="1052" xr:uid="{61C5B61C-9AC8-4CF5-873D-8033502E98CA}"/>
    <cellStyle name="Normal 98 2" xfId="1053" xr:uid="{43A0FAEC-DD6C-4C56-B2F0-B6A9FFE10392}"/>
    <cellStyle name="Normal 98 3" xfId="1054" xr:uid="{653A8D7F-9C51-46CD-86BF-9172F4D02D84}"/>
    <cellStyle name="Normal 99" xfId="1055" xr:uid="{F424E225-5DD5-4864-BA55-24351DE7A49B}"/>
    <cellStyle name="Normal 99 2" xfId="1056" xr:uid="{B062F4AC-DA7E-4892-8D2D-3FE8F5E5DCB2}"/>
    <cellStyle name="Normal 99 3" xfId="1057" xr:uid="{AE0FE2AE-285D-4184-A6E3-8F40071C4A16}"/>
    <cellStyle name="Notas 2" xfId="1058" xr:uid="{5009A689-C405-4EBC-B50D-589B297698A7}"/>
    <cellStyle name="Notas 2 2" xfId="1059" xr:uid="{4C8FC1F9-6A05-4D2A-9C20-0031F95F1A61}"/>
    <cellStyle name="Notas 2 2 2" xfId="1060" xr:uid="{B616836E-50DC-4CAA-A9BF-4CFE32963FC0}"/>
    <cellStyle name="Notas 2 2 2 2" xfId="1061" xr:uid="{0E0F2396-5C74-4257-9428-D30922AA69DC}"/>
    <cellStyle name="Notas 2 2 2 3" xfId="1062" xr:uid="{22092761-B0F7-43C4-A004-29D02C0AED55}"/>
    <cellStyle name="Notas 2 2 3" xfId="1063" xr:uid="{C1DFD761-C0F0-4B3D-90E0-9B0243979CA8}"/>
    <cellStyle name="Notas 2 2 4" xfId="1064" xr:uid="{EFCB6BDC-3545-47D9-9718-862136DFE0FC}"/>
    <cellStyle name="Notas 2 3" xfId="1065" xr:uid="{722F0070-4B49-4F24-8D75-BEA9148922FB}"/>
    <cellStyle name="Notas 2 4" xfId="1066" xr:uid="{1D346FE7-9E67-450E-8315-F52CDB1764AB}"/>
    <cellStyle name="Notas 2 5" xfId="1067" xr:uid="{8DA943E4-36D8-4275-9D1E-FFEB19B5A604}"/>
    <cellStyle name="Notas 2 6" xfId="1068" xr:uid="{EEE25C65-DB62-4397-A91C-9EF302BA6CDE}"/>
    <cellStyle name="Notas 2 7" xfId="1069" xr:uid="{93BE39A5-CBCC-49AD-8836-48E718E2E1AC}"/>
    <cellStyle name="Notas 2 8" xfId="1070" xr:uid="{2C47E99C-C15A-41C4-B2DA-53F9389C0AE2}"/>
    <cellStyle name="Notas 2 8 2" xfId="1071" xr:uid="{47672744-7D52-4A0D-8867-C889588CCD01}"/>
    <cellStyle name="Notas 2 8 3" xfId="1072" xr:uid="{96A4A10B-EF95-42ED-93CF-9CD60E63BB3B}"/>
    <cellStyle name="Notas 2 9" xfId="1073" xr:uid="{28A3B833-2172-4173-BE2C-A887C50B458D}"/>
    <cellStyle name="Note" xfId="1074" xr:uid="{9B88E52C-7268-4316-899D-130716713D5C}"/>
    <cellStyle name="Output" xfId="1075" xr:uid="{124AF2D1-3AF7-40D1-BD45-E104F5B2FC54}"/>
    <cellStyle name="Porcentaje 2" xfId="1076" xr:uid="{04C71FD2-4E70-40B5-9254-5D653A934EF3}"/>
    <cellStyle name="Punto" xfId="1077" xr:uid="{77FC26B1-2B6E-48FE-B016-BB47E094F960}"/>
    <cellStyle name="Punto 2" xfId="1078" xr:uid="{6B2BC13E-2A11-4E3E-9F94-0EF56479311B}"/>
    <cellStyle name="Punto0" xfId="1079" xr:uid="{3F1425E7-CD45-42CB-90EC-DE7CF5A81B22}"/>
    <cellStyle name="Punto0 2" xfId="1080" xr:uid="{E0592DBE-7CE3-47B1-A15D-27602FF5573B}"/>
    <cellStyle name="Salida" xfId="1081" builtinId="21" customBuiltin="1"/>
    <cellStyle name="Salida 2" xfId="1082" xr:uid="{3CD88AA6-6F78-4D0A-ACD6-C835061C22CC}"/>
    <cellStyle name="Texto de advertencia" xfId="1083" builtinId="11" customBuiltin="1"/>
    <cellStyle name="Texto de advertencia 2" xfId="1084" xr:uid="{EB1F03DD-35F4-4321-81FC-35147B2E4C36}"/>
    <cellStyle name="Texto explicativo" xfId="1085" builtinId="53" customBuiltin="1"/>
    <cellStyle name="Texto explicativo 2" xfId="1086" xr:uid="{00D0832F-E40B-4E65-B473-5779672AD3BF}"/>
    <cellStyle name="Title" xfId="1087" xr:uid="{2C98F7B3-181E-4D38-AB8C-EAA76662A6A7}"/>
    <cellStyle name="Título" xfId="1088" builtinId="15" customBuiltin="1"/>
    <cellStyle name="Título 1 2" xfId="1089" xr:uid="{A5811A9E-41AD-404F-B97B-FBF051A2751B}"/>
    <cellStyle name="Título 2" xfId="1090" builtinId="17" customBuiltin="1"/>
    <cellStyle name="Título 2 2" xfId="1091" xr:uid="{82110B95-06C8-462E-8DB9-9C5ACC4D118A}"/>
    <cellStyle name="Título 3" xfId="1092" builtinId="18" customBuiltin="1"/>
    <cellStyle name="Título 3 2" xfId="1093" xr:uid="{866BF313-4BCB-4223-A792-E020920A0709}"/>
    <cellStyle name="Título 4" xfId="1094" xr:uid="{7246A937-A0EA-417D-8479-A602E90D0D27}"/>
    <cellStyle name="Total" xfId="1095" builtinId="25" customBuiltin="1"/>
    <cellStyle name="Total 10" xfId="1096" xr:uid="{A9E0DC4E-9CD8-4E21-BE54-08199F695489}"/>
    <cellStyle name="Total 10 2" xfId="1097" xr:uid="{5292142A-C90D-4616-9CE1-AD2D27E6AD07}"/>
    <cellStyle name="Total 10 3" xfId="1098" xr:uid="{2C2163F4-520E-4DB4-85B6-B48F340A4D00}"/>
    <cellStyle name="Total 10 4" xfId="1099" xr:uid="{F800603E-0CB6-498E-9ABF-8F0A92D6CB69}"/>
    <cellStyle name="Total 11" xfId="1100" xr:uid="{AF5D3E43-885F-4EB9-96A9-7F9B968D5753}"/>
    <cellStyle name="Total 11 2" xfId="1101" xr:uid="{64C88506-295C-4FDC-9453-E4499B7499D3}"/>
    <cellStyle name="Total 11 3" xfId="1102" xr:uid="{AAEC338D-026D-484D-AA8D-04FB3FC574CD}"/>
    <cellStyle name="Total 11 4" xfId="1103" xr:uid="{C853E2BB-4A49-4F4F-BFF3-45B2F54CEC77}"/>
    <cellStyle name="Total 12" xfId="1104" xr:uid="{166848F0-B66A-4EFE-B298-4E32672376A6}"/>
    <cellStyle name="Total 12 2" xfId="1105" xr:uid="{878D0B40-FA63-43CC-838F-25D86CAC7D18}"/>
    <cellStyle name="Total 12 3" xfId="1106" xr:uid="{D8C60BA3-A40B-449D-BB3D-074A2340F0CC}"/>
    <cellStyle name="Total 12 4" xfId="1107" xr:uid="{20800A10-6706-4110-823B-DE5A267C5EEB}"/>
    <cellStyle name="Total 13" xfId="1108" xr:uid="{5C658765-117A-4AE6-8A6F-97D2BA07F208}"/>
    <cellStyle name="Total 13 2" xfId="1109" xr:uid="{330DECB3-E3AC-4347-BCED-DC36F9F8CB33}"/>
    <cellStyle name="Total 13 3" xfId="1110" xr:uid="{CCACD68D-6547-425E-A24E-E748A41D24F7}"/>
    <cellStyle name="Total 13 4" xfId="1111" xr:uid="{0F97E459-8EFA-4CB9-89FD-DB78D131EC88}"/>
    <cellStyle name="Total 14" xfId="1112" xr:uid="{9FADEFD4-1A7F-41BD-BA3E-5E7765D6D6F4}"/>
    <cellStyle name="Total 14 2" xfId="1113" xr:uid="{EAC2D26E-5D58-4A66-ACEB-E471A9A33465}"/>
    <cellStyle name="Total 14 3" xfId="1114" xr:uid="{97559148-4CB4-4FD0-A8A3-5294F7EB7EAD}"/>
    <cellStyle name="Total 14 4" xfId="1115" xr:uid="{CFBF55D1-A673-487A-BBE9-6CD5A5E9528A}"/>
    <cellStyle name="Total 15" xfId="1116" xr:uid="{F3D11716-2CBC-48D5-A115-017577766C07}"/>
    <cellStyle name="Total 15 2" xfId="1117" xr:uid="{86F6D36C-6B90-4285-BE77-259398D40F9E}"/>
    <cellStyle name="Total 2" xfId="1118" xr:uid="{662418B5-3C00-463F-AEA1-B22B5B1EC2A1}"/>
    <cellStyle name="Total 2 2" xfId="1119" xr:uid="{1A2E22E0-2850-49C2-9C08-262C7198A31F}"/>
    <cellStyle name="Total 2 3" xfId="1120" xr:uid="{80070FAF-F526-4CCC-9045-BEA806253A34}"/>
    <cellStyle name="Total 2 3 2" xfId="1121" xr:uid="{E73F3B20-112B-4629-A210-33EA2A391C54}"/>
    <cellStyle name="Total 2 3 3" xfId="1122" xr:uid="{40594EB5-D0A8-4B6A-8FEF-6936630BE8FA}"/>
    <cellStyle name="Total 2 4" xfId="1123" xr:uid="{DC0D4D64-4F2B-4B24-9887-EB46D498D6F9}"/>
    <cellStyle name="Total 3" xfId="1124" xr:uid="{32FAB5CC-CC65-47C4-ACF3-7DEC4BC2A093}"/>
    <cellStyle name="Total 3 2" xfId="1125" xr:uid="{30F50510-317D-49C7-BCD3-EF4FCB11FCBA}"/>
    <cellStyle name="Total 4" xfId="1126" xr:uid="{83C457D8-65FB-4C22-A259-2B9DF5AD31A1}"/>
    <cellStyle name="Total 4 2" xfId="1127" xr:uid="{90AFB531-5295-401A-9A0D-ABDFB205109C}"/>
    <cellStyle name="Total 5" xfId="1128" xr:uid="{7910E22F-8127-42D5-B70E-CCEA6C27DC2C}"/>
    <cellStyle name="Total 5 2" xfId="1129" xr:uid="{5F26CE64-FD56-4A79-BF8D-36225C3CA595}"/>
    <cellStyle name="Total 6" xfId="1130" xr:uid="{D6E48F16-6E04-4620-AD6B-29F4D9DF1F5B}"/>
    <cellStyle name="Total 6 2" xfId="1131" xr:uid="{49002B03-76B9-48DD-A8E7-ED9A99684F2A}"/>
    <cellStyle name="Total 7" xfId="1132" xr:uid="{469CBB92-5D4A-4B03-A668-503E1358B0D0}"/>
    <cellStyle name="Total 8" xfId="1133" xr:uid="{317D0B50-86FB-4D84-965B-A6878E3C3A9E}"/>
    <cellStyle name="Total 8 2" xfId="1134" xr:uid="{5FC3B094-59B7-4438-BB71-541467B38A20}"/>
    <cellStyle name="Total 8 3" xfId="1135" xr:uid="{4271825F-4351-4B5D-81B2-323D48A23F7D}"/>
    <cellStyle name="Total 8 4" xfId="1136" xr:uid="{5EC092B2-4E52-4930-9322-7B116A121D60}"/>
    <cellStyle name="Total 9" xfId="1137" xr:uid="{5C5E93E2-48FD-4A75-8095-BDA121CB5C67}"/>
    <cellStyle name="Total 9 2" xfId="1138" xr:uid="{3AD72428-AFD0-40D6-8A35-84BB407B00CD}"/>
    <cellStyle name="Total 9 3" xfId="1139" xr:uid="{2505E97C-C0C6-4B34-9597-A3BEE62FA961}"/>
    <cellStyle name="Total 9 4" xfId="1140" xr:uid="{27FC2C73-53E0-48B1-86A3-D7955C2841D4}"/>
    <cellStyle name="Warning Text" xfId="1141" xr:uid="{70EB234D-C493-45F6-90BC-C1A80A043F49}"/>
  </cellStyles>
  <dxfs count="2">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3D0A9-A921-4F3D-8446-7AA1C2E74203}">
  <sheetPr>
    <pageSetUpPr fitToPage="1"/>
  </sheetPr>
  <dimension ref="A1:Q227"/>
  <sheetViews>
    <sheetView tabSelected="1" topLeftCell="B1" zoomScale="60" zoomScaleNormal="60" zoomScaleSheetLayoutView="50" workbookViewId="0">
      <selection activeCell="Y14" sqref="Y14"/>
    </sheetView>
  </sheetViews>
  <sheetFormatPr baseColWidth="10" defaultRowHeight="14.25"/>
  <cols>
    <col min="1" max="1" width="11.42578125" style="7" hidden="1" customWidth="1"/>
    <col min="2" max="2" width="11.42578125" style="7" customWidth="1"/>
    <col min="3" max="3" width="10.42578125" style="7" customWidth="1"/>
    <col min="4" max="4" width="48.85546875" style="8" customWidth="1"/>
    <col min="5" max="5" width="16" style="9" customWidth="1"/>
    <col min="6" max="6" width="15.140625" style="8" customWidth="1"/>
    <col min="7" max="7" width="11.28515625" style="8" customWidth="1"/>
    <col min="8" max="8" width="17.42578125" style="8" customWidth="1"/>
    <col min="9" max="9" width="6.140625" style="8" customWidth="1"/>
    <col min="10" max="10" width="18.140625" style="8" customWidth="1"/>
    <col min="11" max="11" width="53.28515625" style="7" customWidth="1"/>
    <col min="12" max="12" width="26.140625" style="7" customWidth="1"/>
    <col min="13" max="13" width="18.140625" style="7" customWidth="1"/>
    <col min="14" max="14" width="6.5703125" style="7" customWidth="1"/>
    <col min="15" max="15" width="18.85546875" style="7" customWidth="1"/>
    <col min="16" max="16" width="19.7109375" style="7" hidden="1" customWidth="1"/>
    <col min="17" max="17" width="11.5703125" customWidth="1"/>
    <col min="18" max="18" width="19.42578125" style="7" customWidth="1"/>
    <col min="19" max="16384" width="11.42578125" style="7"/>
  </cols>
  <sheetData>
    <row r="1" spans="1:16" ht="61.5" customHeight="1">
      <c r="C1" s="77" t="s">
        <v>28</v>
      </c>
      <c r="D1" s="77"/>
      <c r="E1" s="77"/>
      <c r="F1" s="77"/>
      <c r="G1" s="77"/>
      <c r="H1" s="77"/>
      <c r="I1" s="77"/>
      <c r="J1" s="77"/>
      <c r="K1" s="77"/>
      <c r="L1" s="77"/>
      <c r="M1" s="77"/>
      <c r="N1" s="77"/>
      <c r="O1" s="77"/>
      <c r="P1" s="34"/>
    </row>
    <row r="2" spans="1:16" ht="70.5" customHeight="1">
      <c r="C2" s="90" t="s">
        <v>31</v>
      </c>
      <c r="D2" s="90"/>
      <c r="E2" s="90"/>
      <c r="F2" s="90"/>
      <c r="G2" s="90"/>
      <c r="H2" s="90"/>
      <c r="I2" s="90"/>
      <c r="J2" s="90"/>
      <c r="K2" s="90"/>
      <c r="L2" s="90"/>
      <c r="M2" s="90"/>
      <c r="N2" s="90"/>
      <c r="O2" s="90"/>
      <c r="P2" s="34"/>
    </row>
    <row r="3" spans="1:16" ht="14.25" customHeight="1" thickBot="1">
      <c r="F3" s="7"/>
      <c r="K3" s="8"/>
      <c r="L3" s="8"/>
      <c r="M3" s="8"/>
      <c r="N3" s="8"/>
      <c r="O3" s="8"/>
      <c r="P3" s="8"/>
    </row>
    <row r="4" spans="1:16" ht="47.25" customHeight="1">
      <c r="B4" s="78" t="s">
        <v>5</v>
      </c>
      <c r="C4" s="79"/>
      <c r="D4" s="51" t="s">
        <v>146</v>
      </c>
      <c r="E4" s="52"/>
      <c r="F4" s="52"/>
      <c r="G4" s="52"/>
      <c r="H4" s="52"/>
      <c r="I4" s="52"/>
      <c r="J4" s="52"/>
      <c r="K4" s="52"/>
      <c r="L4" s="52"/>
      <c r="M4" s="52"/>
      <c r="N4" s="52"/>
      <c r="O4" s="53"/>
    </row>
    <row r="5" spans="1:16" ht="36.75" customHeight="1">
      <c r="B5" s="80" t="s">
        <v>6</v>
      </c>
      <c r="C5" s="81"/>
      <c r="D5" s="93" t="s">
        <v>145</v>
      </c>
      <c r="E5" s="94"/>
      <c r="F5" s="94"/>
      <c r="G5" s="94"/>
      <c r="H5" s="94"/>
      <c r="I5" s="94"/>
      <c r="J5" s="94"/>
      <c r="K5" s="94"/>
      <c r="L5" s="94"/>
      <c r="M5" s="94"/>
      <c r="N5" s="94"/>
      <c r="O5" s="95"/>
    </row>
    <row r="6" spans="1:16" ht="39" customHeight="1" thickBot="1">
      <c r="B6" s="91" t="s">
        <v>7</v>
      </c>
      <c r="C6" s="92"/>
      <c r="D6" s="73">
        <v>36</v>
      </c>
      <c r="E6" s="74"/>
      <c r="F6" s="74"/>
      <c r="G6" s="74"/>
      <c r="H6" s="74"/>
      <c r="I6" s="74"/>
      <c r="J6" s="74"/>
      <c r="K6" s="74"/>
      <c r="L6" s="74"/>
      <c r="M6" s="74"/>
      <c r="N6" s="74"/>
      <c r="O6" s="75"/>
    </row>
    <row r="7" spans="1:16" ht="12" customHeight="1" thickBot="1">
      <c r="C7" s="11"/>
      <c r="D7" s="11"/>
      <c r="E7" s="11"/>
      <c r="F7" s="12"/>
      <c r="G7" s="12"/>
      <c r="H7" s="12"/>
      <c r="I7" s="12"/>
      <c r="J7" s="26"/>
      <c r="K7" s="11"/>
      <c r="L7" s="11"/>
      <c r="M7" s="26"/>
      <c r="N7" s="26"/>
      <c r="O7" s="26"/>
      <c r="P7" s="26"/>
    </row>
    <row r="8" spans="1:16" s="7" customFormat="1" ht="36.75" customHeight="1" thickBot="1">
      <c r="B8" s="54" t="s">
        <v>8</v>
      </c>
      <c r="C8" s="55"/>
      <c r="D8" s="55"/>
      <c r="E8" s="55"/>
      <c r="F8" s="55"/>
      <c r="G8" s="55"/>
      <c r="H8" s="55"/>
      <c r="I8" s="55"/>
      <c r="J8" s="55"/>
      <c r="K8" s="55"/>
      <c r="L8" s="55"/>
      <c r="M8" s="55"/>
      <c r="N8" s="55"/>
      <c r="O8" s="56"/>
    </row>
    <row r="9" spans="1:16" s="27" customFormat="1" ht="35.25" customHeight="1" thickBot="1">
      <c r="B9" s="54" t="s">
        <v>0</v>
      </c>
      <c r="C9" s="56"/>
      <c r="D9" s="82"/>
      <c r="E9" s="83"/>
      <c r="F9" s="83"/>
      <c r="G9" s="83"/>
      <c r="H9" s="83"/>
      <c r="I9" s="83"/>
      <c r="J9" s="84"/>
      <c r="K9" s="24" t="s">
        <v>4</v>
      </c>
      <c r="L9" s="87"/>
      <c r="M9" s="88"/>
      <c r="N9" s="88"/>
      <c r="O9" s="89"/>
    </row>
    <row r="10" spans="1:16" s="27" customFormat="1" ht="36" customHeight="1" thickBot="1">
      <c r="A10" s="10" t="s">
        <v>1</v>
      </c>
      <c r="B10" s="54" t="s">
        <v>1</v>
      </c>
      <c r="C10" s="56"/>
      <c r="D10" s="57"/>
      <c r="E10" s="58"/>
      <c r="F10" s="58"/>
      <c r="G10" s="58"/>
      <c r="H10" s="58"/>
      <c r="I10" s="58"/>
      <c r="J10" s="59"/>
      <c r="K10" s="35" t="s">
        <v>9</v>
      </c>
      <c r="L10" s="87"/>
      <c r="M10" s="88"/>
      <c r="N10" s="88"/>
      <c r="O10" s="89"/>
    </row>
    <row r="11" spans="1:16" s="27" customFormat="1" ht="36.75" customHeight="1">
      <c r="B11" s="85"/>
      <c r="C11" s="85"/>
      <c r="E11" s="36"/>
      <c r="F11" s="86"/>
      <c r="G11" s="86"/>
      <c r="H11" s="86"/>
      <c r="I11" s="86"/>
      <c r="J11" s="86"/>
      <c r="K11" s="40"/>
      <c r="L11" s="38"/>
      <c r="M11" s="38"/>
      <c r="N11" s="38"/>
      <c r="O11" s="38"/>
    </row>
    <row r="12" spans="1:16" s="27" customFormat="1" ht="36.75" customHeight="1">
      <c r="B12" s="50"/>
      <c r="C12" s="50"/>
      <c r="E12" s="11"/>
      <c r="F12" s="76"/>
      <c r="G12" s="76"/>
      <c r="H12" s="76"/>
      <c r="I12" s="76"/>
      <c r="J12" s="76"/>
      <c r="K12" s="10"/>
      <c r="L12" s="39"/>
      <c r="M12" s="39"/>
      <c r="N12" s="39"/>
      <c r="O12" s="39"/>
    </row>
    <row r="13" spans="1:16" s="27" customFormat="1" ht="27" customHeight="1">
      <c r="C13" s="69"/>
      <c r="D13" s="69"/>
      <c r="E13" s="9"/>
      <c r="F13" s="7"/>
      <c r="G13" s="7"/>
    </row>
    <row r="14" spans="1:16" s="11" customFormat="1" ht="144.75" customHeight="1">
      <c r="A14" s="13" t="s">
        <v>2</v>
      </c>
      <c r="B14" s="16" t="s">
        <v>10</v>
      </c>
      <c r="C14" s="16" t="s">
        <v>25</v>
      </c>
      <c r="D14" s="15" t="s">
        <v>26</v>
      </c>
      <c r="E14" s="15" t="s">
        <v>11</v>
      </c>
      <c r="F14" s="14" t="s">
        <v>12</v>
      </c>
      <c r="G14" s="16" t="s">
        <v>13</v>
      </c>
      <c r="H14" s="14" t="s">
        <v>14</v>
      </c>
      <c r="I14" s="16" t="s">
        <v>15</v>
      </c>
      <c r="J14" s="14" t="s">
        <v>16</v>
      </c>
      <c r="K14" s="13" t="s">
        <v>17</v>
      </c>
      <c r="L14" s="13" t="s">
        <v>18</v>
      </c>
      <c r="M14" s="17" t="s">
        <v>148</v>
      </c>
      <c r="N14" s="18" t="s">
        <v>24</v>
      </c>
      <c r="O14" s="13" t="s">
        <v>19</v>
      </c>
      <c r="P14" s="25" t="s">
        <v>20</v>
      </c>
    </row>
    <row r="15" spans="1:16" s="11" customFormat="1" ht="42.75">
      <c r="A15" s="19"/>
      <c r="B15" s="19">
        <v>1</v>
      </c>
      <c r="C15" s="23">
        <v>1</v>
      </c>
      <c r="D15" s="41" t="s">
        <v>34</v>
      </c>
      <c r="E15" s="41">
        <v>180084</v>
      </c>
      <c r="F15" s="47" t="s">
        <v>141</v>
      </c>
      <c r="G15" s="43">
        <v>11520</v>
      </c>
      <c r="H15" s="48">
        <v>1.5</v>
      </c>
      <c r="I15" s="20">
        <v>0.1</v>
      </c>
      <c r="J15" s="22">
        <f>ROUND(H15*G15,2)</f>
        <v>17280</v>
      </c>
      <c r="K15" s="44"/>
      <c r="L15" s="44"/>
      <c r="M15" s="96"/>
      <c r="N15" s="45"/>
      <c r="O15" s="46">
        <f>ROUND(M15*G15,2)</f>
        <v>0</v>
      </c>
      <c r="P15" s="46">
        <f>ROUND(M15*(1+N15)*G15,2)</f>
        <v>0</v>
      </c>
    </row>
    <row r="16" spans="1:16" s="11" customFormat="1" ht="42.75">
      <c r="A16" s="19"/>
      <c r="B16" s="19">
        <v>2</v>
      </c>
      <c r="C16" s="23">
        <v>2</v>
      </c>
      <c r="D16" s="42" t="s">
        <v>35</v>
      </c>
      <c r="E16" s="42">
        <v>180085</v>
      </c>
      <c r="F16" s="49" t="s">
        <v>141</v>
      </c>
      <c r="G16" s="43">
        <v>11190</v>
      </c>
      <c r="H16" s="48">
        <v>3</v>
      </c>
      <c r="I16" s="20">
        <v>0.1</v>
      </c>
      <c r="J16" s="22">
        <f t="shared" ref="J16:J79" si="0">ROUND(H16*G16,2)</f>
        <v>33570</v>
      </c>
      <c r="K16" s="44"/>
      <c r="L16" s="44"/>
      <c r="M16" s="96"/>
      <c r="N16" s="45"/>
      <c r="O16" s="46">
        <f t="shared" ref="O16:O79" si="1">ROUND(M16*G16,2)</f>
        <v>0</v>
      </c>
      <c r="P16" s="46">
        <f t="shared" ref="P16:P79" si="2">ROUND(M16*(1+N16)*G16,2)</f>
        <v>0</v>
      </c>
    </row>
    <row r="17" spans="1:16" s="11" customFormat="1" ht="57">
      <c r="A17" s="19" t="s">
        <v>3</v>
      </c>
      <c r="B17" s="19">
        <v>3</v>
      </c>
      <c r="C17" s="23">
        <v>3</v>
      </c>
      <c r="D17" s="42" t="s">
        <v>36</v>
      </c>
      <c r="E17" s="42">
        <v>180086</v>
      </c>
      <c r="F17" s="49" t="s">
        <v>141</v>
      </c>
      <c r="G17" s="43">
        <v>18</v>
      </c>
      <c r="H17" s="48">
        <v>2</v>
      </c>
      <c r="I17" s="20">
        <v>0.1</v>
      </c>
      <c r="J17" s="22">
        <f t="shared" si="0"/>
        <v>36</v>
      </c>
      <c r="K17" s="44"/>
      <c r="L17" s="44"/>
      <c r="M17" s="96"/>
      <c r="N17" s="45"/>
      <c r="O17" s="46">
        <f t="shared" si="1"/>
        <v>0</v>
      </c>
      <c r="P17" s="46">
        <f t="shared" si="2"/>
        <v>0</v>
      </c>
    </row>
    <row r="18" spans="1:16" s="11" customFormat="1" ht="71.25">
      <c r="A18" s="19"/>
      <c r="B18" s="19">
        <v>4</v>
      </c>
      <c r="C18" s="23">
        <v>4</v>
      </c>
      <c r="D18" s="42" t="s">
        <v>37</v>
      </c>
      <c r="E18" s="42">
        <v>203705</v>
      </c>
      <c r="F18" s="49" t="s">
        <v>141</v>
      </c>
      <c r="G18" s="43">
        <v>450</v>
      </c>
      <c r="H18" s="37">
        <v>3.3939999999999997</v>
      </c>
      <c r="I18" s="20">
        <v>0.1</v>
      </c>
      <c r="J18" s="22">
        <f t="shared" si="0"/>
        <v>1527.3</v>
      </c>
      <c r="K18" s="44"/>
      <c r="L18" s="44"/>
      <c r="M18" s="96"/>
      <c r="N18" s="45"/>
      <c r="O18" s="46">
        <f t="shared" si="1"/>
        <v>0</v>
      </c>
      <c r="P18" s="46">
        <f t="shared" si="2"/>
        <v>0</v>
      </c>
    </row>
    <row r="19" spans="1:16" s="11" customFormat="1" ht="16.5">
      <c r="A19" s="19"/>
      <c r="B19" s="19">
        <v>5</v>
      </c>
      <c r="C19" s="23" t="s">
        <v>122</v>
      </c>
      <c r="D19" s="42" t="s">
        <v>38</v>
      </c>
      <c r="E19" s="42"/>
      <c r="F19" s="49"/>
      <c r="G19" s="43"/>
      <c r="H19" s="37"/>
      <c r="I19" s="20"/>
      <c r="J19" s="22">
        <f>SUM(J20:J21)</f>
        <v>129681</v>
      </c>
      <c r="K19" s="44"/>
      <c r="L19" s="44"/>
      <c r="M19" s="96"/>
      <c r="N19" s="45"/>
      <c r="O19" s="46">
        <f t="shared" ref="O19:P19" si="3">SUM(O20:O21)</f>
        <v>0</v>
      </c>
      <c r="P19" s="46">
        <f t="shared" si="3"/>
        <v>0</v>
      </c>
    </row>
    <row r="20" spans="1:16" s="11" customFormat="1" ht="71.25">
      <c r="A20" s="19"/>
      <c r="B20" s="19">
        <v>5</v>
      </c>
      <c r="C20" s="23">
        <v>5</v>
      </c>
      <c r="D20" s="42" t="s">
        <v>39</v>
      </c>
      <c r="E20" s="42">
        <v>208278</v>
      </c>
      <c r="F20" s="49" t="s">
        <v>141</v>
      </c>
      <c r="G20" s="43">
        <v>15750</v>
      </c>
      <c r="H20" s="48">
        <v>5.4</v>
      </c>
      <c r="I20" s="20">
        <v>0.1</v>
      </c>
      <c r="J20" s="22">
        <f t="shared" si="0"/>
        <v>85050</v>
      </c>
      <c r="K20" s="44"/>
      <c r="L20" s="44"/>
      <c r="M20" s="96"/>
      <c r="N20" s="45"/>
      <c r="O20" s="46">
        <f t="shared" si="1"/>
        <v>0</v>
      </c>
      <c r="P20" s="46">
        <f t="shared" si="2"/>
        <v>0</v>
      </c>
    </row>
    <row r="21" spans="1:16" s="11" customFormat="1" ht="57">
      <c r="A21" s="19"/>
      <c r="B21" s="19">
        <v>5</v>
      </c>
      <c r="C21" s="23">
        <v>6</v>
      </c>
      <c r="D21" s="42" t="s">
        <v>40</v>
      </c>
      <c r="E21" s="42">
        <v>208277</v>
      </c>
      <c r="F21" s="49" t="s">
        <v>141</v>
      </c>
      <c r="G21" s="43">
        <v>5130</v>
      </c>
      <c r="H21" s="48">
        <v>8.6999999999999993</v>
      </c>
      <c r="I21" s="20">
        <v>0.1</v>
      </c>
      <c r="J21" s="22">
        <f t="shared" si="0"/>
        <v>44631</v>
      </c>
      <c r="K21" s="44"/>
      <c r="L21" s="44"/>
      <c r="M21" s="96"/>
      <c r="N21" s="45"/>
      <c r="O21" s="46">
        <f t="shared" si="1"/>
        <v>0</v>
      </c>
      <c r="P21" s="46">
        <f t="shared" si="2"/>
        <v>0</v>
      </c>
    </row>
    <row r="22" spans="1:16" s="11" customFormat="1" ht="16.5">
      <c r="A22" s="19"/>
      <c r="B22" s="19">
        <v>6</v>
      </c>
      <c r="C22" s="23" t="s">
        <v>123</v>
      </c>
      <c r="D22" s="42" t="s">
        <v>38</v>
      </c>
      <c r="E22" s="42"/>
      <c r="F22" s="49"/>
      <c r="G22" s="43"/>
      <c r="H22" s="37"/>
      <c r="I22" s="20"/>
      <c r="J22" s="22">
        <f>SUM(J23:J25)</f>
        <v>37238.28</v>
      </c>
      <c r="K22" s="44"/>
      <c r="L22" s="44"/>
      <c r="M22" s="96"/>
      <c r="N22" s="45"/>
      <c r="O22" s="46">
        <f t="shared" ref="O22:P22" si="4">SUM(O23:O25)</f>
        <v>0</v>
      </c>
      <c r="P22" s="46">
        <f t="shared" si="4"/>
        <v>0</v>
      </c>
    </row>
    <row r="23" spans="1:16" s="11" customFormat="1" ht="57">
      <c r="A23" s="19"/>
      <c r="B23" s="19">
        <v>6</v>
      </c>
      <c r="C23" s="23">
        <v>7</v>
      </c>
      <c r="D23" s="42" t="s">
        <v>41</v>
      </c>
      <c r="E23" s="42">
        <v>210977</v>
      </c>
      <c r="F23" s="49" t="s">
        <v>141</v>
      </c>
      <c r="G23" s="43">
        <v>3210</v>
      </c>
      <c r="H23" s="37">
        <v>2.5680000000000001</v>
      </c>
      <c r="I23" s="20">
        <v>0.1</v>
      </c>
      <c r="J23" s="22">
        <f t="shared" si="0"/>
        <v>8243.2800000000007</v>
      </c>
      <c r="K23" s="44"/>
      <c r="L23" s="44"/>
      <c r="M23" s="96"/>
      <c r="N23" s="45"/>
      <c r="O23" s="46">
        <f t="shared" si="1"/>
        <v>0</v>
      </c>
      <c r="P23" s="46">
        <f t="shared" si="2"/>
        <v>0</v>
      </c>
    </row>
    <row r="24" spans="1:16" s="11" customFormat="1" ht="57">
      <c r="A24" s="19"/>
      <c r="B24" s="19">
        <v>6</v>
      </c>
      <c r="C24" s="23">
        <v>8</v>
      </c>
      <c r="D24" s="42" t="s">
        <v>42</v>
      </c>
      <c r="E24" s="42">
        <v>209841</v>
      </c>
      <c r="F24" s="49" t="s">
        <v>141</v>
      </c>
      <c r="G24" s="43">
        <v>2760</v>
      </c>
      <c r="H24" s="37">
        <v>4.5</v>
      </c>
      <c r="I24" s="20">
        <v>0.1</v>
      </c>
      <c r="J24" s="22">
        <f t="shared" si="0"/>
        <v>12420</v>
      </c>
      <c r="K24" s="44"/>
      <c r="L24" s="44"/>
      <c r="M24" s="96"/>
      <c r="N24" s="45"/>
      <c r="O24" s="46">
        <f t="shared" si="1"/>
        <v>0</v>
      </c>
      <c r="P24" s="46">
        <f t="shared" si="2"/>
        <v>0</v>
      </c>
    </row>
    <row r="25" spans="1:16" s="11" customFormat="1" ht="57">
      <c r="A25" s="19"/>
      <c r="B25" s="19">
        <v>6</v>
      </c>
      <c r="C25" s="23">
        <v>9</v>
      </c>
      <c r="D25" s="42" t="s">
        <v>43</v>
      </c>
      <c r="E25" s="42">
        <v>208326</v>
      </c>
      <c r="F25" s="49" t="s">
        <v>141</v>
      </c>
      <c r="G25" s="43">
        <v>2550</v>
      </c>
      <c r="H25" s="37">
        <v>6.5</v>
      </c>
      <c r="I25" s="20">
        <v>0.1</v>
      </c>
      <c r="J25" s="22">
        <f t="shared" si="0"/>
        <v>16575</v>
      </c>
      <c r="K25" s="44"/>
      <c r="L25" s="44"/>
      <c r="M25" s="96"/>
      <c r="N25" s="45"/>
      <c r="O25" s="46">
        <f t="shared" si="1"/>
        <v>0</v>
      </c>
      <c r="P25" s="46">
        <f t="shared" si="2"/>
        <v>0</v>
      </c>
    </row>
    <row r="26" spans="1:16" s="11" customFormat="1" ht="16.5">
      <c r="A26" s="19"/>
      <c r="B26" s="19">
        <v>7</v>
      </c>
      <c r="C26" s="23" t="s">
        <v>124</v>
      </c>
      <c r="D26" s="42" t="s">
        <v>38</v>
      </c>
      <c r="E26" s="42"/>
      <c r="F26" s="49"/>
      <c r="G26" s="43"/>
      <c r="H26" s="37"/>
      <c r="I26" s="20"/>
      <c r="J26" s="22">
        <f>SUM(J27:J28)</f>
        <v>21753.3</v>
      </c>
      <c r="K26" s="44"/>
      <c r="L26" s="44"/>
      <c r="M26" s="96"/>
      <c r="N26" s="45"/>
      <c r="O26" s="46">
        <f t="shared" ref="O26:P26" si="5">SUM(O27:O28)</f>
        <v>0</v>
      </c>
      <c r="P26" s="46">
        <f t="shared" si="5"/>
        <v>0</v>
      </c>
    </row>
    <row r="27" spans="1:16" s="11" customFormat="1" ht="42.75">
      <c r="A27" s="19"/>
      <c r="B27" s="19">
        <v>7</v>
      </c>
      <c r="C27" s="23">
        <v>10</v>
      </c>
      <c r="D27" s="42" t="s">
        <v>44</v>
      </c>
      <c r="E27" s="42">
        <v>202806</v>
      </c>
      <c r="F27" s="49" t="s">
        <v>141</v>
      </c>
      <c r="G27" s="43">
        <v>2670</v>
      </c>
      <c r="H27" s="48">
        <v>2.99</v>
      </c>
      <c r="I27" s="20">
        <v>0.1</v>
      </c>
      <c r="J27" s="22">
        <f t="shared" si="0"/>
        <v>7983.3</v>
      </c>
      <c r="K27" s="44"/>
      <c r="L27" s="44"/>
      <c r="M27" s="96"/>
      <c r="N27" s="45"/>
      <c r="O27" s="46">
        <f t="shared" si="1"/>
        <v>0</v>
      </c>
      <c r="P27" s="46">
        <f t="shared" si="2"/>
        <v>0</v>
      </c>
    </row>
    <row r="28" spans="1:16" s="11" customFormat="1" ht="57">
      <c r="A28" s="19"/>
      <c r="B28" s="19">
        <v>7</v>
      </c>
      <c r="C28" s="23">
        <v>11</v>
      </c>
      <c r="D28" s="42" t="s">
        <v>45</v>
      </c>
      <c r="E28" s="42">
        <v>202789</v>
      </c>
      <c r="F28" s="49" t="s">
        <v>141</v>
      </c>
      <c r="G28" s="43">
        <v>6120</v>
      </c>
      <c r="H28" s="37">
        <v>2.25</v>
      </c>
      <c r="I28" s="20">
        <v>0.1</v>
      </c>
      <c r="J28" s="22">
        <f t="shared" si="0"/>
        <v>13770</v>
      </c>
      <c r="K28" s="44"/>
      <c r="L28" s="44"/>
      <c r="M28" s="96"/>
      <c r="N28" s="45"/>
      <c r="O28" s="46">
        <f t="shared" si="1"/>
        <v>0</v>
      </c>
      <c r="P28" s="46">
        <f t="shared" si="2"/>
        <v>0</v>
      </c>
    </row>
    <row r="29" spans="1:16" s="11" customFormat="1" ht="57">
      <c r="A29" s="19"/>
      <c r="B29" s="19">
        <v>8</v>
      </c>
      <c r="C29" s="23">
        <v>12</v>
      </c>
      <c r="D29" s="42" t="s">
        <v>46</v>
      </c>
      <c r="E29" s="42">
        <v>209801</v>
      </c>
      <c r="F29" s="49" t="s">
        <v>141</v>
      </c>
      <c r="G29" s="43">
        <v>2760</v>
      </c>
      <c r="H29" s="37">
        <v>3.3</v>
      </c>
      <c r="I29" s="20">
        <v>0.1</v>
      </c>
      <c r="J29" s="22">
        <f t="shared" si="0"/>
        <v>9108</v>
      </c>
      <c r="K29" s="44"/>
      <c r="L29" s="44"/>
      <c r="M29" s="96"/>
      <c r="N29" s="45"/>
      <c r="O29" s="46">
        <f t="shared" si="1"/>
        <v>0</v>
      </c>
      <c r="P29" s="46">
        <f t="shared" si="2"/>
        <v>0</v>
      </c>
    </row>
    <row r="30" spans="1:16" s="11" customFormat="1" ht="16.5">
      <c r="A30" s="19"/>
      <c r="B30" s="19">
        <v>9</v>
      </c>
      <c r="C30" s="23" t="s">
        <v>125</v>
      </c>
      <c r="D30" s="42" t="s">
        <v>38</v>
      </c>
      <c r="E30" s="42"/>
      <c r="F30" s="49" t="s">
        <v>38</v>
      </c>
      <c r="G30" s="43"/>
      <c r="H30" s="37" t="s">
        <v>38</v>
      </c>
      <c r="I30" s="20"/>
      <c r="J30" s="22">
        <f>SUM(J31:J32)</f>
        <v>41753.25</v>
      </c>
      <c r="K30" s="44"/>
      <c r="L30" s="44"/>
      <c r="M30" s="96"/>
      <c r="N30" s="45"/>
      <c r="O30" s="46">
        <f t="shared" ref="O30:P30" si="6">SUM(O31:O32)</f>
        <v>0</v>
      </c>
      <c r="P30" s="46">
        <f t="shared" si="6"/>
        <v>0</v>
      </c>
    </row>
    <row r="31" spans="1:16" s="11" customFormat="1" ht="57">
      <c r="A31" s="19"/>
      <c r="B31" s="19">
        <v>9</v>
      </c>
      <c r="C31" s="23">
        <v>13</v>
      </c>
      <c r="D31" s="42" t="s">
        <v>47</v>
      </c>
      <c r="E31" s="42">
        <v>180087</v>
      </c>
      <c r="F31" s="49" t="s">
        <v>141</v>
      </c>
      <c r="G31" s="43">
        <v>20205</v>
      </c>
      <c r="H31" s="48">
        <v>0.81</v>
      </c>
      <c r="I31" s="20">
        <v>0.1</v>
      </c>
      <c r="J31" s="22">
        <f t="shared" si="0"/>
        <v>16366.05</v>
      </c>
      <c r="K31" s="44"/>
      <c r="L31" s="44"/>
      <c r="M31" s="96"/>
      <c r="N31" s="45"/>
      <c r="O31" s="46">
        <f t="shared" si="1"/>
        <v>0</v>
      </c>
      <c r="P31" s="46">
        <f t="shared" si="2"/>
        <v>0</v>
      </c>
    </row>
    <row r="32" spans="1:16" s="11" customFormat="1" ht="57">
      <c r="A32" s="19"/>
      <c r="B32" s="19">
        <v>9</v>
      </c>
      <c r="C32" s="23">
        <v>14</v>
      </c>
      <c r="D32" s="42" t="s">
        <v>48</v>
      </c>
      <c r="E32" s="42">
        <v>180089</v>
      </c>
      <c r="F32" s="49" t="s">
        <v>141</v>
      </c>
      <c r="G32" s="43">
        <v>14760</v>
      </c>
      <c r="H32" s="48">
        <v>1.72</v>
      </c>
      <c r="I32" s="20">
        <v>0.1</v>
      </c>
      <c r="J32" s="22">
        <f t="shared" si="0"/>
        <v>25387.200000000001</v>
      </c>
      <c r="K32" s="44"/>
      <c r="L32" s="44"/>
      <c r="M32" s="96"/>
      <c r="N32" s="45"/>
      <c r="O32" s="46">
        <f t="shared" si="1"/>
        <v>0</v>
      </c>
      <c r="P32" s="46">
        <f t="shared" si="2"/>
        <v>0</v>
      </c>
    </row>
    <row r="33" spans="1:16" s="11" customFormat="1" ht="16.5">
      <c r="A33" s="19"/>
      <c r="B33" s="19">
        <v>10</v>
      </c>
      <c r="C33" s="23" t="s">
        <v>126</v>
      </c>
      <c r="D33" s="42" t="s">
        <v>38</v>
      </c>
      <c r="E33" s="42"/>
      <c r="F33" s="49"/>
      <c r="G33" s="43"/>
      <c r="H33" s="37"/>
      <c r="I33" s="20"/>
      <c r="J33" s="22">
        <f>SUM(J34:J36)</f>
        <v>110117.25</v>
      </c>
      <c r="K33" s="44"/>
      <c r="L33" s="44"/>
      <c r="M33" s="96"/>
      <c r="N33" s="45"/>
      <c r="O33" s="46">
        <f t="shared" ref="O33:P33" si="7">SUM(O34:O36)</f>
        <v>0</v>
      </c>
      <c r="P33" s="46">
        <f t="shared" si="7"/>
        <v>0</v>
      </c>
    </row>
    <row r="34" spans="1:16" s="11" customFormat="1" ht="57">
      <c r="A34" s="19"/>
      <c r="B34" s="19">
        <v>10</v>
      </c>
      <c r="C34" s="23">
        <v>15</v>
      </c>
      <c r="D34" s="42" t="s">
        <v>49</v>
      </c>
      <c r="E34" s="42">
        <v>208274</v>
      </c>
      <c r="F34" s="49" t="s">
        <v>141</v>
      </c>
      <c r="G34" s="43">
        <v>12015</v>
      </c>
      <c r="H34" s="48">
        <v>5.9</v>
      </c>
      <c r="I34" s="20">
        <v>0.1</v>
      </c>
      <c r="J34" s="22">
        <f t="shared" si="0"/>
        <v>70888.5</v>
      </c>
      <c r="K34" s="44"/>
      <c r="L34" s="44"/>
      <c r="M34" s="96"/>
      <c r="N34" s="45"/>
      <c r="O34" s="46">
        <f t="shared" si="1"/>
        <v>0</v>
      </c>
      <c r="P34" s="46">
        <f t="shared" si="2"/>
        <v>0</v>
      </c>
    </row>
    <row r="35" spans="1:16" s="11" customFormat="1" ht="57">
      <c r="A35" s="19"/>
      <c r="B35" s="19">
        <v>10</v>
      </c>
      <c r="C35" s="23">
        <v>16</v>
      </c>
      <c r="D35" s="42" t="s">
        <v>50</v>
      </c>
      <c r="E35" s="42">
        <v>217309</v>
      </c>
      <c r="F35" s="49" t="s">
        <v>141</v>
      </c>
      <c r="G35" s="43">
        <v>720</v>
      </c>
      <c r="H35" s="48">
        <v>22</v>
      </c>
      <c r="I35" s="20">
        <v>0.1</v>
      </c>
      <c r="J35" s="22">
        <f t="shared" si="0"/>
        <v>15840</v>
      </c>
      <c r="K35" s="44"/>
      <c r="L35" s="44"/>
      <c r="M35" s="96"/>
      <c r="N35" s="45"/>
      <c r="O35" s="46">
        <f t="shared" si="1"/>
        <v>0</v>
      </c>
      <c r="P35" s="46">
        <f t="shared" si="2"/>
        <v>0</v>
      </c>
    </row>
    <row r="36" spans="1:16" s="11" customFormat="1" ht="57">
      <c r="A36" s="19"/>
      <c r="B36" s="19">
        <v>10</v>
      </c>
      <c r="C36" s="23">
        <v>17</v>
      </c>
      <c r="D36" s="42" t="s">
        <v>51</v>
      </c>
      <c r="E36" s="42">
        <v>208273</v>
      </c>
      <c r="F36" s="49" t="s">
        <v>141</v>
      </c>
      <c r="G36" s="43">
        <v>10395</v>
      </c>
      <c r="H36" s="48">
        <v>2.25</v>
      </c>
      <c r="I36" s="20">
        <v>0.1</v>
      </c>
      <c r="J36" s="22">
        <f t="shared" si="0"/>
        <v>23388.75</v>
      </c>
      <c r="K36" s="44"/>
      <c r="L36" s="44"/>
      <c r="M36" s="96"/>
      <c r="N36" s="45"/>
      <c r="O36" s="46">
        <f t="shared" si="1"/>
        <v>0</v>
      </c>
      <c r="P36" s="46">
        <f t="shared" si="2"/>
        <v>0</v>
      </c>
    </row>
    <row r="37" spans="1:16" s="11" customFormat="1" ht="16.5">
      <c r="A37" s="19"/>
      <c r="B37" s="19">
        <v>11</v>
      </c>
      <c r="C37" s="23" t="s">
        <v>127</v>
      </c>
      <c r="D37" s="42" t="s">
        <v>38</v>
      </c>
      <c r="E37" s="42"/>
      <c r="F37" s="49"/>
      <c r="G37" s="43"/>
      <c r="H37" s="37"/>
      <c r="I37" s="20"/>
      <c r="J37" s="22">
        <f>SUM(J38:J40)</f>
        <v>44070</v>
      </c>
      <c r="K37" s="44"/>
      <c r="L37" s="44"/>
      <c r="M37" s="96"/>
      <c r="N37" s="45"/>
      <c r="O37" s="46">
        <f>SUM(O38:O40)</f>
        <v>0</v>
      </c>
      <c r="P37" s="46">
        <f t="shared" ref="P37" si="8">SUM(P38:P40)</f>
        <v>0</v>
      </c>
    </row>
    <row r="38" spans="1:16" s="11" customFormat="1" ht="71.25">
      <c r="A38" s="19"/>
      <c r="B38" s="19">
        <v>11</v>
      </c>
      <c r="C38" s="23">
        <v>18</v>
      </c>
      <c r="D38" s="42" t="s">
        <v>52</v>
      </c>
      <c r="E38" s="42">
        <v>211719</v>
      </c>
      <c r="F38" s="49" t="s">
        <v>141</v>
      </c>
      <c r="G38" s="43">
        <v>11850</v>
      </c>
      <c r="H38" s="48">
        <v>1.4</v>
      </c>
      <c r="I38" s="20">
        <v>0.1</v>
      </c>
      <c r="J38" s="22">
        <f t="shared" si="0"/>
        <v>16590</v>
      </c>
      <c r="K38" s="44"/>
      <c r="L38" s="44"/>
      <c r="M38" s="96"/>
      <c r="N38" s="45"/>
      <c r="O38" s="46">
        <f t="shared" si="1"/>
        <v>0</v>
      </c>
      <c r="P38" s="46">
        <f t="shared" si="2"/>
        <v>0</v>
      </c>
    </row>
    <row r="39" spans="1:16" s="11" customFormat="1" ht="71.25">
      <c r="A39" s="19"/>
      <c r="B39" s="19">
        <v>11</v>
      </c>
      <c r="C39" s="23">
        <v>19</v>
      </c>
      <c r="D39" s="42" t="s">
        <v>53</v>
      </c>
      <c r="E39" s="42">
        <v>211720</v>
      </c>
      <c r="F39" s="49" t="s">
        <v>141</v>
      </c>
      <c r="G39" s="43">
        <v>4980</v>
      </c>
      <c r="H39" s="48">
        <v>2.95</v>
      </c>
      <c r="I39" s="20">
        <v>0.1</v>
      </c>
      <c r="J39" s="22">
        <f t="shared" si="0"/>
        <v>14691</v>
      </c>
      <c r="K39" s="44"/>
      <c r="L39" s="44"/>
      <c r="M39" s="96"/>
      <c r="N39" s="45"/>
      <c r="O39" s="46">
        <f t="shared" si="1"/>
        <v>0</v>
      </c>
      <c r="P39" s="46">
        <f t="shared" si="2"/>
        <v>0</v>
      </c>
    </row>
    <row r="40" spans="1:16" s="11" customFormat="1" ht="71.25">
      <c r="A40" s="19"/>
      <c r="B40" s="19">
        <v>11</v>
      </c>
      <c r="C40" s="23">
        <v>20</v>
      </c>
      <c r="D40" s="42" t="s">
        <v>54</v>
      </c>
      <c r="E40" s="42">
        <v>211718</v>
      </c>
      <c r="F40" s="49" t="s">
        <v>141</v>
      </c>
      <c r="G40" s="43">
        <v>12180</v>
      </c>
      <c r="H40" s="48">
        <v>1.05</v>
      </c>
      <c r="I40" s="20">
        <v>0.1</v>
      </c>
      <c r="J40" s="22">
        <f t="shared" si="0"/>
        <v>12789</v>
      </c>
      <c r="K40" s="44"/>
      <c r="L40" s="44"/>
      <c r="M40" s="96"/>
      <c r="N40" s="45"/>
      <c r="O40" s="46">
        <f t="shared" si="1"/>
        <v>0</v>
      </c>
      <c r="P40" s="46">
        <f t="shared" si="2"/>
        <v>0</v>
      </c>
    </row>
    <row r="41" spans="1:16" s="11" customFormat="1" ht="71.25">
      <c r="A41" s="19"/>
      <c r="B41" s="19">
        <v>12</v>
      </c>
      <c r="C41" s="23">
        <v>21</v>
      </c>
      <c r="D41" s="42" t="s">
        <v>55</v>
      </c>
      <c r="E41" s="42">
        <v>202554</v>
      </c>
      <c r="F41" s="49" t="s">
        <v>141</v>
      </c>
      <c r="G41" s="43">
        <v>8820</v>
      </c>
      <c r="H41" s="48">
        <v>6.7</v>
      </c>
      <c r="I41" s="20">
        <v>0.1</v>
      </c>
      <c r="J41" s="22">
        <f t="shared" si="0"/>
        <v>59094</v>
      </c>
      <c r="K41" s="44"/>
      <c r="L41" s="44"/>
      <c r="M41" s="96"/>
      <c r="N41" s="45"/>
      <c r="O41" s="46">
        <f t="shared" si="1"/>
        <v>0</v>
      </c>
      <c r="P41" s="46">
        <f t="shared" si="2"/>
        <v>0</v>
      </c>
    </row>
    <row r="42" spans="1:16" s="11" customFormat="1" ht="16.5">
      <c r="A42" s="19"/>
      <c r="B42" s="19">
        <v>13</v>
      </c>
      <c r="C42" s="23" t="s">
        <v>128</v>
      </c>
      <c r="D42" s="42" t="s">
        <v>38</v>
      </c>
      <c r="E42" s="42"/>
      <c r="F42" s="49"/>
      <c r="G42" s="43"/>
      <c r="H42" s="37"/>
      <c r="I42" s="20"/>
      <c r="J42" s="22">
        <f>SUM(J43:J44)</f>
        <v>17871.599999999999</v>
      </c>
      <c r="K42" s="44"/>
      <c r="L42" s="44"/>
      <c r="M42" s="96"/>
      <c r="N42" s="45"/>
      <c r="O42" s="46">
        <f t="shared" ref="O42:P42" si="9">SUM(O43:O44)</f>
        <v>0</v>
      </c>
      <c r="P42" s="46">
        <f t="shared" si="9"/>
        <v>0</v>
      </c>
    </row>
    <row r="43" spans="1:16" s="11" customFormat="1" ht="71.25">
      <c r="A43" s="19"/>
      <c r="B43" s="19">
        <v>13</v>
      </c>
      <c r="C43" s="23">
        <v>22</v>
      </c>
      <c r="D43" s="42" t="s">
        <v>56</v>
      </c>
      <c r="E43" s="42">
        <v>209802</v>
      </c>
      <c r="F43" s="49" t="s">
        <v>141</v>
      </c>
      <c r="G43" s="43">
        <v>4440</v>
      </c>
      <c r="H43" s="37">
        <v>1.69</v>
      </c>
      <c r="I43" s="20">
        <v>0.1</v>
      </c>
      <c r="J43" s="22">
        <f t="shared" si="0"/>
        <v>7503.6</v>
      </c>
      <c r="K43" s="44"/>
      <c r="L43" s="44"/>
      <c r="M43" s="96"/>
      <c r="N43" s="45"/>
      <c r="O43" s="46">
        <f t="shared" si="1"/>
        <v>0</v>
      </c>
      <c r="P43" s="46">
        <f t="shared" si="2"/>
        <v>0</v>
      </c>
    </row>
    <row r="44" spans="1:16" s="11" customFormat="1" ht="71.25">
      <c r="A44" s="19"/>
      <c r="B44" s="19">
        <v>13</v>
      </c>
      <c r="C44" s="23">
        <v>23</v>
      </c>
      <c r="D44" s="42" t="s">
        <v>57</v>
      </c>
      <c r="E44" s="42">
        <v>209799</v>
      </c>
      <c r="F44" s="49" t="s">
        <v>141</v>
      </c>
      <c r="G44" s="43">
        <v>3240</v>
      </c>
      <c r="H44" s="37">
        <v>3.2</v>
      </c>
      <c r="I44" s="20">
        <v>0.1</v>
      </c>
      <c r="J44" s="22">
        <f t="shared" si="0"/>
        <v>10368</v>
      </c>
      <c r="K44" s="44"/>
      <c r="L44" s="44"/>
      <c r="M44" s="96"/>
      <c r="N44" s="45"/>
      <c r="O44" s="46">
        <f t="shared" si="1"/>
        <v>0</v>
      </c>
      <c r="P44" s="46">
        <f t="shared" si="2"/>
        <v>0</v>
      </c>
    </row>
    <row r="45" spans="1:16" s="11" customFormat="1" ht="42.75">
      <c r="A45" s="19"/>
      <c r="B45" s="19">
        <v>14</v>
      </c>
      <c r="C45" s="23">
        <v>24</v>
      </c>
      <c r="D45" s="42" t="s">
        <v>58</v>
      </c>
      <c r="E45" s="42">
        <v>180081</v>
      </c>
      <c r="F45" s="49" t="s">
        <v>141</v>
      </c>
      <c r="G45" s="43">
        <v>2430</v>
      </c>
      <c r="H45" s="37">
        <v>3</v>
      </c>
      <c r="I45" s="20">
        <v>0.1</v>
      </c>
      <c r="J45" s="22">
        <f t="shared" si="0"/>
        <v>7290</v>
      </c>
      <c r="K45" s="44"/>
      <c r="L45" s="44"/>
      <c r="M45" s="96"/>
      <c r="N45" s="45"/>
      <c r="O45" s="46">
        <f t="shared" si="1"/>
        <v>0</v>
      </c>
      <c r="P45" s="46">
        <f t="shared" si="2"/>
        <v>0</v>
      </c>
    </row>
    <row r="46" spans="1:16" s="11" customFormat="1" ht="71.25">
      <c r="A46" s="19"/>
      <c r="B46" s="19">
        <v>15</v>
      </c>
      <c r="C46" s="23">
        <v>25</v>
      </c>
      <c r="D46" s="42" t="s">
        <v>59</v>
      </c>
      <c r="E46" s="42">
        <v>180082</v>
      </c>
      <c r="F46" s="49" t="s">
        <v>141</v>
      </c>
      <c r="G46" s="43">
        <v>855</v>
      </c>
      <c r="H46" s="37">
        <v>5.8</v>
      </c>
      <c r="I46" s="20">
        <v>0.1</v>
      </c>
      <c r="J46" s="22">
        <f t="shared" si="0"/>
        <v>4959</v>
      </c>
      <c r="K46" s="44"/>
      <c r="L46" s="44"/>
      <c r="M46" s="96"/>
      <c r="N46" s="45"/>
      <c r="O46" s="46">
        <f t="shared" si="1"/>
        <v>0</v>
      </c>
      <c r="P46" s="46">
        <f t="shared" si="2"/>
        <v>0</v>
      </c>
    </row>
    <row r="47" spans="1:16" s="11" customFormat="1" ht="57">
      <c r="A47" s="19"/>
      <c r="B47" s="19">
        <v>16</v>
      </c>
      <c r="C47" s="23">
        <v>26</v>
      </c>
      <c r="D47" s="42" t="s">
        <v>60</v>
      </c>
      <c r="E47" s="42">
        <v>208549</v>
      </c>
      <c r="F47" s="49" t="s">
        <v>141</v>
      </c>
      <c r="G47" s="43">
        <v>3900</v>
      </c>
      <c r="H47" s="37">
        <v>4.5</v>
      </c>
      <c r="I47" s="20">
        <v>0.1</v>
      </c>
      <c r="J47" s="22">
        <f t="shared" si="0"/>
        <v>17550</v>
      </c>
      <c r="K47" s="44"/>
      <c r="L47" s="44"/>
      <c r="M47" s="96"/>
      <c r="N47" s="45"/>
      <c r="O47" s="46">
        <f t="shared" si="1"/>
        <v>0</v>
      </c>
      <c r="P47" s="46">
        <f t="shared" si="2"/>
        <v>0</v>
      </c>
    </row>
    <row r="48" spans="1:16" s="11" customFormat="1" ht="71.25">
      <c r="A48" s="19"/>
      <c r="B48" s="19">
        <v>17</v>
      </c>
      <c r="C48" s="23">
        <v>27</v>
      </c>
      <c r="D48" s="42" t="s">
        <v>61</v>
      </c>
      <c r="E48" s="42">
        <v>208666</v>
      </c>
      <c r="F48" s="49" t="s">
        <v>141</v>
      </c>
      <c r="G48" s="43">
        <v>7860</v>
      </c>
      <c r="H48" s="37">
        <v>8</v>
      </c>
      <c r="I48" s="20">
        <v>0.1</v>
      </c>
      <c r="J48" s="22">
        <f t="shared" si="0"/>
        <v>62880</v>
      </c>
      <c r="K48" s="44"/>
      <c r="L48" s="44"/>
      <c r="M48" s="96"/>
      <c r="N48" s="45"/>
      <c r="O48" s="46">
        <f t="shared" si="1"/>
        <v>0</v>
      </c>
      <c r="P48" s="46">
        <f t="shared" si="2"/>
        <v>0</v>
      </c>
    </row>
    <row r="49" spans="1:16" s="11" customFormat="1" ht="71.25">
      <c r="A49" s="19"/>
      <c r="B49" s="19">
        <v>18</v>
      </c>
      <c r="C49" s="23">
        <v>28</v>
      </c>
      <c r="D49" s="42" t="s">
        <v>62</v>
      </c>
      <c r="E49" s="42">
        <v>180072</v>
      </c>
      <c r="F49" s="49" t="s">
        <v>141</v>
      </c>
      <c r="G49" s="43">
        <v>6660</v>
      </c>
      <c r="H49" s="37">
        <v>11.8</v>
      </c>
      <c r="I49" s="20">
        <v>0.1</v>
      </c>
      <c r="J49" s="22">
        <f t="shared" si="0"/>
        <v>78588</v>
      </c>
      <c r="K49" s="44"/>
      <c r="L49" s="44"/>
      <c r="M49" s="96"/>
      <c r="N49" s="45"/>
      <c r="O49" s="46">
        <f t="shared" si="1"/>
        <v>0</v>
      </c>
      <c r="P49" s="46">
        <f t="shared" si="2"/>
        <v>0</v>
      </c>
    </row>
    <row r="50" spans="1:16" s="11" customFormat="1" ht="57">
      <c r="A50" s="19"/>
      <c r="B50" s="19">
        <v>19</v>
      </c>
      <c r="C50" s="23">
        <v>29</v>
      </c>
      <c r="D50" s="42" t="s">
        <v>63</v>
      </c>
      <c r="E50" s="42">
        <v>202825</v>
      </c>
      <c r="F50" s="49" t="s">
        <v>141</v>
      </c>
      <c r="G50" s="43">
        <v>360</v>
      </c>
      <c r="H50" s="37">
        <v>1.524</v>
      </c>
      <c r="I50" s="20">
        <v>0.1</v>
      </c>
      <c r="J50" s="22">
        <f t="shared" si="0"/>
        <v>548.64</v>
      </c>
      <c r="K50" s="44"/>
      <c r="L50" s="44"/>
      <c r="M50" s="96"/>
      <c r="N50" s="45"/>
      <c r="O50" s="46">
        <f t="shared" si="1"/>
        <v>0</v>
      </c>
      <c r="P50" s="46">
        <f t="shared" si="2"/>
        <v>0</v>
      </c>
    </row>
    <row r="51" spans="1:16" s="11" customFormat="1" ht="42.75">
      <c r="A51" s="19"/>
      <c r="B51" s="19">
        <v>20</v>
      </c>
      <c r="C51" s="23">
        <v>30</v>
      </c>
      <c r="D51" s="42" t="s">
        <v>64</v>
      </c>
      <c r="E51" s="42">
        <v>209800</v>
      </c>
      <c r="F51" s="49" t="s">
        <v>142</v>
      </c>
      <c r="G51" s="43">
        <v>4050</v>
      </c>
      <c r="H51" s="37">
        <v>0.70199999999999996</v>
      </c>
      <c r="I51" s="20">
        <v>0.1</v>
      </c>
      <c r="J51" s="22">
        <f t="shared" si="0"/>
        <v>2843.1</v>
      </c>
      <c r="K51" s="44"/>
      <c r="L51" s="44"/>
      <c r="M51" s="96"/>
      <c r="N51" s="45"/>
      <c r="O51" s="46">
        <f t="shared" si="1"/>
        <v>0</v>
      </c>
      <c r="P51" s="46">
        <f t="shared" si="2"/>
        <v>0</v>
      </c>
    </row>
    <row r="52" spans="1:16" s="11" customFormat="1" ht="16.5">
      <c r="A52" s="19"/>
      <c r="B52" s="19">
        <v>21</v>
      </c>
      <c r="C52" s="23" t="s">
        <v>129</v>
      </c>
      <c r="D52" s="42" t="s">
        <v>38</v>
      </c>
      <c r="E52" s="42"/>
      <c r="F52" s="49"/>
      <c r="G52" s="43"/>
      <c r="H52" s="37"/>
      <c r="I52" s="20"/>
      <c r="J52" s="22">
        <f>SUM(J53:J54)</f>
        <v>12432</v>
      </c>
      <c r="K52" s="44"/>
      <c r="L52" s="44"/>
      <c r="M52" s="96"/>
      <c r="N52" s="45"/>
      <c r="O52" s="46">
        <f t="shared" ref="O52:P52" si="10">SUM(O53:O54)</f>
        <v>0</v>
      </c>
      <c r="P52" s="46">
        <f t="shared" si="10"/>
        <v>0</v>
      </c>
    </row>
    <row r="53" spans="1:16" s="11" customFormat="1" ht="57">
      <c r="A53" s="19"/>
      <c r="B53" s="19">
        <v>21</v>
      </c>
      <c r="C53" s="23">
        <v>31</v>
      </c>
      <c r="D53" s="42" t="s">
        <v>65</v>
      </c>
      <c r="E53" s="42">
        <v>180094</v>
      </c>
      <c r="F53" s="49" t="s">
        <v>141</v>
      </c>
      <c r="G53" s="43">
        <v>1890</v>
      </c>
      <c r="H53" s="48">
        <v>3.6</v>
      </c>
      <c r="I53" s="20">
        <v>0.1</v>
      </c>
      <c r="J53" s="22">
        <f t="shared" si="0"/>
        <v>6804</v>
      </c>
      <c r="K53" s="44"/>
      <c r="L53" s="44"/>
      <c r="M53" s="96"/>
      <c r="N53" s="45"/>
      <c r="O53" s="46">
        <f t="shared" si="1"/>
        <v>0</v>
      </c>
      <c r="P53" s="46">
        <f t="shared" si="2"/>
        <v>0</v>
      </c>
    </row>
    <row r="54" spans="1:16" s="11" customFormat="1" ht="57">
      <c r="A54" s="19"/>
      <c r="B54" s="19">
        <v>21</v>
      </c>
      <c r="C54" s="23">
        <v>32</v>
      </c>
      <c r="D54" s="42" t="s">
        <v>66</v>
      </c>
      <c r="E54" s="42">
        <v>180095</v>
      </c>
      <c r="F54" s="49" t="s">
        <v>141</v>
      </c>
      <c r="G54" s="43">
        <v>840</v>
      </c>
      <c r="H54" s="48">
        <v>6.7</v>
      </c>
      <c r="I54" s="20">
        <v>0.1</v>
      </c>
      <c r="J54" s="22">
        <f t="shared" si="0"/>
        <v>5628</v>
      </c>
      <c r="K54" s="44"/>
      <c r="L54" s="44"/>
      <c r="M54" s="96"/>
      <c r="N54" s="45"/>
      <c r="O54" s="46">
        <f t="shared" si="1"/>
        <v>0</v>
      </c>
      <c r="P54" s="46">
        <f t="shared" si="2"/>
        <v>0</v>
      </c>
    </row>
    <row r="55" spans="1:16" s="11" customFormat="1" ht="16.5">
      <c r="A55" s="19"/>
      <c r="B55" s="19">
        <v>22</v>
      </c>
      <c r="C55" s="23" t="s">
        <v>130</v>
      </c>
      <c r="D55" s="42" t="s">
        <v>38</v>
      </c>
      <c r="E55" s="42"/>
      <c r="F55" s="49"/>
      <c r="G55" s="43"/>
      <c r="H55" s="37"/>
      <c r="I55" s="20"/>
      <c r="J55" s="22">
        <f>SUM(J56:J57)</f>
        <v>38805.75</v>
      </c>
      <c r="K55" s="44"/>
      <c r="L55" s="44"/>
      <c r="M55" s="96"/>
      <c r="N55" s="45"/>
      <c r="O55" s="46">
        <f t="shared" ref="O55:P55" si="11">SUM(O56:O57)</f>
        <v>0</v>
      </c>
      <c r="P55" s="46">
        <f t="shared" si="11"/>
        <v>0</v>
      </c>
    </row>
    <row r="56" spans="1:16" s="11" customFormat="1" ht="71.25">
      <c r="A56" s="19"/>
      <c r="B56" s="19">
        <v>22</v>
      </c>
      <c r="C56" s="23">
        <v>33</v>
      </c>
      <c r="D56" s="42" t="s">
        <v>67</v>
      </c>
      <c r="E56" s="42">
        <v>206719</v>
      </c>
      <c r="F56" s="49" t="s">
        <v>141</v>
      </c>
      <c r="G56" s="43">
        <v>945</v>
      </c>
      <c r="H56" s="48">
        <v>10.95</v>
      </c>
      <c r="I56" s="20">
        <v>0.1</v>
      </c>
      <c r="J56" s="22">
        <f t="shared" si="0"/>
        <v>10347.75</v>
      </c>
      <c r="K56" s="44"/>
      <c r="L56" s="44"/>
      <c r="M56" s="96"/>
      <c r="N56" s="45"/>
      <c r="O56" s="46">
        <f t="shared" si="1"/>
        <v>0</v>
      </c>
      <c r="P56" s="46">
        <f t="shared" si="2"/>
        <v>0</v>
      </c>
    </row>
    <row r="57" spans="1:16" s="11" customFormat="1" ht="57">
      <c r="A57" s="19"/>
      <c r="B57" s="19">
        <v>22</v>
      </c>
      <c r="C57" s="23">
        <v>34</v>
      </c>
      <c r="D57" s="42" t="s">
        <v>68</v>
      </c>
      <c r="E57" s="42">
        <v>180096</v>
      </c>
      <c r="F57" s="49" t="s">
        <v>141</v>
      </c>
      <c r="G57" s="43">
        <v>2295</v>
      </c>
      <c r="H57" s="48">
        <v>12.4</v>
      </c>
      <c r="I57" s="20">
        <v>0.1</v>
      </c>
      <c r="J57" s="22">
        <f t="shared" si="0"/>
        <v>28458</v>
      </c>
      <c r="K57" s="44"/>
      <c r="L57" s="44"/>
      <c r="M57" s="96"/>
      <c r="N57" s="45"/>
      <c r="O57" s="46">
        <f t="shared" si="1"/>
        <v>0</v>
      </c>
      <c r="P57" s="46">
        <f t="shared" si="2"/>
        <v>0</v>
      </c>
    </row>
    <row r="58" spans="1:16" s="11" customFormat="1" ht="16.5">
      <c r="A58" s="19"/>
      <c r="B58" s="19">
        <v>23</v>
      </c>
      <c r="C58" s="23" t="s">
        <v>131</v>
      </c>
      <c r="D58" s="42" t="s">
        <v>38</v>
      </c>
      <c r="E58" s="42"/>
      <c r="F58" s="49" t="s">
        <v>38</v>
      </c>
      <c r="G58" s="43"/>
      <c r="H58" s="37"/>
      <c r="I58" s="20"/>
      <c r="J58" s="22">
        <f>SUM(J59:J60)</f>
        <v>7962.75</v>
      </c>
      <c r="K58" s="44"/>
      <c r="L58" s="44"/>
      <c r="M58" s="96"/>
      <c r="N58" s="45"/>
      <c r="O58" s="46">
        <f t="shared" ref="O58:P58" si="12">SUM(O59:O60)</f>
        <v>0</v>
      </c>
      <c r="P58" s="46">
        <f t="shared" si="12"/>
        <v>0</v>
      </c>
    </row>
    <row r="59" spans="1:16" s="11" customFormat="1" ht="42.75">
      <c r="A59" s="19"/>
      <c r="B59" s="19">
        <v>23</v>
      </c>
      <c r="C59" s="23">
        <v>35</v>
      </c>
      <c r="D59" s="42" t="s">
        <v>69</v>
      </c>
      <c r="E59" s="42">
        <v>180103</v>
      </c>
      <c r="F59" s="49" t="s">
        <v>141</v>
      </c>
      <c r="G59" s="43">
        <v>1065</v>
      </c>
      <c r="H59" s="48">
        <v>3.55</v>
      </c>
      <c r="I59" s="20">
        <v>0.1</v>
      </c>
      <c r="J59" s="22">
        <f t="shared" si="0"/>
        <v>3780.75</v>
      </c>
      <c r="K59" s="44"/>
      <c r="L59" s="44"/>
      <c r="M59" s="96"/>
      <c r="N59" s="45"/>
      <c r="O59" s="46">
        <f t="shared" si="1"/>
        <v>0</v>
      </c>
      <c r="P59" s="46">
        <f t="shared" si="2"/>
        <v>0</v>
      </c>
    </row>
    <row r="60" spans="1:16" s="11" customFormat="1" ht="42.75">
      <c r="A60" s="19"/>
      <c r="B60" s="19">
        <v>23</v>
      </c>
      <c r="C60" s="23">
        <v>36</v>
      </c>
      <c r="D60" s="42" t="s">
        <v>70</v>
      </c>
      <c r="E60" s="42">
        <v>180104</v>
      </c>
      <c r="F60" s="49" t="s">
        <v>141</v>
      </c>
      <c r="G60" s="43">
        <v>2460</v>
      </c>
      <c r="H60" s="48">
        <v>1.7</v>
      </c>
      <c r="I60" s="20">
        <v>0.1</v>
      </c>
      <c r="J60" s="22">
        <f t="shared" si="0"/>
        <v>4182</v>
      </c>
      <c r="K60" s="44"/>
      <c r="L60" s="44"/>
      <c r="M60" s="96"/>
      <c r="N60" s="45"/>
      <c r="O60" s="46">
        <f t="shared" si="1"/>
        <v>0</v>
      </c>
      <c r="P60" s="46">
        <f t="shared" si="2"/>
        <v>0</v>
      </c>
    </row>
    <row r="61" spans="1:16" s="11" customFormat="1" ht="16.5">
      <c r="A61" s="19"/>
      <c r="B61" s="19">
        <v>24</v>
      </c>
      <c r="C61" s="23" t="s">
        <v>132</v>
      </c>
      <c r="D61" s="42" t="s">
        <v>38</v>
      </c>
      <c r="E61" s="42"/>
      <c r="F61" s="49"/>
      <c r="G61" s="43"/>
      <c r="H61" s="37"/>
      <c r="I61" s="20"/>
      <c r="J61" s="22">
        <f>SUM(J62:J63)</f>
        <v>18618.900000000001</v>
      </c>
      <c r="K61" s="44"/>
      <c r="L61" s="44"/>
      <c r="M61" s="96"/>
      <c r="N61" s="45"/>
      <c r="O61" s="46">
        <f t="shared" ref="O61:P61" si="13">SUM(O62:O63)</f>
        <v>0</v>
      </c>
      <c r="P61" s="46">
        <f t="shared" si="13"/>
        <v>0</v>
      </c>
    </row>
    <row r="62" spans="1:16" s="11" customFormat="1" ht="71.25">
      <c r="A62" s="19"/>
      <c r="B62" s="19">
        <v>24</v>
      </c>
      <c r="C62" s="23">
        <v>37</v>
      </c>
      <c r="D62" s="42" t="s">
        <v>71</v>
      </c>
      <c r="E62" s="42">
        <v>180097</v>
      </c>
      <c r="F62" s="49" t="s">
        <v>141</v>
      </c>
      <c r="G62" s="43">
        <v>5280</v>
      </c>
      <c r="H62" s="48">
        <v>2.38</v>
      </c>
      <c r="I62" s="20">
        <v>0.1</v>
      </c>
      <c r="J62" s="22">
        <f t="shared" si="0"/>
        <v>12566.4</v>
      </c>
      <c r="K62" s="44"/>
      <c r="L62" s="44"/>
      <c r="M62" s="96"/>
      <c r="N62" s="45"/>
      <c r="O62" s="46">
        <f t="shared" si="1"/>
        <v>0</v>
      </c>
      <c r="P62" s="46">
        <f t="shared" si="2"/>
        <v>0</v>
      </c>
    </row>
    <row r="63" spans="1:16" s="11" customFormat="1" ht="85.5">
      <c r="A63" s="19"/>
      <c r="B63" s="19">
        <v>24</v>
      </c>
      <c r="C63" s="23">
        <v>38</v>
      </c>
      <c r="D63" s="42" t="s">
        <v>72</v>
      </c>
      <c r="E63" s="42">
        <v>180098</v>
      </c>
      <c r="F63" s="49" t="s">
        <v>141</v>
      </c>
      <c r="G63" s="43">
        <v>1125</v>
      </c>
      <c r="H63" s="37">
        <v>5.38</v>
      </c>
      <c r="I63" s="20">
        <v>0.1</v>
      </c>
      <c r="J63" s="22">
        <f t="shared" si="0"/>
        <v>6052.5</v>
      </c>
      <c r="K63" s="44"/>
      <c r="L63" s="44"/>
      <c r="M63" s="96"/>
      <c r="N63" s="45"/>
      <c r="O63" s="46">
        <f t="shared" si="1"/>
        <v>0</v>
      </c>
      <c r="P63" s="46">
        <f t="shared" si="2"/>
        <v>0</v>
      </c>
    </row>
    <row r="64" spans="1:16" s="11" customFormat="1" ht="71.25">
      <c r="A64" s="19"/>
      <c r="B64" s="19">
        <v>25</v>
      </c>
      <c r="C64" s="23">
        <v>39</v>
      </c>
      <c r="D64" s="42" t="s">
        <v>73</v>
      </c>
      <c r="E64" s="42">
        <v>196674</v>
      </c>
      <c r="F64" s="49" t="s">
        <v>141</v>
      </c>
      <c r="G64" s="43">
        <v>900</v>
      </c>
      <c r="H64" s="48">
        <v>13</v>
      </c>
      <c r="I64" s="20">
        <v>0.1</v>
      </c>
      <c r="J64" s="22">
        <f t="shared" si="0"/>
        <v>11700</v>
      </c>
      <c r="K64" s="44"/>
      <c r="L64" s="44"/>
      <c r="M64" s="96"/>
      <c r="N64" s="45"/>
      <c r="O64" s="46">
        <f t="shared" si="1"/>
        <v>0</v>
      </c>
      <c r="P64" s="46">
        <f t="shared" si="2"/>
        <v>0</v>
      </c>
    </row>
    <row r="65" spans="1:16" s="11" customFormat="1" ht="71.25">
      <c r="A65" s="19"/>
      <c r="B65" s="19">
        <v>26</v>
      </c>
      <c r="C65" s="23">
        <v>40</v>
      </c>
      <c r="D65" s="42" t="s">
        <v>74</v>
      </c>
      <c r="E65" s="42">
        <v>208272</v>
      </c>
      <c r="F65" s="49" t="s">
        <v>141</v>
      </c>
      <c r="G65" s="43">
        <v>684</v>
      </c>
      <c r="H65" s="48">
        <v>13</v>
      </c>
      <c r="I65" s="20">
        <v>0.1</v>
      </c>
      <c r="J65" s="22">
        <f t="shared" si="0"/>
        <v>8892</v>
      </c>
      <c r="K65" s="44"/>
      <c r="L65" s="44"/>
      <c r="M65" s="96"/>
      <c r="N65" s="45"/>
      <c r="O65" s="46">
        <f t="shared" si="1"/>
        <v>0</v>
      </c>
      <c r="P65" s="46">
        <f t="shared" si="2"/>
        <v>0</v>
      </c>
    </row>
    <row r="66" spans="1:16" s="11" customFormat="1" ht="42.75">
      <c r="A66" s="19"/>
      <c r="B66" s="19">
        <v>27</v>
      </c>
      <c r="C66" s="23">
        <v>41</v>
      </c>
      <c r="D66" s="42" t="s">
        <v>75</v>
      </c>
      <c r="E66" s="42">
        <v>180099</v>
      </c>
      <c r="F66" s="49" t="s">
        <v>141</v>
      </c>
      <c r="G66" s="43">
        <v>375</v>
      </c>
      <c r="H66" s="48">
        <v>4.5</v>
      </c>
      <c r="I66" s="20">
        <v>0.1</v>
      </c>
      <c r="J66" s="22">
        <f t="shared" si="0"/>
        <v>1687.5</v>
      </c>
      <c r="K66" s="44"/>
      <c r="L66" s="44"/>
      <c r="M66" s="96"/>
      <c r="N66" s="45"/>
      <c r="O66" s="46">
        <f t="shared" si="1"/>
        <v>0</v>
      </c>
      <c r="P66" s="46">
        <f t="shared" si="2"/>
        <v>0</v>
      </c>
    </row>
    <row r="67" spans="1:16" s="11" customFormat="1" ht="16.5">
      <c r="A67" s="19"/>
      <c r="B67" s="19">
        <v>28</v>
      </c>
      <c r="C67" s="23" t="s">
        <v>133</v>
      </c>
      <c r="D67" s="42" t="s">
        <v>38</v>
      </c>
      <c r="E67" s="42"/>
      <c r="F67" s="49"/>
      <c r="G67" s="43"/>
      <c r="H67" s="37"/>
      <c r="I67" s="20"/>
      <c r="J67" s="22">
        <f>SUM(J68:J70)</f>
        <v>12835.65</v>
      </c>
      <c r="K67" s="44"/>
      <c r="L67" s="44"/>
      <c r="M67" s="96"/>
      <c r="N67" s="45"/>
      <c r="O67" s="46">
        <f t="shared" ref="O67:P67" si="14">SUM(O68:O70)</f>
        <v>0</v>
      </c>
      <c r="P67" s="46">
        <f t="shared" si="14"/>
        <v>0</v>
      </c>
    </row>
    <row r="68" spans="1:16" s="11" customFormat="1" ht="71.25">
      <c r="A68" s="19"/>
      <c r="B68" s="19">
        <v>28</v>
      </c>
      <c r="C68" s="23">
        <v>42</v>
      </c>
      <c r="D68" s="42" t="s">
        <v>76</v>
      </c>
      <c r="E68" s="42">
        <v>203332</v>
      </c>
      <c r="F68" s="49" t="s">
        <v>141</v>
      </c>
      <c r="G68" s="43">
        <v>1290</v>
      </c>
      <c r="H68" s="37">
        <v>3.51</v>
      </c>
      <c r="I68" s="20">
        <v>0.1</v>
      </c>
      <c r="J68" s="22">
        <f t="shared" si="0"/>
        <v>4527.8999999999996</v>
      </c>
      <c r="K68" s="44"/>
      <c r="L68" s="44"/>
      <c r="M68" s="96"/>
      <c r="N68" s="45"/>
      <c r="O68" s="46">
        <f t="shared" si="1"/>
        <v>0</v>
      </c>
      <c r="P68" s="46">
        <f t="shared" si="2"/>
        <v>0</v>
      </c>
    </row>
    <row r="69" spans="1:16" s="11" customFormat="1" ht="71.25">
      <c r="A69" s="19"/>
      <c r="B69" s="19">
        <v>28</v>
      </c>
      <c r="C69" s="23">
        <v>43</v>
      </c>
      <c r="D69" s="42" t="s">
        <v>77</v>
      </c>
      <c r="E69" s="42">
        <v>203331</v>
      </c>
      <c r="F69" s="49" t="s">
        <v>141</v>
      </c>
      <c r="G69" s="43">
        <v>660</v>
      </c>
      <c r="H69" s="37">
        <v>5.85</v>
      </c>
      <c r="I69" s="20">
        <v>0.1</v>
      </c>
      <c r="J69" s="22">
        <f t="shared" si="0"/>
        <v>3861</v>
      </c>
      <c r="K69" s="44"/>
      <c r="L69" s="44"/>
      <c r="M69" s="96"/>
      <c r="N69" s="45"/>
      <c r="O69" s="46">
        <f t="shared" si="1"/>
        <v>0</v>
      </c>
      <c r="P69" s="46">
        <f t="shared" si="2"/>
        <v>0</v>
      </c>
    </row>
    <row r="70" spans="1:16" s="11" customFormat="1" ht="57">
      <c r="A70" s="19"/>
      <c r="B70" s="19">
        <v>28</v>
      </c>
      <c r="C70" s="23">
        <v>44</v>
      </c>
      <c r="D70" s="42" t="s">
        <v>78</v>
      </c>
      <c r="E70" s="42">
        <v>203333</v>
      </c>
      <c r="F70" s="49" t="s">
        <v>141</v>
      </c>
      <c r="G70" s="43">
        <v>1470</v>
      </c>
      <c r="H70" s="37">
        <v>3.0249999999999999</v>
      </c>
      <c r="I70" s="20">
        <v>0.1</v>
      </c>
      <c r="J70" s="22">
        <f t="shared" si="0"/>
        <v>4446.75</v>
      </c>
      <c r="K70" s="44"/>
      <c r="L70" s="44"/>
      <c r="M70" s="96"/>
      <c r="N70" s="45"/>
      <c r="O70" s="46">
        <f t="shared" si="1"/>
        <v>0</v>
      </c>
      <c r="P70" s="46">
        <f t="shared" si="2"/>
        <v>0</v>
      </c>
    </row>
    <row r="71" spans="1:16" s="11" customFormat="1" ht="16.5">
      <c r="A71" s="19"/>
      <c r="B71" s="19">
        <v>29</v>
      </c>
      <c r="C71" s="23" t="s">
        <v>134</v>
      </c>
      <c r="D71" s="42" t="s">
        <v>38</v>
      </c>
      <c r="E71" s="42"/>
      <c r="F71" s="49"/>
      <c r="G71" s="43"/>
      <c r="H71" s="37"/>
      <c r="I71" s="20"/>
      <c r="J71" s="22">
        <f>SUM(J72:J74)</f>
        <v>7545</v>
      </c>
      <c r="K71" s="44"/>
      <c r="L71" s="44"/>
      <c r="M71" s="96"/>
      <c r="N71" s="45"/>
      <c r="O71" s="46">
        <f t="shared" ref="O71:P71" si="15">SUM(O72:O74)</f>
        <v>0</v>
      </c>
      <c r="P71" s="46">
        <f t="shared" si="15"/>
        <v>0</v>
      </c>
    </row>
    <row r="72" spans="1:16" s="11" customFormat="1" ht="71.25">
      <c r="A72" s="19"/>
      <c r="B72" s="19">
        <v>29</v>
      </c>
      <c r="C72" s="23">
        <v>45</v>
      </c>
      <c r="D72" s="42" t="s">
        <v>79</v>
      </c>
      <c r="E72" s="42">
        <v>180077</v>
      </c>
      <c r="F72" s="49" t="s">
        <v>141</v>
      </c>
      <c r="G72" s="43">
        <v>1230</v>
      </c>
      <c r="H72" s="37">
        <v>0.6</v>
      </c>
      <c r="I72" s="20">
        <v>0.1</v>
      </c>
      <c r="J72" s="22">
        <f t="shared" si="0"/>
        <v>738</v>
      </c>
      <c r="K72" s="44"/>
      <c r="L72" s="44"/>
      <c r="M72" s="96"/>
      <c r="N72" s="45"/>
      <c r="O72" s="46">
        <f t="shared" si="1"/>
        <v>0</v>
      </c>
      <c r="P72" s="46">
        <f t="shared" si="2"/>
        <v>0</v>
      </c>
    </row>
    <row r="73" spans="1:16" s="11" customFormat="1" ht="71.25">
      <c r="A73" s="19"/>
      <c r="B73" s="19">
        <v>29</v>
      </c>
      <c r="C73" s="23">
        <v>46</v>
      </c>
      <c r="D73" s="42" t="s">
        <v>80</v>
      </c>
      <c r="E73" s="42">
        <v>180078</v>
      </c>
      <c r="F73" s="49" t="s">
        <v>141</v>
      </c>
      <c r="G73" s="43">
        <v>180</v>
      </c>
      <c r="H73" s="37">
        <v>1.2</v>
      </c>
      <c r="I73" s="20">
        <v>0.1</v>
      </c>
      <c r="J73" s="22">
        <f t="shared" si="0"/>
        <v>216</v>
      </c>
      <c r="K73" s="44"/>
      <c r="L73" s="44"/>
      <c r="M73" s="96"/>
      <c r="N73" s="45"/>
      <c r="O73" s="46">
        <f t="shared" si="1"/>
        <v>0</v>
      </c>
      <c r="P73" s="46">
        <f t="shared" si="2"/>
        <v>0</v>
      </c>
    </row>
    <row r="74" spans="1:16" s="11" customFormat="1" ht="71.25">
      <c r="A74" s="19"/>
      <c r="B74" s="19">
        <v>29</v>
      </c>
      <c r="C74" s="23">
        <v>47</v>
      </c>
      <c r="D74" s="42" t="s">
        <v>81</v>
      </c>
      <c r="E74" s="42">
        <v>180079</v>
      </c>
      <c r="F74" s="49" t="s">
        <v>141</v>
      </c>
      <c r="G74" s="43">
        <v>5070</v>
      </c>
      <c r="H74" s="37">
        <v>1.3</v>
      </c>
      <c r="I74" s="20">
        <v>0.1</v>
      </c>
      <c r="J74" s="22">
        <f t="shared" si="0"/>
        <v>6591</v>
      </c>
      <c r="K74" s="44"/>
      <c r="L74" s="44"/>
      <c r="M74" s="96"/>
      <c r="N74" s="45"/>
      <c r="O74" s="46">
        <f t="shared" si="1"/>
        <v>0</v>
      </c>
      <c r="P74" s="46">
        <f t="shared" si="2"/>
        <v>0</v>
      </c>
    </row>
    <row r="75" spans="1:16" s="11" customFormat="1" ht="57">
      <c r="A75" s="19"/>
      <c r="B75" s="19">
        <v>30</v>
      </c>
      <c r="C75" s="23">
        <v>48</v>
      </c>
      <c r="D75" s="42" t="s">
        <v>82</v>
      </c>
      <c r="E75" s="42">
        <v>202727</v>
      </c>
      <c r="F75" s="49" t="s">
        <v>141</v>
      </c>
      <c r="G75" s="43">
        <v>4380</v>
      </c>
      <c r="H75" s="48">
        <v>2.8</v>
      </c>
      <c r="I75" s="20">
        <v>0.1</v>
      </c>
      <c r="J75" s="22">
        <f t="shared" si="0"/>
        <v>12264</v>
      </c>
      <c r="K75" s="44"/>
      <c r="L75" s="44"/>
      <c r="M75" s="96"/>
      <c r="N75" s="45"/>
      <c r="O75" s="46">
        <f t="shared" si="1"/>
        <v>0</v>
      </c>
      <c r="P75" s="46">
        <f t="shared" si="2"/>
        <v>0</v>
      </c>
    </row>
    <row r="76" spans="1:16" s="11" customFormat="1" ht="42.75">
      <c r="A76" s="19"/>
      <c r="B76" s="19">
        <v>31</v>
      </c>
      <c r="C76" s="23">
        <v>49</v>
      </c>
      <c r="D76" s="42" t="s">
        <v>83</v>
      </c>
      <c r="E76" s="42">
        <v>202735</v>
      </c>
      <c r="F76" s="49" t="s">
        <v>141</v>
      </c>
      <c r="G76" s="43">
        <v>1860</v>
      </c>
      <c r="H76" s="48">
        <v>10.95</v>
      </c>
      <c r="I76" s="20">
        <v>0.1</v>
      </c>
      <c r="J76" s="22">
        <f t="shared" si="0"/>
        <v>20367</v>
      </c>
      <c r="K76" s="44"/>
      <c r="L76" s="44"/>
      <c r="M76" s="96"/>
      <c r="N76" s="45"/>
      <c r="O76" s="46">
        <f t="shared" si="1"/>
        <v>0</v>
      </c>
      <c r="P76" s="46">
        <f t="shared" si="2"/>
        <v>0</v>
      </c>
    </row>
    <row r="77" spans="1:16" s="11" customFormat="1" ht="42.75">
      <c r="A77" s="19"/>
      <c r="B77" s="19">
        <v>32</v>
      </c>
      <c r="C77" s="23">
        <v>50</v>
      </c>
      <c r="D77" s="42" t="s">
        <v>84</v>
      </c>
      <c r="E77" s="42">
        <v>210041</v>
      </c>
      <c r="F77" s="49" t="s">
        <v>142</v>
      </c>
      <c r="G77" s="43">
        <v>2016</v>
      </c>
      <c r="H77" s="48">
        <v>2.33</v>
      </c>
      <c r="I77" s="20">
        <v>0.1</v>
      </c>
      <c r="J77" s="22">
        <f t="shared" si="0"/>
        <v>4697.28</v>
      </c>
      <c r="K77" s="44"/>
      <c r="L77" s="44"/>
      <c r="M77" s="96"/>
      <c r="N77" s="45"/>
      <c r="O77" s="46">
        <f t="shared" si="1"/>
        <v>0</v>
      </c>
      <c r="P77" s="46">
        <f t="shared" si="2"/>
        <v>0</v>
      </c>
    </row>
    <row r="78" spans="1:16" s="11" customFormat="1" ht="28.5">
      <c r="A78" s="19"/>
      <c r="B78" s="19">
        <v>33</v>
      </c>
      <c r="C78" s="23">
        <v>51</v>
      </c>
      <c r="D78" s="42" t="s">
        <v>85</v>
      </c>
      <c r="E78" s="42">
        <v>180102</v>
      </c>
      <c r="F78" s="49" t="s">
        <v>143</v>
      </c>
      <c r="G78" s="43">
        <v>80100</v>
      </c>
      <c r="H78" s="37">
        <v>0.72420000000000007</v>
      </c>
      <c r="I78" s="20">
        <v>0.21</v>
      </c>
      <c r="J78" s="22">
        <f t="shared" si="0"/>
        <v>58008.42</v>
      </c>
      <c r="K78" s="44"/>
      <c r="L78" s="44"/>
      <c r="M78" s="96"/>
      <c r="N78" s="45"/>
      <c r="O78" s="46">
        <f t="shared" si="1"/>
        <v>0</v>
      </c>
      <c r="P78" s="46">
        <f t="shared" si="2"/>
        <v>0</v>
      </c>
    </row>
    <row r="79" spans="1:16" s="11" customFormat="1" ht="42.75">
      <c r="A79" s="19"/>
      <c r="B79" s="19">
        <v>34</v>
      </c>
      <c r="C79" s="23">
        <v>52</v>
      </c>
      <c r="D79" s="42" t="s">
        <v>86</v>
      </c>
      <c r="E79" s="42">
        <v>210927</v>
      </c>
      <c r="F79" s="49" t="s">
        <v>142</v>
      </c>
      <c r="G79" s="43">
        <v>28800</v>
      </c>
      <c r="H79" s="48">
        <v>0.2</v>
      </c>
      <c r="I79" s="20">
        <v>0.1</v>
      </c>
      <c r="J79" s="22">
        <f t="shared" si="0"/>
        <v>5760</v>
      </c>
      <c r="K79" s="44"/>
      <c r="L79" s="44"/>
      <c r="M79" s="96"/>
      <c r="N79" s="45"/>
      <c r="O79" s="46">
        <f t="shared" si="1"/>
        <v>0</v>
      </c>
      <c r="P79" s="46">
        <f t="shared" si="2"/>
        <v>0</v>
      </c>
    </row>
    <row r="80" spans="1:16" s="11" customFormat="1" ht="85.5">
      <c r="A80" s="19"/>
      <c r="B80" s="19">
        <v>35</v>
      </c>
      <c r="C80" s="23">
        <v>53</v>
      </c>
      <c r="D80" s="42" t="s">
        <v>87</v>
      </c>
      <c r="E80" s="42">
        <v>218127</v>
      </c>
      <c r="F80" s="49" t="s">
        <v>144</v>
      </c>
      <c r="G80" s="43">
        <v>120</v>
      </c>
      <c r="H80" s="37">
        <v>13</v>
      </c>
      <c r="I80" s="20">
        <v>0.1</v>
      </c>
      <c r="J80" s="22">
        <f t="shared" ref="J80:J121" si="16">ROUND(H80*G80,2)</f>
        <v>1560</v>
      </c>
      <c r="K80" s="44"/>
      <c r="L80" s="44"/>
      <c r="M80" s="96"/>
      <c r="N80" s="45"/>
      <c r="O80" s="46">
        <f t="shared" ref="O80:O121" si="17">ROUND(M80*G80,2)</f>
        <v>0</v>
      </c>
      <c r="P80" s="46">
        <f t="shared" ref="P80:P121" si="18">ROUND(M80*(1+N80)*G80,2)</f>
        <v>0</v>
      </c>
    </row>
    <row r="81" spans="1:16" s="11" customFormat="1" ht="57">
      <c r="A81" s="19"/>
      <c r="B81" s="19">
        <v>36</v>
      </c>
      <c r="C81" s="23">
        <v>54</v>
      </c>
      <c r="D81" s="42" t="s">
        <v>88</v>
      </c>
      <c r="E81" s="42">
        <v>180083</v>
      </c>
      <c r="F81" s="49" t="s">
        <v>143</v>
      </c>
      <c r="G81" s="43">
        <v>171780</v>
      </c>
      <c r="H81" s="37">
        <v>0.21</v>
      </c>
      <c r="I81" s="20">
        <v>0.1</v>
      </c>
      <c r="J81" s="22">
        <f t="shared" si="16"/>
        <v>36073.800000000003</v>
      </c>
      <c r="K81" s="44"/>
      <c r="L81" s="44"/>
      <c r="M81" s="96"/>
      <c r="N81" s="45"/>
      <c r="O81" s="46">
        <f t="shared" si="17"/>
        <v>0</v>
      </c>
      <c r="P81" s="46">
        <f t="shared" si="18"/>
        <v>0</v>
      </c>
    </row>
    <row r="82" spans="1:16" s="11" customFormat="1" ht="99.75">
      <c r="A82" s="19"/>
      <c r="B82" s="19">
        <v>37</v>
      </c>
      <c r="C82" s="23">
        <v>55</v>
      </c>
      <c r="D82" s="42" t="s">
        <v>89</v>
      </c>
      <c r="E82" s="42">
        <v>180226</v>
      </c>
      <c r="F82" s="49" t="s">
        <v>143</v>
      </c>
      <c r="G82" s="43">
        <v>47700</v>
      </c>
      <c r="H82" s="48">
        <v>0.253</v>
      </c>
      <c r="I82" s="20">
        <v>0.1</v>
      </c>
      <c r="J82" s="22">
        <f t="shared" si="16"/>
        <v>12068.1</v>
      </c>
      <c r="K82" s="44"/>
      <c r="L82" s="44"/>
      <c r="M82" s="96"/>
      <c r="N82" s="45"/>
      <c r="O82" s="46">
        <f t="shared" si="17"/>
        <v>0</v>
      </c>
      <c r="P82" s="46">
        <f t="shared" si="18"/>
        <v>0</v>
      </c>
    </row>
    <row r="83" spans="1:16" s="11" customFormat="1" ht="85.5">
      <c r="A83" s="19"/>
      <c r="B83" s="19">
        <v>38</v>
      </c>
      <c r="C83" s="23">
        <v>56</v>
      </c>
      <c r="D83" s="42" t="s">
        <v>90</v>
      </c>
      <c r="E83" s="42">
        <v>180227</v>
      </c>
      <c r="F83" s="49" t="s">
        <v>143</v>
      </c>
      <c r="G83" s="43">
        <v>283500</v>
      </c>
      <c r="H83" s="48">
        <v>0.02</v>
      </c>
      <c r="I83" s="20">
        <v>0.1</v>
      </c>
      <c r="J83" s="22">
        <f t="shared" si="16"/>
        <v>5670</v>
      </c>
      <c r="K83" s="44"/>
      <c r="L83" s="44"/>
      <c r="M83" s="96"/>
      <c r="N83" s="45"/>
      <c r="O83" s="46">
        <f t="shared" si="17"/>
        <v>0</v>
      </c>
      <c r="P83" s="46">
        <f t="shared" si="18"/>
        <v>0</v>
      </c>
    </row>
    <row r="84" spans="1:16" s="11" customFormat="1" ht="57">
      <c r="A84" s="19"/>
      <c r="B84" s="19">
        <v>39</v>
      </c>
      <c r="C84" s="23">
        <v>57</v>
      </c>
      <c r="D84" s="42" t="s">
        <v>91</v>
      </c>
      <c r="E84" s="42">
        <v>180225</v>
      </c>
      <c r="F84" s="49" t="s">
        <v>142</v>
      </c>
      <c r="G84" s="43">
        <v>92880</v>
      </c>
      <c r="H84" s="48">
        <v>0.124</v>
      </c>
      <c r="I84" s="20">
        <v>0.1</v>
      </c>
      <c r="J84" s="22">
        <f t="shared" si="16"/>
        <v>11517.12</v>
      </c>
      <c r="K84" s="44"/>
      <c r="L84" s="44"/>
      <c r="M84" s="96"/>
      <c r="N84" s="45"/>
      <c r="O84" s="46">
        <f t="shared" si="17"/>
        <v>0</v>
      </c>
      <c r="P84" s="46">
        <f t="shared" si="18"/>
        <v>0</v>
      </c>
    </row>
    <row r="85" spans="1:16" s="11" customFormat="1" ht="57">
      <c r="A85" s="19"/>
      <c r="B85" s="19">
        <v>40</v>
      </c>
      <c r="C85" s="23">
        <v>58</v>
      </c>
      <c r="D85" s="42" t="s">
        <v>92</v>
      </c>
      <c r="E85" s="42">
        <v>180228</v>
      </c>
      <c r="F85" s="49" t="s">
        <v>143</v>
      </c>
      <c r="G85" s="43">
        <v>1422000</v>
      </c>
      <c r="H85" s="37">
        <v>1.6500000000000001E-2</v>
      </c>
      <c r="I85" s="20">
        <v>0.1</v>
      </c>
      <c r="J85" s="22">
        <f t="shared" si="16"/>
        <v>23463</v>
      </c>
      <c r="K85" s="44"/>
      <c r="L85" s="44"/>
      <c r="M85" s="96"/>
      <c r="N85" s="45"/>
      <c r="O85" s="46">
        <f t="shared" si="17"/>
        <v>0</v>
      </c>
      <c r="P85" s="46">
        <f t="shared" si="18"/>
        <v>0</v>
      </c>
    </row>
    <row r="86" spans="1:16" s="11" customFormat="1" ht="16.5">
      <c r="A86" s="19"/>
      <c r="B86" s="19">
        <v>41</v>
      </c>
      <c r="C86" s="23" t="s">
        <v>147</v>
      </c>
      <c r="D86" s="42" t="s">
        <v>38</v>
      </c>
      <c r="E86" s="42"/>
      <c r="F86" s="49" t="s">
        <v>38</v>
      </c>
      <c r="G86" s="43"/>
      <c r="H86" s="37"/>
      <c r="I86" s="20"/>
      <c r="J86" s="22">
        <f>SUM(J87:J88)</f>
        <v>8922</v>
      </c>
      <c r="K86" s="44"/>
      <c r="L86" s="44"/>
      <c r="M86" s="96"/>
      <c r="N86" s="45"/>
      <c r="O86" s="46">
        <f t="shared" ref="O86:P86" si="19">SUM(O87:O88)</f>
        <v>0</v>
      </c>
      <c r="P86" s="46">
        <f t="shared" si="19"/>
        <v>0</v>
      </c>
    </row>
    <row r="87" spans="1:16" s="11" customFormat="1" ht="71.25">
      <c r="A87" s="19"/>
      <c r="B87" s="19">
        <v>41</v>
      </c>
      <c r="C87" s="23">
        <v>59</v>
      </c>
      <c r="D87" s="42" t="s">
        <v>93</v>
      </c>
      <c r="E87" s="42">
        <v>201753</v>
      </c>
      <c r="F87" s="49" t="s">
        <v>144</v>
      </c>
      <c r="G87" s="43">
        <v>735</v>
      </c>
      <c r="H87" s="37">
        <v>8.1999999999999993</v>
      </c>
      <c r="I87" s="20">
        <v>0.1</v>
      </c>
      <c r="J87" s="22">
        <f t="shared" si="16"/>
        <v>6027</v>
      </c>
      <c r="K87" s="44"/>
      <c r="L87" s="44"/>
      <c r="M87" s="96"/>
      <c r="N87" s="45"/>
      <c r="O87" s="46">
        <f t="shared" si="17"/>
        <v>0</v>
      </c>
      <c r="P87" s="46">
        <f t="shared" si="18"/>
        <v>0</v>
      </c>
    </row>
    <row r="88" spans="1:16" s="11" customFormat="1" ht="71.25">
      <c r="A88" s="19"/>
      <c r="B88" s="19">
        <v>41</v>
      </c>
      <c r="C88" s="23">
        <v>60</v>
      </c>
      <c r="D88" s="42" t="s">
        <v>94</v>
      </c>
      <c r="E88" s="42">
        <v>201752</v>
      </c>
      <c r="F88" s="49" t="s">
        <v>144</v>
      </c>
      <c r="G88" s="43">
        <v>750</v>
      </c>
      <c r="H88" s="37">
        <v>3.86</v>
      </c>
      <c r="I88" s="20">
        <v>0.1</v>
      </c>
      <c r="J88" s="22">
        <f t="shared" si="16"/>
        <v>2895</v>
      </c>
      <c r="K88" s="44"/>
      <c r="L88" s="44"/>
      <c r="M88" s="96"/>
      <c r="N88" s="45"/>
      <c r="O88" s="46">
        <f t="shared" si="17"/>
        <v>0</v>
      </c>
      <c r="P88" s="46">
        <f t="shared" si="18"/>
        <v>0</v>
      </c>
    </row>
    <row r="89" spans="1:16" s="11" customFormat="1" ht="71.25">
      <c r="A89" s="19"/>
      <c r="B89" s="19">
        <v>42</v>
      </c>
      <c r="C89" s="23">
        <v>61</v>
      </c>
      <c r="D89" s="42" t="s">
        <v>95</v>
      </c>
      <c r="E89" s="42">
        <v>198353</v>
      </c>
      <c r="F89" s="49" t="s">
        <v>143</v>
      </c>
      <c r="G89" s="43">
        <v>306000</v>
      </c>
      <c r="H89" s="37">
        <v>0.13</v>
      </c>
      <c r="I89" s="20">
        <v>0.1</v>
      </c>
      <c r="J89" s="22">
        <f t="shared" si="16"/>
        <v>39780</v>
      </c>
      <c r="K89" s="44"/>
      <c r="L89" s="44"/>
      <c r="M89" s="96"/>
      <c r="N89" s="45"/>
      <c r="O89" s="46">
        <f t="shared" si="17"/>
        <v>0</v>
      </c>
      <c r="P89" s="46">
        <f t="shared" si="18"/>
        <v>0</v>
      </c>
    </row>
    <row r="90" spans="1:16" s="11" customFormat="1" ht="16.5">
      <c r="A90" s="19"/>
      <c r="B90" s="19">
        <v>43</v>
      </c>
      <c r="C90" s="23" t="s">
        <v>135</v>
      </c>
      <c r="D90" s="42" t="s">
        <v>38</v>
      </c>
      <c r="E90" s="42"/>
      <c r="F90" s="49"/>
      <c r="G90" s="43"/>
      <c r="H90" s="37"/>
      <c r="I90" s="20"/>
      <c r="J90" s="22">
        <f>SUM(J91:J92)</f>
        <v>291924</v>
      </c>
      <c r="K90" s="44"/>
      <c r="L90" s="44"/>
      <c r="M90" s="96"/>
      <c r="N90" s="45"/>
      <c r="O90" s="46">
        <f t="shared" ref="O90:P90" si="20">SUM(O91:O92)</f>
        <v>0</v>
      </c>
      <c r="P90" s="46">
        <f t="shared" si="20"/>
        <v>0</v>
      </c>
    </row>
    <row r="91" spans="1:16" s="11" customFormat="1" ht="57">
      <c r="A91" s="19"/>
      <c r="B91" s="19">
        <v>43</v>
      </c>
      <c r="C91" s="23">
        <v>62</v>
      </c>
      <c r="D91" s="42" t="s">
        <v>96</v>
      </c>
      <c r="E91" s="42">
        <v>227211</v>
      </c>
      <c r="F91" s="49" t="s">
        <v>143</v>
      </c>
      <c r="G91" s="43">
        <v>708000</v>
      </c>
      <c r="H91" s="48">
        <v>0.128</v>
      </c>
      <c r="I91" s="20">
        <v>0.1</v>
      </c>
      <c r="J91" s="22">
        <f t="shared" si="16"/>
        <v>90624</v>
      </c>
      <c r="K91" s="44"/>
      <c r="L91" s="44"/>
      <c r="M91" s="96"/>
      <c r="N91" s="45"/>
      <c r="O91" s="46">
        <f t="shared" si="17"/>
        <v>0</v>
      </c>
      <c r="P91" s="46">
        <f t="shared" si="18"/>
        <v>0</v>
      </c>
    </row>
    <row r="92" spans="1:16" s="11" customFormat="1" ht="57">
      <c r="A92" s="19"/>
      <c r="B92" s="19">
        <v>43</v>
      </c>
      <c r="C92" s="23">
        <v>63</v>
      </c>
      <c r="D92" s="42" t="s">
        <v>97</v>
      </c>
      <c r="E92" s="42">
        <v>205450</v>
      </c>
      <c r="F92" s="49" t="s">
        <v>143</v>
      </c>
      <c r="G92" s="43">
        <v>1830000</v>
      </c>
      <c r="H92" s="37">
        <v>0.11</v>
      </c>
      <c r="I92" s="20">
        <v>0.1</v>
      </c>
      <c r="J92" s="22">
        <f t="shared" si="16"/>
        <v>201300</v>
      </c>
      <c r="K92" s="44"/>
      <c r="L92" s="44"/>
      <c r="M92" s="96"/>
      <c r="N92" s="45"/>
      <c r="O92" s="46">
        <f t="shared" si="17"/>
        <v>0</v>
      </c>
      <c r="P92" s="46">
        <f t="shared" si="18"/>
        <v>0</v>
      </c>
    </row>
    <row r="93" spans="1:16" s="11" customFormat="1" ht="16.5">
      <c r="A93" s="19"/>
      <c r="B93" s="19">
        <v>44</v>
      </c>
      <c r="C93" s="23" t="s">
        <v>136</v>
      </c>
      <c r="D93" s="42" t="s">
        <v>38</v>
      </c>
      <c r="E93" s="42"/>
      <c r="F93" s="49"/>
      <c r="G93" s="43"/>
      <c r="H93" s="37"/>
      <c r="I93" s="20"/>
      <c r="J93" s="22">
        <f>SUM(J94:J95)</f>
        <v>8472.2999999999993</v>
      </c>
      <c r="K93" s="44"/>
      <c r="L93" s="44"/>
      <c r="M93" s="96"/>
      <c r="N93" s="45"/>
      <c r="O93" s="46">
        <f t="shared" ref="O93:P93" si="21">SUM(O94:O95)</f>
        <v>0</v>
      </c>
      <c r="P93" s="46">
        <f t="shared" si="21"/>
        <v>0</v>
      </c>
    </row>
    <row r="94" spans="1:16" s="11" customFormat="1" ht="71.25">
      <c r="A94" s="19"/>
      <c r="B94" s="19">
        <v>44</v>
      </c>
      <c r="C94" s="23">
        <v>64</v>
      </c>
      <c r="D94" s="42" t="s">
        <v>98</v>
      </c>
      <c r="E94" s="42">
        <v>205491</v>
      </c>
      <c r="F94" s="49" t="s">
        <v>141</v>
      </c>
      <c r="G94" s="43">
        <v>2100</v>
      </c>
      <c r="H94" s="37">
        <v>1.7730000000000001</v>
      </c>
      <c r="I94" s="20">
        <v>0.1</v>
      </c>
      <c r="J94" s="22">
        <f t="shared" si="16"/>
        <v>3723.3</v>
      </c>
      <c r="K94" s="44"/>
      <c r="L94" s="44"/>
      <c r="M94" s="96"/>
      <c r="N94" s="45"/>
      <c r="O94" s="46">
        <f t="shared" si="17"/>
        <v>0</v>
      </c>
      <c r="P94" s="46">
        <f t="shared" si="18"/>
        <v>0</v>
      </c>
    </row>
    <row r="95" spans="1:16" s="11" customFormat="1" ht="71.25">
      <c r="A95" s="19"/>
      <c r="B95" s="19">
        <v>44</v>
      </c>
      <c r="C95" s="23">
        <v>65</v>
      </c>
      <c r="D95" s="42" t="s">
        <v>99</v>
      </c>
      <c r="E95" s="42">
        <v>205492</v>
      </c>
      <c r="F95" s="49" t="s">
        <v>141</v>
      </c>
      <c r="G95" s="43">
        <v>1500</v>
      </c>
      <c r="H95" s="37">
        <v>3.1659999999999999</v>
      </c>
      <c r="I95" s="20">
        <v>0.1</v>
      </c>
      <c r="J95" s="22">
        <f t="shared" si="16"/>
        <v>4749</v>
      </c>
      <c r="K95" s="44"/>
      <c r="L95" s="44"/>
      <c r="M95" s="96"/>
      <c r="N95" s="45"/>
      <c r="O95" s="46">
        <f t="shared" si="17"/>
        <v>0</v>
      </c>
      <c r="P95" s="46">
        <f t="shared" si="18"/>
        <v>0</v>
      </c>
    </row>
    <row r="96" spans="1:16" s="11" customFormat="1" ht="16.5">
      <c r="A96" s="19"/>
      <c r="B96" s="19">
        <v>45</v>
      </c>
      <c r="C96" s="23" t="s">
        <v>137</v>
      </c>
      <c r="D96" s="42" t="s">
        <v>38</v>
      </c>
      <c r="E96" s="42"/>
      <c r="F96" s="49" t="s">
        <v>38</v>
      </c>
      <c r="G96" s="43"/>
      <c r="H96" s="37" t="s">
        <v>38</v>
      </c>
      <c r="I96" s="20"/>
      <c r="J96" s="22">
        <f>SUM(J97:J100)</f>
        <v>292719</v>
      </c>
      <c r="K96" s="44"/>
      <c r="L96" s="44"/>
      <c r="M96" s="96"/>
      <c r="N96" s="45"/>
      <c r="O96" s="46">
        <f t="shared" ref="O96:P96" si="22">SUM(O97:O100)</f>
        <v>0</v>
      </c>
      <c r="P96" s="46">
        <f t="shared" si="22"/>
        <v>0</v>
      </c>
    </row>
    <row r="97" spans="1:16" s="11" customFormat="1" ht="71.25">
      <c r="A97" s="19"/>
      <c r="B97" s="19">
        <v>45</v>
      </c>
      <c r="C97" s="23">
        <v>66</v>
      </c>
      <c r="D97" s="42" t="s">
        <v>100</v>
      </c>
      <c r="E97" s="42">
        <v>211578</v>
      </c>
      <c r="F97" s="49" t="s">
        <v>141</v>
      </c>
      <c r="G97" s="43">
        <v>25710</v>
      </c>
      <c r="H97" s="48">
        <v>2.5</v>
      </c>
      <c r="I97" s="20">
        <v>0.1</v>
      </c>
      <c r="J97" s="22">
        <f t="shared" si="16"/>
        <v>64275</v>
      </c>
      <c r="K97" s="44"/>
      <c r="L97" s="44"/>
      <c r="M97" s="96"/>
      <c r="N97" s="45"/>
      <c r="O97" s="46">
        <f t="shared" si="17"/>
        <v>0</v>
      </c>
      <c r="P97" s="46">
        <f t="shared" si="18"/>
        <v>0</v>
      </c>
    </row>
    <row r="98" spans="1:16" s="11" customFormat="1" ht="71.25">
      <c r="A98" s="19"/>
      <c r="B98" s="19">
        <v>45</v>
      </c>
      <c r="C98" s="23">
        <v>67</v>
      </c>
      <c r="D98" s="42" t="s">
        <v>101</v>
      </c>
      <c r="E98" s="42">
        <v>202821</v>
      </c>
      <c r="F98" s="49" t="s">
        <v>141</v>
      </c>
      <c r="G98" s="43">
        <v>38310</v>
      </c>
      <c r="H98" s="48">
        <v>3</v>
      </c>
      <c r="I98" s="20">
        <v>0.1</v>
      </c>
      <c r="J98" s="22">
        <f t="shared" si="16"/>
        <v>114930</v>
      </c>
      <c r="K98" s="44"/>
      <c r="L98" s="44"/>
      <c r="M98" s="96"/>
      <c r="N98" s="45"/>
      <c r="O98" s="46">
        <f t="shared" si="17"/>
        <v>0</v>
      </c>
      <c r="P98" s="46">
        <f t="shared" si="18"/>
        <v>0</v>
      </c>
    </row>
    <row r="99" spans="1:16" s="11" customFormat="1" ht="71.25">
      <c r="A99" s="19"/>
      <c r="B99" s="19">
        <v>45</v>
      </c>
      <c r="C99" s="23">
        <v>68</v>
      </c>
      <c r="D99" s="42" t="s">
        <v>102</v>
      </c>
      <c r="E99" s="42">
        <v>202822</v>
      </c>
      <c r="F99" s="49" t="s">
        <v>141</v>
      </c>
      <c r="G99" s="43">
        <v>18930</v>
      </c>
      <c r="H99" s="48">
        <v>4.4000000000000004</v>
      </c>
      <c r="I99" s="20">
        <v>0.1</v>
      </c>
      <c r="J99" s="22">
        <f t="shared" si="16"/>
        <v>83292</v>
      </c>
      <c r="K99" s="44"/>
      <c r="L99" s="44"/>
      <c r="M99" s="96"/>
      <c r="N99" s="45"/>
      <c r="O99" s="46">
        <f t="shared" si="17"/>
        <v>0</v>
      </c>
      <c r="P99" s="46">
        <f t="shared" si="18"/>
        <v>0</v>
      </c>
    </row>
    <row r="100" spans="1:16" s="11" customFormat="1" ht="71.25">
      <c r="A100" s="19"/>
      <c r="B100" s="19">
        <v>45</v>
      </c>
      <c r="C100" s="23">
        <v>69</v>
      </c>
      <c r="D100" s="42" t="s">
        <v>103</v>
      </c>
      <c r="E100" s="42">
        <v>202823</v>
      </c>
      <c r="F100" s="49" t="s">
        <v>141</v>
      </c>
      <c r="G100" s="43">
        <v>4380</v>
      </c>
      <c r="H100" s="48">
        <v>6.9</v>
      </c>
      <c r="I100" s="20">
        <v>0.1</v>
      </c>
      <c r="J100" s="22">
        <f t="shared" si="16"/>
        <v>30222</v>
      </c>
      <c r="K100" s="44"/>
      <c r="L100" s="44"/>
      <c r="M100" s="96"/>
      <c r="N100" s="45"/>
      <c r="O100" s="46">
        <f t="shared" si="17"/>
        <v>0</v>
      </c>
      <c r="P100" s="46">
        <f t="shared" si="18"/>
        <v>0</v>
      </c>
    </row>
    <row r="101" spans="1:16" s="11" customFormat="1" ht="85.5">
      <c r="A101" s="19"/>
      <c r="B101" s="19">
        <v>46</v>
      </c>
      <c r="C101" s="23">
        <v>70</v>
      </c>
      <c r="D101" s="42" t="s">
        <v>104</v>
      </c>
      <c r="E101" s="42">
        <v>202555</v>
      </c>
      <c r="F101" s="49" t="s">
        <v>141</v>
      </c>
      <c r="G101" s="43">
        <v>1530</v>
      </c>
      <c r="H101" s="37">
        <v>24.97</v>
      </c>
      <c r="I101" s="20">
        <v>0.1</v>
      </c>
      <c r="J101" s="22">
        <f t="shared" si="16"/>
        <v>38204.1</v>
      </c>
      <c r="K101" s="44"/>
      <c r="L101" s="44"/>
      <c r="M101" s="96"/>
      <c r="N101" s="45"/>
      <c r="O101" s="46">
        <f t="shared" si="17"/>
        <v>0</v>
      </c>
      <c r="P101" s="46">
        <f t="shared" si="18"/>
        <v>0</v>
      </c>
    </row>
    <row r="102" spans="1:16" s="11" customFormat="1" ht="16.5">
      <c r="A102" s="19"/>
      <c r="B102" s="19">
        <v>47</v>
      </c>
      <c r="C102" s="23" t="s">
        <v>138</v>
      </c>
      <c r="D102" s="42" t="s">
        <v>38</v>
      </c>
      <c r="E102" s="42"/>
      <c r="F102" s="49"/>
      <c r="G102" s="43"/>
      <c r="H102" s="37"/>
      <c r="I102" s="20"/>
      <c r="J102" s="22">
        <f>SUM(J103:J105)</f>
        <v>10989</v>
      </c>
      <c r="K102" s="44"/>
      <c r="L102" s="44"/>
      <c r="M102" s="96"/>
      <c r="N102" s="45"/>
      <c r="O102" s="46">
        <f>SUM(O103:O105)</f>
        <v>0</v>
      </c>
      <c r="P102" s="46">
        <f>SUM(P103:P105)</f>
        <v>0</v>
      </c>
    </row>
    <row r="103" spans="1:16" s="11" customFormat="1" ht="71.25" customHeight="1">
      <c r="A103" s="19"/>
      <c r="B103" s="19">
        <v>47</v>
      </c>
      <c r="C103" s="23">
        <v>71</v>
      </c>
      <c r="D103" s="42" t="s">
        <v>105</v>
      </c>
      <c r="E103" s="42">
        <v>180090</v>
      </c>
      <c r="F103" s="49" t="s">
        <v>141</v>
      </c>
      <c r="G103" s="43">
        <v>3510</v>
      </c>
      <c r="H103" s="48">
        <v>1.5</v>
      </c>
      <c r="I103" s="20">
        <v>0.1</v>
      </c>
      <c r="J103" s="22">
        <f t="shared" si="16"/>
        <v>5265</v>
      </c>
      <c r="K103" s="44"/>
      <c r="L103" s="44"/>
      <c r="M103" s="96"/>
      <c r="N103" s="45"/>
      <c r="O103" s="46">
        <f t="shared" si="17"/>
        <v>0</v>
      </c>
      <c r="P103" s="46">
        <f t="shared" si="18"/>
        <v>0</v>
      </c>
    </row>
    <row r="104" spans="1:16" s="11" customFormat="1" ht="69.75" customHeight="1">
      <c r="A104" s="19"/>
      <c r="B104" s="19">
        <v>47</v>
      </c>
      <c r="C104" s="23">
        <v>72</v>
      </c>
      <c r="D104" s="42" t="s">
        <v>106</v>
      </c>
      <c r="E104" s="42">
        <v>180091</v>
      </c>
      <c r="F104" s="49" t="s">
        <v>141</v>
      </c>
      <c r="G104" s="43">
        <v>4440</v>
      </c>
      <c r="H104" s="48">
        <v>0.9</v>
      </c>
      <c r="I104" s="20">
        <v>0.1</v>
      </c>
      <c r="J104" s="22">
        <f t="shared" si="16"/>
        <v>3996</v>
      </c>
      <c r="K104" s="44"/>
      <c r="L104" s="44"/>
      <c r="M104" s="96"/>
      <c r="N104" s="45"/>
      <c r="O104" s="46">
        <f t="shared" si="17"/>
        <v>0</v>
      </c>
      <c r="P104" s="46">
        <f t="shared" si="18"/>
        <v>0</v>
      </c>
    </row>
    <row r="105" spans="1:16" s="11" customFormat="1" ht="72" customHeight="1">
      <c r="A105" s="19"/>
      <c r="B105" s="19">
        <v>47</v>
      </c>
      <c r="C105" s="23">
        <v>73</v>
      </c>
      <c r="D105" s="42" t="s">
        <v>107</v>
      </c>
      <c r="E105" s="42">
        <v>180092</v>
      </c>
      <c r="F105" s="49" t="s">
        <v>141</v>
      </c>
      <c r="G105" s="43">
        <v>480</v>
      </c>
      <c r="H105" s="48">
        <v>3.6</v>
      </c>
      <c r="I105" s="20">
        <v>0.1</v>
      </c>
      <c r="J105" s="22">
        <f t="shared" si="16"/>
        <v>1728</v>
      </c>
      <c r="K105" s="44"/>
      <c r="L105" s="44"/>
      <c r="M105" s="96"/>
      <c r="N105" s="45"/>
      <c r="O105" s="46">
        <f t="shared" si="17"/>
        <v>0</v>
      </c>
      <c r="P105" s="46">
        <f t="shared" si="18"/>
        <v>0</v>
      </c>
    </row>
    <row r="106" spans="1:16" s="11" customFormat="1" ht="71.25">
      <c r="A106" s="19"/>
      <c r="B106" s="19">
        <v>48</v>
      </c>
      <c r="C106" s="23">
        <v>74</v>
      </c>
      <c r="D106" s="42" t="s">
        <v>108</v>
      </c>
      <c r="E106" s="42">
        <v>202723</v>
      </c>
      <c r="F106" s="49" t="s">
        <v>141</v>
      </c>
      <c r="G106" s="43">
        <v>1920</v>
      </c>
      <c r="H106" s="48">
        <v>2.67</v>
      </c>
      <c r="I106" s="20">
        <v>0.1</v>
      </c>
      <c r="J106" s="22">
        <f t="shared" si="16"/>
        <v>5126.3999999999996</v>
      </c>
      <c r="K106" s="44"/>
      <c r="L106" s="44"/>
      <c r="M106" s="96"/>
      <c r="N106" s="45"/>
      <c r="O106" s="46">
        <f t="shared" si="17"/>
        <v>0</v>
      </c>
      <c r="P106" s="46">
        <f t="shared" si="18"/>
        <v>0</v>
      </c>
    </row>
    <row r="107" spans="1:16" s="11" customFormat="1" ht="99.75">
      <c r="A107" s="19"/>
      <c r="B107" s="19">
        <v>49</v>
      </c>
      <c r="C107" s="23">
        <v>75</v>
      </c>
      <c r="D107" s="42" t="s">
        <v>109</v>
      </c>
      <c r="E107" s="42">
        <v>180093</v>
      </c>
      <c r="F107" s="49" t="s">
        <v>141</v>
      </c>
      <c r="G107" s="43">
        <v>9600</v>
      </c>
      <c r="H107" s="37">
        <v>4</v>
      </c>
      <c r="I107" s="20">
        <v>0.1</v>
      </c>
      <c r="J107" s="22">
        <f t="shared" si="16"/>
        <v>38400</v>
      </c>
      <c r="K107" s="44"/>
      <c r="L107" s="44"/>
      <c r="M107" s="96"/>
      <c r="N107" s="45"/>
      <c r="O107" s="46">
        <f t="shared" si="17"/>
        <v>0</v>
      </c>
      <c r="P107" s="46">
        <f t="shared" si="18"/>
        <v>0</v>
      </c>
    </row>
    <row r="108" spans="1:16" s="11" customFormat="1" ht="85.5">
      <c r="A108" s="19"/>
      <c r="B108" s="19">
        <v>50</v>
      </c>
      <c r="C108" s="23">
        <v>76</v>
      </c>
      <c r="D108" s="42" t="s">
        <v>110</v>
      </c>
      <c r="E108" s="42">
        <v>203427</v>
      </c>
      <c r="F108" s="49" t="s">
        <v>141</v>
      </c>
      <c r="G108" s="43">
        <v>7380</v>
      </c>
      <c r="H108" s="37">
        <v>5.7</v>
      </c>
      <c r="I108" s="20">
        <v>0.1</v>
      </c>
      <c r="J108" s="22">
        <f t="shared" si="16"/>
        <v>42066</v>
      </c>
      <c r="K108" s="44"/>
      <c r="L108" s="44"/>
      <c r="M108" s="96"/>
      <c r="N108" s="45"/>
      <c r="O108" s="46">
        <f t="shared" si="17"/>
        <v>0</v>
      </c>
      <c r="P108" s="46">
        <f t="shared" si="18"/>
        <v>0</v>
      </c>
    </row>
    <row r="109" spans="1:16" s="11" customFormat="1" ht="71.25">
      <c r="A109" s="19"/>
      <c r="B109" s="19">
        <v>51</v>
      </c>
      <c r="C109" s="23">
        <v>77</v>
      </c>
      <c r="D109" s="42" t="s">
        <v>111</v>
      </c>
      <c r="E109" s="42">
        <v>202953</v>
      </c>
      <c r="F109" s="49" t="s">
        <v>141</v>
      </c>
      <c r="G109" s="43">
        <v>1320</v>
      </c>
      <c r="H109" s="48">
        <v>13</v>
      </c>
      <c r="I109" s="20">
        <v>0.1</v>
      </c>
      <c r="J109" s="22">
        <f t="shared" si="16"/>
        <v>17160</v>
      </c>
      <c r="K109" s="44"/>
      <c r="L109" s="44"/>
      <c r="M109" s="96"/>
      <c r="N109" s="45"/>
      <c r="O109" s="46">
        <f t="shared" si="17"/>
        <v>0</v>
      </c>
      <c r="P109" s="46">
        <f t="shared" si="18"/>
        <v>0</v>
      </c>
    </row>
    <row r="110" spans="1:16" s="11" customFormat="1" ht="16.5">
      <c r="A110" s="19"/>
      <c r="B110" s="19">
        <v>52</v>
      </c>
      <c r="C110" s="23" t="s">
        <v>139</v>
      </c>
      <c r="D110" s="42" t="s">
        <v>38</v>
      </c>
      <c r="E110" s="42"/>
      <c r="F110" s="49"/>
      <c r="G110" s="43"/>
      <c r="H110" s="37"/>
      <c r="I110" s="20"/>
      <c r="J110" s="22">
        <f>SUM(J111:J116)</f>
        <v>40881.9</v>
      </c>
      <c r="K110" s="44"/>
      <c r="L110" s="44"/>
      <c r="M110" s="96"/>
      <c r="N110" s="45"/>
      <c r="O110" s="46">
        <f>SUM(O111:O116)</f>
        <v>0</v>
      </c>
      <c r="P110" s="46">
        <f>SUM(P111:P116)</f>
        <v>0</v>
      </c>
    </row>
    <row r="111" spans="1:16" s="11" customFormat="1" ht="57">
      <c r="A111" s="19"/>
      <c r="B111" s="19">
        <v>52</v>
      </c>
      <c r="C111" s="23">
        <v>78</v>
      </c>
      <c r="D111" s="42" t="s">
        <v>112</v>
      </c>
      <c r="E111" s="42">
        <v>222694</v>
      </c>
      <c r="F111" s="49" t="s">
        <v>141</v>
      </c>
      <c r="G111" s="43">
        <v>4800</v>
      </c>
      <c r="H111" s="37">
        <v>1.8</v>
      </c>
      <c r="I111" s="20">
        <v>0.1</v>
      </c>
      <c r="J111" s="22">
        <f t="shared" si="16"/>
        <v>8640</v>
      </c>
      <c r="K111" s="44"/>
      <c r="L111" s="44"/>
      <c r="M111" s="96"/>
      <c r="N111" s="45"/>
      <c r="O111" s="46">
        <f t="shared" si="17"/>
        <v>0</v>
      </c>
      <c r="P111" s="46">
        <f t="shared" si="18"/>
        <v>0</v>
      </c>
    </row>
    <row r="112" spans="1:16" s="11" customFormat="1" ht="57">
      <c r="A112" s="19"/>
      <c r="B112" s="19">
        <v>52</v>
      </c>
      <c r="C112" s="23">
        <v>79</v>
      </c>
      <c r="D112" s="42" t="s">
        <v>113</v>
      </c>
      <c r="E112" s="42">
        <v>222619</v>
      </c>
      <c r="F112" s="49" t="s">
        <v>141</v>
      </c>
      <c r="G112" s="43">
        <v>3720</v>
      </c>
      <c r="H112" s="37">
        <v>2.2999999999999998</v>
      </c>
      <c r="I112" s="20">
        <v>0.1</v>
      </c>
      <c r="J112" s="22">
        <f t="shared" si="16"/>
        <v>8556</v>
      </c>
      <c r="K112" s="44"/>
      <c r="L112" s="44"/>
      <c r="M112" s="96"/>
      <c r="N112" s="45"/>
      <c r="O112" s="46">
        <f t="shared" si="17"/>
        <v>0</v>
      </c>
      <c r="P112" s="46">
        <f t="shared" si="18"/>
        <v>0</v>
      </c>
    </row>
    <row r="113" spans="1:16" s="11" customFormat="1" ht="57">
      <c r="A113" s="19"/>
      <c r="B113" s="19">
        <v>52</v>
      </c>
      <c r="C113" s="23">
        <v>80</v>
      </c>
      <c r="D113" s="42" t="s">
        <v>114</v>
      </c>
      <c r="E113" s="42">
        <v>222620</v>
      </c>
      <c r="F113" s="49" t="s">
        <v>141</v>
      </c>
      <c r="G113" s="43">
        <v>7755</v>
      </c>
      <c r="H113" s="37">
        <v>3</v>
      </c>
      <c r="I113" s="20">
        <v>0.1</v>
      </c>
      <c r="J113" s="22">
        <f t="shared" si="16"/>
        <v>23265</v>
      </c>
      <c r="K113" s="44"/>
      <c r="L113" s="44"/>
      <c r="M113" s="96"/>
      <c r="N113" s="45"/>
      <c r="O113" s="46">
        <f t="shared" si="17"/>
        <v>0</v>
      </c>
      <c r="P113" s="46">
        <f t="shared" si="18"/>
        <v>0</v>
      </c>
    </row>
    <row r="114" spans="1:16" s="11" customFormat="1" ht="57">
      <c r="A114" s="19"/>
      <c r="B114" s="19">
        <v>52</v>
      </c>
      <c r="C114" s="23">
        <v>81</v>
      </c>
      <c r="D114" s="42" t="s">
        <v>115</v>
      </c>
      <c r="E114" s="42">
        <v>222681</v>
      </c>
      <c r="F114" s="49" t="s">
        <v>141</v>
      </c>
      <c r="G114" s="43">
        <v>30</v>
      </c>
      <c r="H114" s="37">
        <v>3.65</v>
      </c>
      <c r="I114" s="20">
        <v>0.1</v>
      </c>
      <c r="J114" s="22">
        <f t="shared" si="16"/>
        <v>109.5</v>
      </c>
      <c r="K114" s="44"/>
      <c r="L114" s="44"/>
      <c r="M114" s="96"/>
      <c r="N114" s="45"/>
      <c r="O114" s="46">
        <f t="shared" si="17"/>
        <v>0</v>
      </c>
      <c r="P114" s="46">
        <f t="shared" si="18"/>
        <v>0</v>
      </c>
    </row>
    <row r="115" spans="1:16" s="11" customFormat="1" ht="57">
      <c r="A115" s="19"/>
      <c r="B115" s="19">
        <v>52</v>
      </c>
      <c r="C115" s="23">
        <v>82</v>
      </c>
      <c r="D115" s="42" t="s">
        <v>116</v>
      </c>
      <c r="E115" s="42">
        <v>222709</v>
      </c>
      <c r="F115" s="49" t="s">
        <v>141</v>
      </c>
      <c r="G115" s="43">
        <v>30</v>
      </c>
      <c r="H115" s="37">
        <v>0.78</v>
      </c>
      <c r="I115" s="20">
        <v>0.1</v>
      </c>
      <c r="J115" s="22">
        <f t="shared" si="16"/>
        <v>23.4</v>
      </c>
      <c r="K115" s="44"/>
      <c r="L115" s="44"/>
      <c r="M115" s="96"/>
      <c r="N115" s="45"/>
      <c r="O115" s="46">
        <f t="shared" si="17"/>
        <v>0</v>
      </c>
      <c r="P115" s="46">
        <f t="shared" si="18"/>
        <v>0</v>
      </c>
    </row>
    <row r="116" spans="1:16" s="11" customFormat="1" ht="57">
      <c r="A116" s="19"/>
      <c r="B116" s="19">
        <v>52</v>
      </c>
      <c r="C116" s="23">
        <v>83</v>
      </c>
      <c r="D116" s="42" t="s">
        <v>117</v>
      </c>
      <c r="E116" s="42">
        <v>222693</v>
      </c>
      <c r="F116" s="49" t="s">
        <v>141</v>
      </c>
      <c r="G116" s="43">
        <v>180</v>
      </c>
      <c r="H116" s="37">
        <v>1.6</v>
      </c>
      <c r="I116" s="20">
        <v>0.1</v>
      </c>
      <c r="J116" s="22">
        <f t="shared" si="16"/>
        <v>288</v>
      </c>
      <c r="K116" s="44"/>
      <c r="L116" s="44"/>
      <c r="M116" s="96"/>
      <c r="N116" s="45"/>
      <c r="O116" s="46">
        <f t="shared" si="17"/>
        <v>0</v>
      </c>
      <c r="P116" s="46">
        <f t="shared" si="18"/>
        <v>0</v>
      </c>
    </row>
    <row r="117" spans="1:16" s="11" customFormat="1" ht="16.5">
      <c r="A117" s="19"/>
      <c r="B117" s="19">
        <v>53</v>
      </c>
      <c r="C117" s="23" t="s">
        <v>140</v>
      </c>
      <c r="D117" s="42" t="s">
        <v>38</v>
      </c>
      <c r="E117" s="42"/>
      <c r="F117" s="49"/>
      <c r="G117" s="43"/>
      <c r="H117" s="37"/>
      <c r="I117" s="20"/>
      <c r="J117" s="22">
        <f>SUM(J118:J121)</f>
        <v>46215</v>
      </c>
      <c r="K117" s="44"/>
      <c r="L117" s="44"/>
      <c r="M117" s="96"/>
      <c r="N117" s="45"/>
      <c r="O117" s="46">
        <f t="shared" ref="O117:P117" si="23">SUM(O118:O121)</f>
        <v>0</v>
      </c>
      <c r="P117" s="46">
        <f t="shared" si="23"/>
        <v>0</v>
      </c>
    </row>
    <row r="118" spans="1:16" s="11" customFormat="1" ht="42.75">
      <c r="A118" s="19"/>
      <c r="B118" s="19">
        <v>53</v>
      </c>
      <c r="C118" s="23">
        <v>84</v>
      </c>
      <c r="D118" s="42" t="s">
        <v>118</v>
      </c>
      <c r="E118" s="42">
        <v>226524</v>
      </c>
      <c r="F118" s="49" t="s">
        <v>141</v>
      </c>
      <c r="G118" s="43">
        <v>270</v>
      </c>
      <c r="H118" s="37">
        <v>10.3</v>
      </c>
      <c r="I118" s="20">
        <v>0.1</v>
      </c>
      <c r="J118" s="22">
        <f t="shared" si="16"/>
        <v>2781</v>
      </c>
      <c r="K118" s="44"/>
      <c r="L118" s="44"/>
      <c r="M118" s="96"/>
      <c r="N118" s="45"/>
      <c r="O118" s="46">
        <f t="shared" si="17"/>
        <v>0</v>
      </c>
      <c r="P118" s="46">
        <f t="shared" si="18"/>
        <v>0</v>
      </c>
    </row>
    <row r="119" spans="1:16" s="11" customFormat="1" ht="42.75">
      <c r="A119" s="19"/>
      <c r="B119" s="19">
        <v>53</v>
      </c>
      <c r="C119" s="23">
        <v>85</v>
      </c>
      <c r="D119" s="42" t="s">
        <v>119</v>
      </c>
      <c r="E119" s="42">
        <v>226572</v>
      </c>
      <c r="F119" s="49" t="s">
        <v>141</v>
      </c>
      <c r="G119" s="43">
        <v>1800</v>
      </c>
      <c r="H119" s="48">
        <v>9.9499999999999993</v>
      </c>
      <c r="I119" s="20">
        <v>0.1</v>
      </c>
      <c r="J119" s="22">
        <f t="shared" si="16"/>
        <v>17910</v>
      </c>
      <c r="K119" s="44"/>
      <c r="L119" s="44"/>
      <c r="M119" s="96"/>
      <c r="N119" s="45"/>
      <c r="O119" s="46">
        <f t="shared" si="17"/>
        <v>0</v>
      </c>
      <c r="P119" s="46">
        <f t="shared" si="18"/>
        <v>0</v>
      </c>
    </row>
    <row r="120" spans="1:16" s="11" customFormat="1" ht="42.75">
      <c r="A120" s="19"/>
      <c r="B120" s="19">
        <v>53</v>
      </c>
      <c r="C120" s="23">
        <v>86</v>
      </c>
      <c r="D120" s="42" t="s">
        <v>120</v>
      </c>
      <c r="E120" s="42">
        <v>226573</v>
      </c>
      <c r="F120" s="49" t="s">
        <v>141</v>
      </c>
      <c r="G120" s="43">
        <v>1680</v>
      </c>
      <c r="H120" s="37">
        <v>11.95</v>
      </c>
      <c r="I120" s="20">
        <v>0.1</v>
      </c>
      <c r="J120" s="22">
        <f t="shared" si="16"/>
        <v>20076</v>
      </c>
      <c r="K120" s="44"/>
      <c r="L120" s="44"/>
      <c r="M120" s="96"/>
      <c r="N120" s="45"/>
      <c r="O120" s="46">
        <f t="shared" si="17"/>
        <v>0</v>
      </c>
      <c r="P120" s="46">
        <f t="shared" si="18"/>
        <v>0</v>
      </c>
    </row>
    <row r="121" spans="1:16" s="11" customFormat="1" ht="42.75">
      <c r="A121" s="19"/>
      <c r="B121" s="19">
        <v>53</v>
      </c>
      <c r="C121" s="23">
        <v>87</v>
      </c>
      <c r="D121" s="42" t="s">
        <v>121</v>
      </c>
      <c r="E121" s="42">
        <v>226525</v>
      </c>
      <c r="F121" s="49" t="s">
        <v>141</v>
      </c>
      <c r="G121" s="43">
        <v>480</v>
      </c>
      <c r="H121" s="48">
        <v>11.35</v>
      </c>
      <c r="I121" s="20">
        <v>0.1</v>
      </c>
      <c r="J121" s="22">
        <f t="shared" si="16"/>
        <v>5448</v>
      </c>
      <c r="K121" s="44"/>
      <c r="L121" s="44"/>
      <c r="M121" s="96"/>
      <c r="N121" s="45"/>
      <c r="O121" s="46">
        <f t="shared" si="17"/>
        <v>0</v>
      </c>
      <c r="P121" s="46">
        <f t="shared" si="18"/>
        <v>0</v>
      </c>
    </row>
    <row r="122" spans="1:16" s="28" customFormat="1" ht="45.75" customHeight="1" thickBot="1">
      <c r="A122" s="1"/>
      <c r="B122" s="1"/>
      <c r="C122" s="66" t="s">
        <v>21</v>
      </c>
      <c r="D122" s="67"/>
      <c r="E122" s="68"/>
      <c r="F122" s="1"/>
      <c r="G122" s="2"/>
      <c r="H122" s="3"/>
      <c r="I122" s="3"/>
      <c r="J122" s="21">
        <f>SUM(J15:J121)-J19-J22-J26-J30-J33-J37-J42-J52-J55-J58-J61-J67-J71-J86-J90-J93-J96-J102-J110-J117</f>
        <v>1890546.69</v>
      </c>
      <c r="K122" s="4"/>
      <c r="L122" s="4"/>
      <c r="M122" s="5"/>
      <c r="N122" s="6"/>
      <c r="O122" s="21">
        <f t="shared" ref="O122:P122" si="24">SUM(O15:O121)-O19-O22-O26-O30-O33-O37-O42-O52-O55-O58-O61-O67-O71-O86-O90-O93-O96-O102-O110-O117</f>
        <v>0</v>
      </c>
      <c r="P122" s="21">
        <f t="shared" si="24"/>
        <v>0</v>
      </c>
    </row>
    <row r="123" spans="1:16" s="26" customFormat="1" ht="15">
      <c r="A123" s="29"/>
      <c r="B123" s="29"/>
      <c r="C123" s="30"/>
      <c r="D123" s="30"/>
      <c r="E123" s="31"/>
      <c r="F123" s="31"/>
      <c r="G123" s="30"/>
      <c r="H123" s="31"/>
      <c r="I123" s="31"/>
      <c r="J123" s="31"/>
      <c r="K123" s="32"/>
      <c r="L123" s="32"/>
      <c r="M123" s="32"/>
      <c r="N123" s="32"/>
      <c r="O123" s="32"/>
      <c r="P123" s="32"/>
    </row>
    <row r="124" spans="1:16" s="26" customFormat="1" ht="44.25" customHeight="1" thickBot="1">
      <c r="C124" s="33"/>
      <c r="D124" s="33"/>
      <c r="E124" s="33"/>
      <c r="F124" s="33"/>
      <c r="G124" s="33"/>
      <c r="H124" s="33"/>
      <c r="I124" s="33"/>
      <c r="J124" s="33"/>
      <c r="K124" s="33"/>
      <c r="L124" s="33"/>
      <c r="M124" s="33"/>
      <c r="N124" s="33"/>
      <c r="O124" s="33"/>
      <c r="P124" s="33"/>
    </row>
    <row r="125" spans="1:16" s="26" customFormat="1" ht="81" customHeight="1" thickBot="1">
      <c r="C125" s="70" t="s">
        <v>149</v>
      </c>
      <c r="D125" s="71"/>
      <c r="E125" s="71"/>
      <c r="F125" s="71"/>
      <c r="G125" s="71"/>
      <c r="H125" s="71"/>
      <c r="I125" s="71"/>
      <c r="J125" s="71"/>
      <c r="K125" s="71"/>
      <c r="L125" s="71"/>
      <c r="M125" s="71"/>
      <c r="N125" s="71"/>
      <c r="O125" s="72"/>
    </row>
    <row r="126" spans="1:16" s="26" customFormat="1" ht="36" customHeight="1" thickBot="1">
      <c r="C126" s="70" t="s">
        <v>29</v>
      </c>
      <c r="D126" s="71"/>
      <c r="E126" s="71"/>
      <c r="F126" s="71"/>
      <c r="G126" s="71"/>
      <c r="H126" s="71"/>
      <c r="I126" s="71"/>
      <c r="J126" s="71"/>
      <c r="K126" s="71"/>
      <c r="L126" s="71"/>
      <c r="M126" s="71"/>
      <c r="N126" s="71"/>
      <c r="O126" s="72"/>
    </row>
    <row r="127" spans="1:16" s="26" customFormat="1" ht="51" customHeight="1" thickBot="1">
      <c r="C127" s="63" t="s">
        <v>32</v>
      </c>
      <c r="D127" s="64"/>
      <c r="E127" s="64"/>
      <c r="F127" s="64"/>
      <c r="G127" s="64"/>
      <c r="H127" s="64"/>
      <c r="I127" s="64"/>
      <c r="J127" s="64"/>
      <c r="K127" s="64"/>
      <c r="L127" s="64"/>
      <c r="M127" s="64"/>
      <c r="N127" s="64"/>
      <c r="O127" s="65"/>
    </row>
    <row r="128" spans="1:16" s="26" customFormat="1" ht="81" customHeight="1" thickBot="1">
      <c r="C128" s="63" t="s">
        <v>30</v>
      </c>
      <c r="D128" s="64"/>
      <c r="E128" s="64"/>
      <c r="F128" s="64"/>
      <c r="G128" s="64"/>
      <c r="H128" s="64"/>
      <c r="I128" s="64"/>
      <c r="J128" s="64"/>
      <c r="K128" s="64"/>
      <c r="L128" s="64"/>
      <c r="M128" s="64"/>
      <c r="N128" s="64"/>
      <c r="O128" s="65"/>
    </row>
    <row r="129" spans="3:15" s="26" customFormat="1" ht="99" customHeight="1" thickBot="1">
      <c r="C129" s="63" t="s">
        <v>27</v>
      </c>
      <c r="D129" s="64"/>
      <c r="E129" s="64"/>
      <c r="F129" s="64"/>
      <c r="G129" s="64"/>
      <c r="H129" s="64"/>
      <c r="I129" s="64"/>
      <c r="J129" s="64"/>
      <c r="K129" s="64"/>
      <c r="L129" s="64"/>
      <c r="M129" s="64"/>
      <c r="N129" s="64"/>
      <c r="O129" s="65"/>
    </row>
    <row r="130" spans="3:15" s="26" customFormat="1" ht="46.5" customHeight="1" thickBot="1">
      <c r="C130" s="63" t="s">
        <v>22</v>
      </c>
      <c r="D130" s="64"/>
      <c r="E130" s="64"/>
      <c r="F130" s="64"/>
      <c r="G130" s="64"/>
      <c r="H130" s="64"/>
      <c r="I130" s="64"/>
      <c r="J130" s="64"/>
      <c r="K130" s="64"/>
      <c r="L130" s="64"/>
      <c r="M130" s="64"/>
      <c r="N130" s="64"/>
      <c r="O130" s="65"/>
    </row>
    <row r="131" spans="3:15" s="26" customFormat="1" ht="46.5" customHeight="1" thickBot="1">
      <c r="C131" s="63" t="s">
        <v>23</v>
      </c>
      <c r="D131" s="64"/>
      <c r="E131" s="64"/>
      <c r="F131" s="64"/>
      <c r="G131" s="64"/>
      <c r="H131" s="64"/>
      <c r="I131" s="64"/>
      <c r="J131" s="64"/>
      <c r="K131" s="64"/>
      <c r="L131" s="64"/>
      <c r="M131" s="64"/>
      <c r="N131" s="64"/>
      <c r="O131" s="65"/>
    </row>
    <row r="132" spans="3:15" s="26" customFormat="1" ht="70.5" customHeight="1" thickBot="1">
      <c r="C132" s="60" t="s">
        <v>33</v>
      </c>
      <c r="D132" s="61"/>
      <c r="E132" s="61"/>
      <c r="F132" s="61"/>
      <c r="G132" s="61"/>
      <c r="H132" s="61"/>
      <c r="I132" s="61"/>
      <c r="J132" s="61"/>
      <c r="K132" s="61"/>
      <c r="L132" s="61"/>
      <c r="M132" s="61"/>
      <c r="N132" s="61"/>
      <c r="O132" s="62"/>
    </row>
    <row r="133" spans="3:15" s="26" customFormat="1" ht="24.95" customHeight="1">
      <c r="D133" s="7"/>
    </row>
    <row r="134" spans="3:15" s="26" customFormat="1">
      <c r="D134" s="7"/>
    </row>
    <row r="135" spans="3:15" s="26" customFormat="1"/>
    <row r="136" spans="3:15" s="26" customFormat="1"/>
    <row r="137" spans="3:15" s="26" customFormat="1"/>
    <row r="138" spans="3:15" s="26" customFormat="1"/>
    <row r="139" spans="3:15" s="26" customFormat="1"/>
    <row r="140" spans="3:15" s="26" customFormat="1"/>
    <row r="141" spans="3:15" s="26" customFormat="1"/>
    <row r="142" spans="3:15" s="26" customFormat="1"/>
    <row r="143" spans="3:15" s="26" customFormat="1"/>
    <row r="144" spans="3:15" s="26" customFormat="1"/>
    <row r="145" s="26" customFormat="1"/>
    <row r="146" s="26" customFormat="1"/>
    <row r="147" s="26" customFormat="1"/>
    <row r="148" s="26" customFormat="1"/>
    <row r="149" s="26" customFormat="1"/>
    <row r="150" s="26" customFormat="1"/>
    <row r="151" s="26" customFormat="1"/>
    <row r="152" s="26" customFormat="1"/>
    <row r="153" s="26" customFormat="1"/>
    <row r="154" s="26" customFormat="1"/>
    <row r="155" s="26" customFormat="1"/>
    <row r="156" s="26" customFormat="1"/>
    <row r="157" s="26" customFormat="1"/>
    <row r="158" s="26" customFormat="1"/>
    <row r="159" s="26" customFormat="1"/>
    <row r="160" s="26" customFormat="1"/>
    <row r="161" s="26" customFormat="1"/>
    <row r="162" s="26" customFormat="1"/>
    <row r="163" s="26" customFormat="1"/>
    <row r="164" s="26" customFormat="1"/>
    <row r="165" s="26" customFormat="1"/>
    <row r="166" s="26" customFormat="1"/>
    <row r="167" s="26" customFormat="1"/>
    <row r="168" s="26" customFormat="1"/>
    <row r="169" s="26" customFormat="1"/>
    <row r="170" s="26" customFormat="1"/>
    <row r="171" s="26" customFormat="1"/>
    <row r="172" s="26" customFormat="1"/>
    <row r="173" s="26" customFormat="1"/>
    <row r="174" s="26" customFormat="1"/>
    <row r="175" s="26" customFormat="1"/>
    <row r="176" s="26" customFormat="1"/>
    <row r="177" s="26" customFormat="1"/>
    <row r="178" s="26" customFormat="1"/>
    <row r="179" s="26" customFormat="1"/>
    <row r="180" s="26" customFormat="1"/>
    <row r="181" s="26" customFormat="1"/>
    <row r="182" s="26" customFormat="1"/>
    <row r="183" s="26" customFormat="1"/>
    <row r="184" s="26" customFormat="1"/>
    <row r="185" s="26" customFormat="1"/>
    <row r="186" s="26" customFormat="1"/>
    <row r="187" s="26" customFormat="1"/>
    <row r="188" s="26" customFormat="1"/>
    <row r="189" s="26" customFormat="1"/>
    <row r="190" s="26" customFormat="1"/>
    <row r="191" s="26" customFormat="1"/>
    <row r="192" s="26" customFormat="1"/>
    <row r="193" s="26" customFormat="1"/>
    <row r="194" s="26" customFormat="1"/>
    <row r="195" s="26" customFormat="1"/>
    <row r="196" s="26" customFormat="1"/>
    <row r="197" s="26" customFormat="1"/>
    <row r="198" s="26" customFormat="1"/>
    <row r="199" s="26" customFormat="1"/>
    <row r="200" s="26" customFormat="1"/>
    <row r="201" s="26" customFormat="1"/>
    <row r="202" s="26" customFormat="1"/>
    <row r="203" s="26" customFormat="1"/>
    <row r="204" s="26" customFormat="1"/>
    <row r="205" s="26" customFormat="1"/>
    <row r="206" s="26" customFormat="1"/>
    <row r="207" s="26" customFormat="1"/>
    <row r="208" s="26" customFormat="1"/>
    <row r="209" s="26" customFormat="1"/>
    <row r="210" s="26" customFormat="1"/>
    <row r="211" s="26" customFormat="1"/>
    <row r="212" s="26" customFormat="1"/>
    <row r="213" s="26" customFormat="1"/>
    <row r="214" s="26" customFormat="1"/>
    <row r="215" s="26" customFormat="1"/>
    <row r="216" s="26" customFormat="1"/>
    <row r="217" s="26" customFormat="1"/>
    <row r="218" s="26" customFormat="1"/>
    <row r="219" s="26" customFormat="1"/>
    <row r="220" s="26" customFormat="1"/>
    <row r="221" s="26" customFormat="1"/>
    <row r="222" s="26" customFormat="1"/>
    <row r="223" s="26" customFormat="1"/>
    <row r="224" s="26" customFormat="1"/>
    <row r="225" spans="7:7" s="26" customFormat="1"/>
    <row r="226" spans="7:7" s="26" customFormat="1">
      <c r="G226" s="8"/>
    </row>
    <row r="227" spans="7:7" s="26" customFormat="1">
      <c r="G227" s="8"/>
    </row>
  </sheetData>
  <sheetProtection algorithmName="SHA-512" hashValue="vUKXpmstrCiu/OF3qPd/s1moJAydaCiLSeaFQPiZnBsWk/4wNWlUrkufDZJJW3PlsYqHTD2KwIdeK8gZgd9tsg==" saltValue="9IWs+M3GT2bU30J5J3Dzew==" spinCount="100000" sheet="1" objects="1" scenarios="1"/>
  <protectedRanges>
    <protectedRange sqref="K68:N70 K72:N85 K87:N89 K91:N92 K94:N95 K97:N101 K103:N109 K111:N116 K118:N121" name="Rango2"/>
    <protectedRange sqref="D9:D10 L9:L10 K15:N18 K20:N21 K23:N25 K27:N29 K31:N32 K34:N36 K38:N41 K43:N51 K53:N54 K56:N57 K59:N60 K62:N66" name="Rango1"/>
  </protectedRanges>
  <autoFilter ref="B14:N122" xr:uid="{8443D0A9-A921-4F3D-8446-7AA1C2E74203}"/>
  <mergeCells count="29">
    <mergeCell ref="C1:O1"/>
    <mergeCell ref="C129:O129"/>
    <mergeCell ref="B4:C4"/>
    <mergeCell ref="B5:C5"/>
    <mergeCell ref="D9:J9"/>
    <mergeCell ref="B11:C11"/>
    <mergeCell ref="F11:J11"/>
    <mergeCell ref="C127:O127"/>
    <mergeCell ref="L9:O9"/>
    <mergeCell ref="L10:O10"/>
    <mergeCell ref="C2:O2"/>
    <mergeCell ref="C126:O126"/>
    <mergeCell ref="B6:C6"/>
    <mergeCell ref="B9:C9"/>
    <mergeCell ref="D5:O5"/>
    <mergeCell ref="B10:C10"/>
    <mergeCell ref="B12:C12"/>
    <mergeCell ref="D4:O4"/>
    <mergeCell ref="B8:O8"/>
    <mergeCell ref="D10:J10"/>
    <mergeCell ref="C132:O132"/>
    <mergeCell ref="C130:O130"/>
    <mergeCell ref="C122:E122"/>
    <mergeCell ref="C13:D13"/>
    <mergeCell ref="C125:O125"/>
    <mergeCell ref="D6:O6"/>
    <mergeCell ref="F12:J12"/>
    <mergeCell ref="C131:O131"/>
    <mergeCell ref="C128:O128"/>
  </mergeCells>
  <phoneticPr fontId="0" type="noConversion"/>
  <conditionalFormatting sqref="M15:M121">
    <cfRule type="expression" dxfId="1" priority="2" stopIfTrue="1">
      <formula>#REF!&gt;$H15</formula>
    </cfRule>
  </conditionalFormatting>
  <conditionalFormatting sqref="O15:O121">
    <cfRule type="cellIs" dxfId="0" priority="1" stopIfTrue="1" operator="greaterThan">
      <formula>$J15</formula>
    </cfRule>
  </conditionalFormatting>
  <dataValidations count="1">
    <dataValidation type="decimal" operator="equal" allowBlank="1" showInputMessage="1" showErrorMessage="1" errorTitle="4 DECIMALES" error="Se debe introducir un valor con 4 decimales" sqref="M15:M121" xr:uid="{385ECBB4-702E-40F2-B167-C6899E7FBF13}">
      <formula1>TRUNC(M15,4)</formula1>
    </dataValidation>
  </dataValidations>
  <printOptions horizontalCentered="1" verticalCentered="1"/>
  <pageMargins left="0.23622047244094491" right="0.23622047244094491" top="0.94488188976377963" bottom="0.74803149606299213" header="0.31496062992125984" footer="0.31496062992125984"/>
  <pageSetup paperSize="9" scale="53" fitToHeight="0" orientation="landscape" r:id="rId1"/>
  <headerFooter>
    <oddHeader>&amp;L&amp;G</oddHeader>
    <oddFooter>&amp;C&amp;18&amp;F&amp;R&amp;20&amp;P/&amp;N</oddFooter>
  </headerFooter>
  <rowBreaks count="1" manualBreakCount="1">
    <brk id="124" min="1" max="14"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93DD31137F348468FD78E561520FA19" ma:contentTypeVersion="14" ma:contentTypeDescription="Crea un document nou" ma:contentTypeScope="" ma:versionID="748a7c5f08073818af7ba7407225396b">
  <xsd:schema xmlns:xsd="http://www.w3.org/2001/XMLSchema" xmlns:xs="http://www.w3.org/2001/XMLSchema" xmlns:p="http://schemas.microsoft.com/office/2006/metadata/properties" xmlns:ns2="0759d881-be17-4666-8a52-6bc66e5ab73d" xmlns:ns3="44e8012d-71fe-413e-9307-5fe54acf1bd3" targetNamespace="http://schemas.microsoft.com/office/2006/metadata/properties" ma:root="true" ma:fieldsID="49b399f18622897044a6a916bede5ec8" ns2:_="" ns3:_="">
    <xsd:import namespace="0759d881-be17-4666-8a52-6bc66e5ab73d"/>
    <xsd:import namespace="44e8012d-71fe-413e-9307-5fe54acf1bd3"/>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59d881-be17-4666-8a52-6bc66e5ab73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Etiquetes de la imatge" ma:readOnly="false" ma:fieldId="{5cf76f15-5ced-4ddc-b409-7134ff3c332f}" ma:taxonomyMulti="true" ma:sspId="93c5be41-a6aa-483d-a0c8-f4c5ef9c07fa"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4e8012d-71fe-413e-9307-5fe54acf1bd3" elementFormDefault="qualified">
    <xsd:import namespace="http://schemas.microsoft.com/office/2006/documentManagement/types"/>
    <xsd:import namespace="http://schemas.microsoft.com/office/infopath/2007/PartnerControls"/>
    <xsd:element name="SharedWithUsers" ma:index="11"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 compartit amb detalls" ma:internalName="SharedWithDetails" ma:readOnly="true">
      <xsd:simpleType>
        <xsd:restriction base="dms:Note">
          <xsd:maxLength value="255"/>
        </xsd:restriction>
      </xsd:simpleType>
    </xsd:element>
    <xsd:element name="TaxCatchAll" ma:index="16" nillable="true" ma:displayName="Taxonomy Catch All Column" ma:hidden="true" ma:list="{0c8a1c13-185d-419c-bf1b-370df9fca28c}" ma:internalName="TaxCatchAll" ma:showField="CatchAllData" ma:web="44e8012d-71fe-413e-9307-5fe54acf1bd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759d881-be17-4666-8a52-6bc66e5ab73d">
      <Terms xmlns="http://schemas.microsoft.com/office/infopath/2007/PartnerControls"/>
    </lcf76f155ced4ddcb4097134ff3c332f>
    <TaxCatchAll xmlns="44e8012d-71fe-413e-9307-5fe54acf1bd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0B35452C-9C6D-4A22-8A24-AFE35665C1D8}"/>
</file>

<file path=customXml/itemProps2.xml><?xml version="1.0" encoding="utf-8"?>
<ds:datastoreItem xmlns:ds="http://schemas.openxmlformats.org/officeDocument/2006/customXml" ds:itemID="{BDD95DCF-1CB2-49A8-9AB1-915FDFE51747}">
  <ds:schemaRefs>
    <ds:schemaRef ds:uri="http://schemas.microsoft.com/office/2006/metadata/properties"/>
    <ds:schemaRef ds:uri="http://schemas.microsoft.com/office/infopath/2007/PartnerControls"/>
    <ds:schemaRef ds:uri="f57226c6-72d7-41ac-8db2-2a3bfc210604"/>
    <ds:schemaRef ds:uri="518beabd-e876-4401-abbd-c5ad4496b4e0"/>
    <ds:schemaRef ds:uri="44e8012d-71fe-413e-9307-5fe54acf1bd3"/>
  </ds:schemaRefs>
</ds:datastoreItem>
</file>

<file path=customXml/itemProps3.xml><?xml version="1.0" encoding="utf-8"?>
<ds:datastoreItem xmlns:ds="http://schemas.openxmlformats.org/officeDocument/2006/customXml" ds:itemID="{59B80C2B-D326-448D-AA86-54331D0CB290}">
  <ds:schemaRefs>
    <ds:schemaRef ds:uri="http://schemas.microsoft.com/sharepoint/v3/contenttype/forms"/>
  </ds:schemaRefs>
</ds:datastoreItem>
</file>

<file path=customXml/itemProps4.xml><?xml version="1.0" encoding="utf-8"?>
<ds:datastoreItem xmlns:ds="http://schemas.openxmlformats.org/officeDocument/2006/customXml" ds:itemID="{DBC7AEB5-48B3-4BD8-A1F6-C45296F4A913}">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ANNEX OFERTA</vt:lpstr>
      <vt:lpstr>'ANNEX OFERTA'!Área_de_impresión</vt:lpstr>
    </vt:vector>
  </TitlesOfParts>
  <Company>CSC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Informática</dc:creator>
  <cp:lastModifiedBy>PEREZ, ARANTXA (COMPRES)</cp:lastModifiedBy>
  <cp:lastPrinted>2026-02-24T09:30:42Z</cp:lastPrinted>
  <dcterms:created xsi:type="dcterms:W3CDTF">2005-12-15T16:43:39Z</dcterms:created>
  <dcterms:modified xsi:type="dcterms:W3CDTF">2026-03-27T12:04:34Z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PEREZ, ARANTXA (COMPRES)</vt:lpwstr>
  </property>
  <property fmtid="{D5CDD505-2E9C-101B-9397-08002B2CF9AE}" pid="3" name="Order">
    <vt:lpwstr>71200.0000000000</vt:lpwstr>
  </property>
  <property fmtid="{D5CDD505-2E9C-101B-9397-08002B2CF9AE}" pid="4" name="display_urn:schemas-microsoft-com:office:office#Author">
    <vt:lpwstr>PEREZ, ARANTXA (COMPRES)</vt:lpwstr>
  </property>
  <property fmtid="{D5CDD505-2E9C-101B-9397-08002B2CF9AE}" pid="5" name="TaxCatchAll">
    <vt:lpwstr/>
  </property>
  <property fmtid="{D5CDD505-2E9C-101B-9397-08002B2CF9AE}" pid="6" name="MediaServiceImageTags">
    <vt:lpwstr/>
  </property>
  <property fmtid="{D5CDD505-2E9C-101B-9397-08002B2CF9AE}" pid="7" name="InstitutArxiuExpedient">
    <vt:lpwstr/>
  </property>
  <property fmtid="{D5CDD505-2E9C-101B-9397-08002B2CF9AE}" pid="8" name="ContentTypeId">
    <vt:lpwstr>0x010100793DD31137F348468FD78E561520FA19</vt:lpwstr>
  </property>
  <property fmtid="{D5CDD505-2E9C-101B-9397-08002B2CF9AE}" pid="9" name="m5a8a5f48b14460cb8518b3038af7ce6">
    <vt:lpwstr/>
  </property>
</Properties>
</file>