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8-OB-152 Pont Av. Meridiana-ViaFavècia (MR)\G01 Documentació contractual\G01 02 Concurs DO\"/>
    </mc:Choice>
  </mc:AlternateContent>
  <xr:revisionPtr revIDLastSave="0" documentId="8_{84ADF531-94ED-4D87-9F14-1EEABFFD87CE}" xr6:coauthVersionLast="47" xr6:coauthVersionMax="47" xr10:uidLastSave="{00000000-0000-0000-0000-000000000000}"/>
  <bookViews>
    <workbookView xWindow="8115" yWindow="1500" windowWidth="15585" windowHeight="12675" xr2:uid="{00000000-000D-0000-FFFF-FFFF00000000}"/>
  </bookViews>
  <sheets>
    <sheet name="Hoja1" sheetId="1" r:id="rId1"/>
    <sheet name="DADES" sheetId="2" r:id="rId2"/>
    <sheet name="Hoja3" sheetId="3" r:id="rId3"/>
  </sheets>
  <definedNames>
    <definedName name="_1Àrea_d_impressió" localSheetId="0">Hoja1!$A:$L</definedName>
    <definedName name="_xlnm.Print_Area" localSheetId="0">Hoja1!$A$1:$L$58</definedName>
    <definedName name="Print_Area" localSheetId="0">Hoja1!$A$1:$L$56</definedName>
    <definedName name="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0" i="1"/>
  <c r="L26" i="1" s="1"/>
  <c r="L27" i="1" s="1"/>
  <c r="L29" i="1" s="1"/>
  <c r="L24" i="1"/>
  <c r="K22" i="1"/>
  <c r="K21" i="1"/>
  <c r="K20" i="1"/>
  <c r="P2" i="1" l="1"/>
</calcChain>
</file>

<file path=xl/sharedStrings.xml><?xml version="1.0" encoding="utf-8"?>
<sst xmlns="http://schemas.openxmlformats.org/spreadsheetml/2006/main" count="89" uniqueCount="66">
  <si>
    <t>FULL DE TREBALL INTERN</t>
  </si>
  <si>
    <t>Full: al peu</t>
  </si>
  <si>
    <t>Data: al peu</t>
  </si>
  <si>
    <t>Assumpte:</t>
  </si>
  <si>
    <t>DEPARTAMENT D'INFRASTRUCTURES</t>
  </si>
  <si>
    <t>Import de licitació de projecte:</t>
  </si>
  <si>
    <t>Projecte:</t>
  </si>
  <si>
    <t>PEC a/iva</t>
  </si>
  <si>
    <t>Proposta d'equip de Direcció d'obra</t>
  </si>
  <si>
    <t>Càrrec</t>
  </si>
  <si>
    <t>Titulació</t>
  </si>
  <si>
    <t>Experiència</t>
  </si>
  <si>
    <t>mesos</t>
  </si>
  <si>
    <t>unitari</t>
  </si>
  <si>
    <t>parcial</t>
  </si>
  <si>
    <t>Total amb iva al 21%</t>
  </si>
  <si>
    <t>Percentatge sobre l'import de licitació:</t>
  </si>
  <si>
    <t>Durada de les obres licitació:</t>
  </si>
  <si>
    <t xml:space="preserve">1. </t>
  </si>
  <si>
    <t>num</t>
  </si>
  <si>
    <t>PERFIL DE L'EQUIP</t>
  </si>
  <si>
    <t>2.</t>
  </si>
  <si>
    <t>Ajudant de DO</t>
  </si>
  <si>
    <t>AJUDANT DE DO</t>
  </si>
  <si>
    <t xml:space="preserve">PROPOSTA SERVEI DE DO </t>
  </si>
  <si>
    <t>Total principal:</t>
  </si>
  <si>
    <t>DIRECTOR/A D'OBRA</t>
  </si>
  <si>
    <t>Director/a d'obra</t>
  </si>
  <si>
    <t>Enginyer/a de Camins</t>
  </si>
  <si>
    <t>Enginyer/a d'Obres Públiques</t>
  </si>
  <si>
    <t>tipus</t>
  </si>
  <si>
    <t>posicio</t>
  </si>
  <si>
    <t>experiencia2</t>
  </si>
  <si>
    <t>preus</t>
  </si>
  <si>
    <t>-</t>
  </si>
  <si>
    <t>Tècnic superior &gt;10</t>
  </si>
  <si>
    <t>Titulat competent</t>
  </si>
  <si>
    <t>&gt; 10 anys</t>
  </si>
  <si>
    <t>Tècnic superior &gt;5</t>
  </si>
  <si>
    <t>&gt; 5 anys</t>
  </si>
  <si>
    <t>Tècnic superior &lt;5</t>
  </si>
  <si>
    <t>&lt; 5 anys</t>
  </si>
  <si>
    <t>Tècnic mig &gt;10</t>
  </si>
  <si>
    <t>Tècnic mig &gt;5</t>
  </si>
  <si>
    <t>Tècnic mig &lt;5</t>
  </si>
  <si>
    <t>Delineant &gt;10</t>
  </si>
  <si>
    <t>Suport delineació</t>
  </si>
  <si>
    <t>Delineant &gt;5</t>
  </si>
  <si>
    <t>Delineant &lt;5</t>
  </si>
  <si>
    <t>Vigilant d'obra &gt;10</t>
  </si>
  <si>
    <t>Vigilant d'obra</t>
  </si>
  <si>
    <t>Vigilant d'obra &gt;5</t>
  </si>
  <si>
    <t>Vigilant d'obra &lt;5</t>
  </si>
  <si>
    <t>Suport administratiu &gt;5</t>
  </si>
  <si>
    <t>Suport administratiu</t>
  </si>
  <si>
    <t>Redacció de projecte As-built i gestió de recepció d'obra</t>
  </si>
  <si>
    <t>&gt;10 anys</t>
  </si>
  <si>
    <t>&gt;5 anys</t>
  </si>
  <si>
    <t>VIGILANT D'OBRA</t>
  </si>
  <si>
    <t>3.</t>
  </si>
  <si>
    <t>Dedicació (*)</t>
  </si>
  <si>
    <t>(*) La dedicació inclou seguiment de tasques a executar en horari nocturn i cap de setmana</t>
  </si>
  <si>
    <t xml:space="preserve">Director/a d'Obra, Enginyer/a de Camins, o titulat/da competent, amb una experiència superior a 10 anys. Es requereix experiència, acreditada mitjançant curriculum, en treballs de supervisió o construcció de les següents característiques:
*Obres de grans infraestructures (tipus viaductes, túnels, ponts,...) amb un PEC &gt; 5.000.000 € (IVA Exclòs) </t>
  </si>
  <si>
    <t xml:space="preserve">Ajudant de DO, Enginyer/a d'obres públiques, o titulat/da competent, amb una experiència superior a 5 anys. Es requereix experiència, acreditada mitjançant curriculum, en puestos rellevants en alguna obra de les següents característiques:
*Obres de grans infraestructures (tipus viaductes, túnels, ponts,...) amb un PEC &gt; 5.000.000 € (IVA Exclòs) </t>
  </si>
  <si>
    <t xml:space="preserve">Vigilant d'obra, tècnic/a no qualificat/da, responsables de la supervisió directa, amb experiència mínima de 5 anys. Es requereix experiència, acreditada mitjançant curriculum, en treballs rellevants de supervisió o construcció d'alguna obra de les següents característiques:
*Obres de grans infraestructures (tipus viaductes, túnels, ponts,...) amb un PEC &gt; 5.000.000 € (IVA Exclòs) </t>
  </si>
  <si>
    <t>ACTUACIONS DE MANTENIMENT AL PONT DE L’AVINGUDA MERIDIANA SOBRE LA VIA FAVÈNCIA I LA RONDA DE DALT, AL DISTRICTE DE NOU BARRIS DE BARCELONA.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</si>
</sst>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 Narrow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4" fillId="0" borderId="8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6" fillId="0" borderId="11" xfId="0" applyFont="1" applyBorder="1" applyAlignment="1">
      <alignment horizontal="center" vertical="top"/>
    </xf>
    <xf numFmtId="0" fontId="4" fillId="0" borderId="7" xfId="0" applyFont="1" applyBorder="1"/>
    <xf numFmtId="0" fontId="4" fillId="0" borderId="10" xfId="0" applyFont="1" applyBorder="1" applyAlignment="1">
      <alignment horizontal="right"/>
    </xf>
    <xf numFmtId="0" fontId="4" fillId="0" borderId="19" xfId="0" applyFont="1" applyBorder="1"/>
    <xf numFmtId="0" fontId="4" fillId="0" borderId="24" xfId="0" applyFont="1" applyBorder="1"/>
    <xf numFmtId="0" fontId="4" fillId="0" borderId="25" xfId="0" applyFont="1" applyBorder="1" applyAlignment="1">
      <alignment horizontal="justify" vertical="top" wrapText="1"/>
    </xf>
    <xf numFmtId="0" fontId="4" fillId="0" borderId="20" xfId="0" applyFont="1" applyBorder="1"/>
    <xf numFmtId="4" fontId="4" fillId="0" borderId="0" xfId="0" applyNumberFormat="1" applyFont="1"/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2" borderId="12" xfId="0" applyFont="1" applyFill="1" applyBorder="1"/>
    <xf numFmtId="0" fontId="4" fillId="2" borderId="15" xfId="0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9" fontId="4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1" fontId="4" fillId="0" borderId="17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vertical="center"/>
    </xf>
    <xf numFmtId="3" fontId="4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0" fontId="4" fillId="0" borderId="21" xfId="0" applyFont="1" applyBorder="1"/>
    <xf numFmtId="0" fontId="4" fillId="0" borderId="22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2" xfId="0" quotePrefix="1" applyFont="1" applyBorder="1" applyAlignment="1">
      <alignment horizontal="left"/>
    </xf>
    <xf numFmtId="0" fontId="4" fillId="0" borderId="0" xfId="0" applyFont="1" applyAlignment="1">
      <alignment horizontal="justify" vertical="top" wrapText="1"/>
    </xf>
    <xf numFmtId="0" fontId="4" fillId="0" borderId="2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0" xfId="0" applyFont="1" applyBorder="1" applyAlignment="1">
      <alignment horizontal="justify" vertical="top" wrapText="1"/>
    </xf>
    <xf numFmtId="0" fontId="4" fillId="0" borderId="21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justify" vertical="top" wrapText="1"/>
    </xf>
    <xf numFmtId="0" fontId="4" fillId="0" borderId="26" xfId="0" applyFont="1" applyBorder="1" applyAlignment="1">
      <alignment horizontal="justify" vertical="top" wrapText="1"/>
    </xf>
    <xf numFmtId="4" fontId="4" fillId="0" borderId="17" xfId="0" applyNumberFormat="1" applyFont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1</xdr:row>
      <xdr:rowOff>11206</xdr:rowOff>
    </xdr:from>
    <xdr:to>
      <xdr:col>2</xdr:col>
      <xdr:colOff>100853</xdr:colOff>
      <xdr:row>3</xdr:row>
      <xdr:rowOff>138580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F8BDFB8-AB09-4054-B6E3-DBBB28F7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179294"/>
          <a:ext cx="1535206" cy="6652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7BBD6-D660-4BB0-B288-20854643957A}" name="tbl_experiencia" displayName="tbl_experiencia" ref="P1:S21" totalsRowShown="0" headerRowDxfId="5" dataDxfId="4">
  <autoFilter ref="P1:S21" xr:uid="{7E17BBD6-D660-4BB0-B288-20854643957A}"/>
  <tableColumns count="4">
    <tableColumn id="1" xr3:uid="{03737A0D-E10E-4E26-9679-EC144ED53387}" name="tipus" dataDxfId="3"/>
    <tableColumn id="4" xr3:uid="{7DE1CF2D-2F3E-4CE5-B3C4-09889E305F9B}" name="posicio" dataDxfId="2" dataCellStyle="Millares"/>
    <tableColumn id="3" xr3:uid="{E7584437-407F-4B07-AB21-85D04317A458}" name="experiencia2" dataDxfId="1"/>
    <tableColumn id="2" xr3:uid="{B222DE34-19D5-41F0-9507-47665D5F3D08}" name="preus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topLeftCell="A41" zoomScale="85" zoomScaleNormal="85" workbookViewId="0">
      <selection activeCell="B64" sqref="B64:B65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7.140625" customWidth="1"/>
    <col min="5" max="5" width="8" customWidth="1"/>
    <col min="6" max="6" width="20" customWidth="1"/>
    <col min="7" max="7" width="7.42578125" customWidth="1"/>
    <col min="8" max="8" width="12.140625" customWidth="1"/>
    <col min="9" max="9" width="14.140625" customWidth="1"/>
    <col min="10" max="10" width="18.28515625" bestFit="1" customWidth="1"/>
    <col min="12" max="12" width="14.140625" bestFit="1" customWidth="1"/>
    <col min="16" max="16" width="20.28515625" hidden="1" customWidth="1"/>
    <col min="17" max="19" width="18.28515625" hidden="1" customWidth="1"/>
  </cols>
  <sheetData>
    <row r="1" spans="1:19" ht="15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P1" s="1" t="s">
        <v>30</v>
      </c>
      <c r="Q1" t="s">
        <v>31</v>
      </c>
      <c r="R1" s="1" t="s">
        <v>32</v>
      </c>
      <c r="S1" s="1" t="s">
        <v>33</v>
      </c>
    </row>
    <row r="2" spans="1:19" ht="21" customHeight="1" x14ac:dyDescent="0.25">
      <c r="A2" s="9"/>
      <c r="B2" s="10"/>
      <c r="C2" s="11"/>
      <c r="D2" s="12" t="s">
        <v>0</v>
      </c>
      <c r="E2" s="10"/>
      <c r="F2" s="10"/>
      <c r="G2" s="10"/>
      <c r="H2" s="10"/>
      <c r="I2" s="10"/>
      <c r="J2" s="10"/>
      <c r="K2" s="11"/>
      <c r="L2" s="13" t="s">
        <v>2</v>
      </c>
      <c r="P2" s="2" t="str">
        <f>CONCATENATE(tbl_experiencia[[#This Row],[posicio]]," ",tbl_experiencia[[#This Row],[experiencia2]])</f>
        <v>- -</v>
      </c>
      <c r="Q2" s="2" t="s">
        <v>34</v>
      </c>
      <c r="R2" s="2" t="s">
        <v>34</v>
      </c>
      <c r="S2" s="3">
        <v>0</v>
      </c>
    </row>
    <row r="3" spans="1:19" ht="21" customHeight="1" x14ac:dyDescent="0.2">
      <c r="A3" s="14"/>
      <c r="B3" s="8"/>
      <c r="C3" s="15"/>
      <c r="D3" s="14" t="s">
        <v>3</v>
      </c>
      <c r="E3" s="8"/>
      <c r="F3" s="8"/>
      <c r="G3" s="8"/>
      <c r="H3" s="8"/>
      <c r="I3" s="8"/>
      <c r="J3" s="8"/>
      <c r="K3" s="15"/>
      <c r="L3" s="16" t="s">
        <v>1</v>
      </c>
      <c r="P3" s="2" t="s">
        <v>35</v>
      </c>
      <c r="Q3" s="2" t="s">
        <v>36</v>
      </c>
      <c r="R3" s="2" t="s">
        <v>37</v>
      </c>
      <c r="S3" s="3">
        <v>11515.197306151749</v>
      </c>
    </row>
    <row r="4" spans="1:19" ht="13.5" customHeight="1" x14ac:dyDescent="0.25">
      <c r="A4" s="14"/>
      <c r="B4" s="17"/>
      <c r="C4" s="15"/>
      <c r="D4" s="64" t="s">
        <v>24</v>
      </c>
      <c r="E4" s="65"/>
      <c r="F4" s="65"/>
      <c r="G4" s="65"/>
      <c r="H4" s="65"/>
      <c r="I4" s="65"/>
      <c r="J4" s="65"/>
      <c r="K4" s="66"/>
      <c r="L4" s="16"/>
      <c r="P4" s="2" t="s">
        <v>38</v>
      </c>
      <c r="Q4" s="4" t="s">
        <v>36</v>
      </c>
      <c r="R4" s="4" t="s">
        <v>39</v>
      </c>
      <c r="S4" s="5">
        <v>8705.2463806018604</v>
      </c>
    </row>
    <row r="5" spans="1:19" ht="19.5" customHeight="1" thickBot="1" x14ac:dyDescent="0.25">
      <c r="A5" s="18"/>
      <c r="B5" s="19" t="s">
        <v>4</v>
      </c>
      <c r="C5" s="20"/>
      <c r="D5" s="67"/>
      <c r="E5" s="68"/>
      <c r="F5" s="68"/>
      <c r="G5" s="68"/>
      <c r="H5" s="68"/>
      <c r="I5" s="68"/>
      <c r="J5" s="68"/>
      <c r="K5" s="69"/>
      <c r="L5" s="21"/>
      <c r="P5" s="2" t="s">
        <v>40</v>
      </c>
      <c r="Q5" s="6" t="s">
        <v>36</v>
      </c>
      <c r="R5" s="6" t="s">
        <v>41</v>
      </c>
      <c r="S5" s="3">
        <v>6457.6995226899407</v>
      </c>
    </row>
    <row r="6" spans="1:19" ht="14.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7" t="s">
        <v>42</v>
      </c>
      <c r="Q6" s="2" t="s">
        <v>36</v>
      </c>
      <c r="R6" s="2" t="s">
        <v>37</v>
      </c>
      <c r="S6" s="5">
        <v>9972.3184024654965</v>
      </c>
    </row>
    <row r="7" spans="1:19" ht="14.2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P7" s="7" t="s">
        <v>43</v>
      </c>
      <c r="Q7" s="2" t="s">
        <v>36</v>
      </c>
      <c r="R7" s="4" t="s">
        <v>39</v>
      </c>
      <c r="S7" s="5">
        <v>7442.0288641946327</v>
      </c>
    </row>
    <row r="8" spans="1:19" ht="14.25" x14ac:dyDescent="0.2">
      <c r="A8" s="22" t="s">
        <v>6</v>
      </c>
      <c r="B8" s="70" t="s">
        <v>65</v>
      </c>
      <c r="C8" s="70"/>
      <c r="D8" s="70"/>
      <c r="E8" s="70"/>
      <c r="F8" s="70"/>
      <c r="G8" s="70"/>
      <c r="H8" s="70"/>
      <c r="I8" s="70"/>
      <c r="J8" s="70"/>
      <c r="K8" s="70"/>
      <c r="L8" s="71"/>
      <c r="P8" s="7" t="s">
        <v>44</v>
      </c>
      <c r="Q8" s="2" t="s">
        <v>36</v>
      </c>
      <c r="R8" s="6" t="s">
        <v>41</v>
      </c>
      <c r="S8" s="5">
        <v>5209.4202774507976</v>
      </c>
    </row>
    <row r="9" spans="1:19" ht="21" customHeight="1" x14ac:dyDescent="0.2">
      <c r="A9" s="23"/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P9" s="7" t="s">
        <v>45</v>
      </c>
      <c r="Q9" s="2" t="s">
        <v>46</v>
      </c>
      <c r="R9" s="2" t="s">
        <v>37</v>
      </c>
      <c r="S9" s="5">
        <v>6533.588268926972</v>
      </c>
    </row>
    <row r="10" spans="1:19" ht="14.25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P10" s="7" t="s">
        <v>47</v>
      </c>
      <c r="Q10" s="2" t="s">
        <v>46</v>
      </c>
      <c r="R10" s="4" t="s">
        <v>39</v>
      </c>
      <c r="S10" s="5">
        <v>5759.588883364203</v>
      </c>
    </row>
    <row r="11" spans="1:19" ht="14.25" x14ac:dyDescent="0.2">
      <c r="A11" s="8" t="s">
        <v>5</v>
      </c>
      <c r="B11" s="8"/>
      <c r="C11" s="8"/>
      <c r="D11" s="8" t="s">
        <v>7</v>
      </c>
      <c r="E11" s="8"/>
      <c r="F11" s="26">
        <v>953702.47</v>
      </c>
      <c r="G11" s="26"/>
      <c r="H11" s="8"/>
      <c r="I11" s="8"/>
      <c r="J11" s="8"/>
      <c r="K11" s="8"/>
      <c r="L11" s="8"/>
      <c r="P11" s="2" t="s">
        <v>48</v>
      </c>
      <c r="Q11" s="2" t="s">
        <v>46</v>
      </c>
      <c r="R11" s="6" t="s">
        <v>41</v>
      </c>
      <c r="S11" s="3">
        <v>4126.4763052753406</v>
      </c>
    </row>
    <row r="12" spans="1:19" ht="14.25" x14ac:dyDescent="0.2">
      <c r="A12" s="8"/>
      <c r="B12" s="8"/>
      <c r="C12" s="8"/>
      <c r="D12" s="8"/>
      <c r="E12" s="8"/>
      <c r="F12" s="26"/>
      <c r="G12" s="26"/>
      <c r="H12" s="8"/>
      <c r="I12" s="8"/>
      <c r="J12" s="8"/>
      <c r="K12" s="8"/>
      <c r="L12" s="8"/>
      <c r="P12" s="2" t="s">
        <v>49</v>
      </c>
      <c r="Q12" s="6" t="s">
        <v>50</v>
      </c>
      <c r="R12" s="2" t="s">
        <v>37</v>
      </c>
      <c r="S12" s="3">
        <v>5158.0814225422673</v>
      </c>
    </row>
    <row r="13" spans="1:19" ht="14.25" x14ac:dyDescent="0.2">
      <c r="A13" s="8" t="s">
        <v>17</v>
      </c>
      <c r="B13" s="8"/>
      <c r="C13" s="8"/>
      <c r="D13" s="8"/>
      <c r="E13" s="8"/>
      <c r="F13" s="27">
        <v>6</v>
      </c>
      <c r="G13" s="28" t="s">
        <v>12</v>
      </c>
      <c r="H13" s="8"/>
      <c r="I13" s="8"/>
      <c r="J13" s="8"/>
      <c r="K13" s="8"/>
      <c r="L13" s="8"/>
      <c r="P13" s="2" t="s">
        <v>51</v>
      </c>
      <c r="Q13" s="4" t="s">
        <v>50</v>
      </c>
      <c r="R13" s="4" t="s">
        <v>39</v>
      </c>
      <c r="S13" s="5">
        <v>4575.7361711764052</v>
      </c>
    </row>
    <row r="14" spans="1:19" ht="14.2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P14" s="2" t="s">
        <v>52</v>
      </c>
      <c r="Q14" s="4" t="s">
        <v>50</v>
      </c>
      <c r="R14" s="6" t="s">
        <v>41</v>
      </c>
      <c r="S14" s="5">
        <v>3920.1528163270727</v>
      </c>
    </row>
    <row r="15" spans="1:19" ht="14.2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P15" s="2" t="s">
        <v>53</v>
      </c>
      <c r="Q15" s="4" t="s">
        <v>54</v>
      </c>
      <c r="R15" s="4" t="s">
        <v>39</v>
      </c>
      <c r="S15" s="5">
        <v>4452.3587520000001</v>
      </c>
    </row>
    <row r="16" spans="1:19" ht="15" x14ac:dyDescent="0.25">
      <c r="A16" s="29" t="s">
        <v>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 ht="14.2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4.25" x14ac:dyDescent="0.2">
      <c r="A18" s="8"/>
      <c r="B18" s="30" t="s">
        <v>9</v>
      </c>
      <c r="C18" s="31"/>
      <c r="D18" s="32"/>
      <c r="E18" s="31" t="s">
        <v>10</v>
      </c>
      <c r="F18" s="32"/>
      <c r="G18" s="33" t="s">
        <v>19</v>
      </c>
      <c r="H18" s="34" t="s">
        <v>11</v>
      </c>
      <c r="I18" s="34" t="s">
        <v>60</v>
      </c>
      <c r="J18" s="34" t="s">
        <v>13</v>
      </c>
      <c r="K18" s="34" t="s">
        <v>12</v>
      </c>
      <c r="L18" s="34" t="s">
        <v>14</v>
      </c>
    </row>
    <row r="19" spans="1:12" ht="5.2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5.75" customHeight="1" x14ac:dyDescent="0.2">
      <c r="A20" s="35">
        <v>1</v>
      </c>
      <c r="B20" s="36" t="s">
        <v>27</v>
      </c>
      <c r="C20" s="36"/>
      <c r="D20" s="36"/>
      <c r="E20" s="36" t="s">
        <v>28</v>
      </c>
      <c r="F20" s="36"/>
      <c r="G20" s="36">
        <v>1</v>
      </c>
      <c r="H20" s="37" t="s">
        <v>56</v>
      </c>
      <c r="I20" s="38">
        <v>0.25</v>
      </c>
      <c r="J20" s="74">
        <v>0</v>
      </c>
      <c r="K20" s="40">
        <f>F13</f>
        <v>6</v>
      </c>
      <c r="L20" s="41">
        <f>I20*J20*K20*G20</f>
        <v>0</v>
      </c>
    </row>
    <row r="21" spans="1:12" ht="14.25" customHeight="1" x14ac:dyDescent="0.2">
      <c r="A21" s="35">
        <v>2</v>
      </c>
      <c r="B21" s="36" t="s">
        <v>22</v>
      </c>
      <c r="C21" s="36"/>
      <c r="D21" s="36"/>
      <c r="E21" s="36" t="s">
        <v>29</v>
      </c>
      <c r="F21" s="36"/>
      <c r="G21" s="36">
        <v>1</v>
      </c>
      <c r="H21" s="37" t="s">
        <v>57</v>
      </c>
      <c r="I21" s="38">
        <v>0.5</v>
      </c>
      <c r="J21" s="74">
        <v>0</v>
      </c>
      <c r="K21" s="40">
        <f>F13</f>
        <v>6</v>
      </c>
      <c r="L21" s="41">
        <f t="shared" ref="L21:L22" si="0">I21*J21*K21*G21</f>
        <v>0</v>
      </c>
    </row>
    <row r="22" spans="1:12" ht="14.25" customHeight="1" x14ac:dyDescent="0.2">
      <c r="A22" s="35">
        <v>3</v>
      </c>
      <c r="B22" s="36" t="s">
        <v>50</v>
      </c>
      <c r="C22" s="36"/>
      <c r="D22" s="36"/>
      <c r="E22" s="36"/>
      <c r="F22" s="36"/>
      <c r="G22" s="36">
        <v>1</v>
      </c>
      <c r="H22" s="37" t="s">
        <v>57</v>
      </c>
      <c r="I22" s="38">
        <v>1</v>
      </c>
      <c r="J22" s="74">
        <v>0</v>
      </c>
      <c r="K22" s="40">
        <f>F13</f>
        <v>6</v>
      </c>
      <c r="L22" s="41">
        <f t="shared" si="0"/>
        <v>0</v>
      </c>
    </row>
    <row r="23" spans="1:12" ht="14.25" customHeight="1" x14ac:dyDescent="0.2">
      <c r="A23" s="35"/>
      <c r="B23" s="36"/>
      <c r="C23" s="36"/>
      <c r="D23" s="36"/>
      <c r="E23" s="36"/>
      <c r="F23" s="36"/>
      <c r="G23" s="36"/>
      <c r="H23" s="37"/>
      <c r="I23" s="38"/>
      <c r="J23" s="39"/>
      <c r="K23" s="40"/>
      <c r="L23" s="41"/>
    </row>
    <row r="24" spans="1:12" ht="14.25" customHeight="1" x14ac:dyDescent="0.2">
      <c r="A24" s="35"/>
      <c r="B24" s="36" t="s">
        <v>55</v>
      </c>
      <c r="C24" s="36"/>
      <c r="D24" s="36"/>
      <c r="E24" s="36"/>
      <c r="F24" s="36"/>
      <c r="G24" s="36"/>
      <c r="H24" s="37"/>
      <c r="I24" s="38"/>
      <c r="J24" s="39">
        <v>2500</v>
      </c>
      <c r="K24" s="40">
        <v>1</v>
      </c>
      <c r="L24" s="41">
        <f>J24*K24</f>
        <v>2500</v>
      </c>
    </row>
    <row r="25" spans="1:12" ht="14.2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42"/>
      <c r="K25" s="43"/>
      <c r="L25" s="42"/>
    </row>
    <row r="26" spans="1:12" ht="15" x14ac:dyDescent="0.2">
      <c r="A26" s="8"/>
      <c r="B26" s="44"/>
      <c r="C26" s="44"/>
      <c r="D26" s="44"/>
      <c r="E26" s="44"/>
      <c r="F26" s="44"/>
      <c r="G26" s="44"/>
      <c r="H26" s="44"/>
      <c r="I26" s="44"/>
      <c r="J26" s="45" t="s">
        <v>25</v>
      </c>
      <c r="K26" s="46"/>
      <c r="L26" s="47">
        <f>SUM(L20:L24)</f>
        <v>2500</v>
      </c>
    </row>
    <row r="27" spans="1:12" ht="15" x14ac:dyDescent="0.2">
      <c r="A27" s="8"/>
      <c r="B27" s="44"/>
      <c r="C27" s="44"/>
      <c r="D27" s="44"/>
      <c r="E27" s="44"/>
      <c r="F27" s="44"/>
      <c r="G27" s="44"/>
      <c r="H27" s="44"/>
      <c r="I27" s="44"/>
      <c r="J27" s="45" t="s">
        <v>15</v>
      </c>
      <c r="K27" s="46"/>
      <c r="L27" s="26">
        <f>L26*1.21</f>
        <v>3025</v>
      </c>
    </row>
    <row r="28" spans="1:12" ht="14.25" x14ac:dyDescent="0.2">
      <c r="A28" s="8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2" ht="14.25" x14ac:dyDescent="0.2">
      <c r="A29" s="8"/>
      <c r="B29" s="44"/>
      <c r="C29" s="44"/>
      <c r="D29" s="44"/>
      <c r="E29" s="44"/>
      <c r="F29" s="44"/>
      <c r="G29" s="44"/>
      <c r="H29" s="44"/>
      <c r="I29" s="44"/>
      <c r="J29" s="44"/>
      <c r="K29" s="48" t="s">
        <v>16</v>
      </c>
      <c r="L29" s="49">
        <f>L27/F11</f>
        <v>3.1718487632730994E-3</v>
      </c>
    </row>
    <row r="30" spans="1:12" ht="14.2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5" x14ac:dyDescent="0.25">
      <c r="A31" s="29" t="s">
        <v>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4.25" x14ac:dyDescent="0.2">
      <c r="A32" s="8" t="s">
        <v>61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5" x14ac:dyDescent="0.25">
      <c r="A33" s="2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4.25" x14ac:dyDescent="0.2">
      <c r="A34" s="8" t="s">
        <v>26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4.25" x14ac:dyDescent="0.2">
      <c r="A35" s="2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50"/>
    </row>
    <row r="36" spans="1:12" ht="14.25" x14ac:dyDescent="0.2">
      <c r="A36" s="51" t="s">
        <v>18</v>
      </c>
      <c r="B36" s="62" t="s">
        <v>62</v>
      </c>
      <c r="C36" s="62"/>
      <c r="D36" s="62"/>
      <c r="E36" s="62"/>
      <c r="F36" s="62"/>
      <c r="G36" s="62"/>
      <c r="H36" s="62"/>
      <c r="I36" s="62"/>
      <c r="J36" s="62"/>
      <c r="K36" s="62"/>
      <c r="L36" s="63"/>
    </row>
    <row r="37" spans="1:12" ht="14.25" x14ac:dyDescent="0.2">
      <c r="A37" s="51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3"/>
    </row>
    <row r="38" spans="1:12" ht="48.75" customHeight="1" x14ac:dyDescent="0.2">
      <c r="A38" s="51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3"/>
    </row>
    <row r="39" spans="1:12" ht="14.25" x14ac:dyDescent="0.2">
      <c r="A39" s="23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2" ht="14.25" x14ac:dyDescent="0.2">
      <c r="A40" s="8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</row>
    <row r="41" spans="1:12" ht="14.25" x14ac:dyDescent="0.2">
      <c r="A41" s="8" t="s">
        <v>23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</row>
    <row r="42" spans="1:12" ht="14.25" x14ac:dyDescent="0.2">
      <c r="A42" s="22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6"/>
    </row>
    <row r="43" spans="1:12" ht="14.25" x14ac:dyDescent="0.2">
      <c r="A43" s="51" t="s">
        <v>21</v>
      </c>
      <c r="B43" s="62" t="s">
        <v>63</v>
      </c>
      <c r="C43" s="62"/>
      <c r="D43" s="62"/>
      <c r="E43" s="62"/>
      <c r="F43" s="62"/>
      <c r="G43" s="62"/>
      <c r="H43" s="62"/>
      <c r="I43" s="62"/>
      <c r="J43" s="62"/>
      <c r="K43" s="62"/>
      <c r="L43" s="63"/>
    </row>
    <row r="44" spans="1:12" ht="14.25" x14ac:dyDescent="0.2">
      <c r="A44" s="5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3"/>
    </row>
    <row r="45" spans="1:12" ht="30" customHeight="1" x14ac:dyDescent="0.2">
      <c r="A45" s="5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3"/>
    </row>
    <row r="46" spans="1:12" ht="12" customHeight="1" x14ac:dyDescent="0.2">
      <c r="A46" s="51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</row>
    <row r="47" spans="1:12" ht="14.25" x14ac:dyDescent="0.2">
      <c r="A47" s="23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60"/>
    </row>
    <row r="48" spans="1:12" ht="14.25" x14ac:dyDescent="0.2">
      <c r="A48" s="8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1:12" ht="15" customHeight="1" x14ac:dyDescent="0.2">
      <c r="A49" s="52" t="s">
        <v>58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</row>
    <row r="50" spans="1:12" ht="14.25" x14ac:dyDescent="0.2">
      <c r="A50" s="22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6"/>
    </row>
    <row r="51" spans="1:12" ht="14.25" x14ac:dyDescent="0.2">
      <c r="A51" s="61" t="s">
        <v>59</v>
      </c>
      <c r="B51" s="62" t="s">
        <v>64</v>
      </c>
      <c r="C51" s="62"/>
      <c r="D51" s="62"/>
      <c r="E51" s="62"/>
      <c r="F51" s="62"/>
      <c r="G51" s="62"/>
      <c r="H51" s="62"/>
      <c r="I51" s="62"/>
      <c r="J51" s="62"/>
      <c r="K51" s="62"/>
      <c r="L51" s="63"/>
    </row>
    <row r="52" spans="1:12" ht="14.25" x14ac:dyDescent="0.2">
      <c r="A52" s="5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3"/>
    </row>
    <row r="53" spans="1:12" ht="44.25" customHeight="1" x14ac:dyDescent="0.2">
      <c r="A53" s="51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3"/>
    </row>
    <row r="54" spans="1:12" ht="14.25" x14ac:dyDescent="0.2">
      <c r="A54" s="23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60"/>
    </row>
    <row r="55" spans="1:12" ht="14.25" x14ac:dyDescent="0.2">
      <c r="A55" s="8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</row>
    <row r="56" spans="1:12" ht="14.2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4.2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4.2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4.2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4.25" x14ac:dyDescent="0.2">
      <c r="A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4.25" x14ac:dyDescent="0.2">
      <c r="A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4.2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4.2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4.25" x14ac:dyDescent="0.2">
      <c r="B64" s="8"/>
    </row>
    <row r="65" spans="2:2" ht="14.25" x14ac:dyDescent="0.2">
      <c r="B65" s="8"/>
    </row>
  </sheetData>
  <sheetProtection sheet="1" objects="1" scenarios="1"/>
  <mergeCells count="5">
    <mergeCell ref="B51:L53"/>
    <mergeCell ref="D4:K5"/>
    <mergeCell ref="B36:L38"/>
    <mergeCell ref="B8:L9"/>
    <mergeCell ref="B43:L4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r:id="rId1"/>
  <headerFooter alignWithMargins="0">
    <oddFooter>&amp;R&amp;9&amp;F
Pàgina &amp;P de &amp;N</oddFooter>
  </headerFooter>
  <rowBreaks count="1" manualBreakCount="1">
    <brk id="29" max="11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0" sqref="D30"/>
    </sheetView>
  </sheetViews>
  <sheetFormatPr baseColWidth="10" defaultColWidth="11.42578125" defaultRowHeight="12.75" x14ac:dyDescent="0.2"/>
  <cols>
    <col min="2" max="5" width="18.85546875" customWidth="1"/>
  </cols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Hoja1</vt:lpstr>
      <vt:lpstr>DADES</vt:lpstr>
      <vt:lpstr>Hoja3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2026-03-18T10:59:42Z</cp:lastPrinted>
  <dcterms:created xsi:type="dcterms:W3CDTF">2005-10-11T08:42:37Z</dcterms:created>
  <dcterms:modified xsi:type="dcterms:W3CDTF">2026-03-18T11:01:18Z</dcterms:modified>
</cp:coreProperties>
</file>