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otllovt\Desktop\"/>
    </mc:Choice>
  </mc:AlternateContent>
  <xr:revisionPtr revIDLastSave="0" documentId="8_{E71991A8-F2D2-4DA4-80D5-533A8C8E1F7F}" xr6:coauthVersionLast="47" xr6:coauthVersionMax="47" xr10:uidLastSave="{00000000-0000-0000-0000-000000000000}"/>
  <workbookProtection workbookAlgorithmName="SHA-512" workbookHashValue="Er3VaqN9Xc/Hom2WETKg5K9UerRKVHR90GS/+bYkUpODNalen8TluMOK8+Gea1HXkzDwdf+lgIBc/WkmYbRaQA==" workbookSaltValue="oVfz6RV7fFTH1imxyQ4riQ==" workbookSpinCount="100000" lockStructure="1"/>
  <bookViews>
    <workbookView xWindow="-108" yWindow="-108" windowWidth="23256" windowHeight="12576" xr2:uid="{6F2ED451-0B74-44E8-943E-6C01A6031095}"/>
  </bookViews>
  <sheets>
    <sheet name="CRITERI 1" sheetId="1" r:id="rId1"/>
    <sheet name="CRITERI 2" sheetId="2" r:id="rId2"/>
    <sheet name="CRITERI 3" sheetId="3" r:id="rId3"/>
    <sheet name="CRITERI 4" sheetId="4" r:id="rId4"/>
    <sheet name="CRITERI 5" sheetId="5" r:id="rId5"/>
    <sheet name="CRITERI 6" sheetId="7" r:id="rId6"/>
    <sheet name="TOTAL OFERTA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3" l="1"/>
  <c r="E15" i="3"/>
  <c r="B4" i="6" l="1"/>
  <c r="E6" i="3"/>
  <c r="E7" i="3"/>
  <c r="E8" i="3"/>
  <c r="E9" i="3"/>
  <c r="E10" i="3"/>
  <c r="E11" i="3"/>
  <c r="E12" i="3"/>
  <c r="E5" i="3"/>
  <c r="E6" i="2"/>
  <c r="E7" i="2"/>
  <c r="E8" i="2"/>
  <c r="E9" i="2"/>
  <c r="E10" i="2"/>
  <c r="E11" i="2"/>
  <c r="E12" i="2"/>
  <c r="E5" i="2"/>
  <c r="E13" i="2" l="1"/>
  <c r="E16" i="3"/>
  <c r="E13" i="3"/>
  <c r="E17" i="3" l="1"/>
  <c r="B5" i="6" s="1"/>
  <c r="B6" i="6" s="1"/>
  <c r="B7" i="6" l="1"/>
  <c r="B8" i="6"/>
</calcChain>
</file>

<file path=xl/sharedStrings.xml><?xml version="1.0" encoding="utf-8"?>
<sst xmlns="http://schemas.openxmlformats.org/spreadsheetml/2006/main" count="60" uniqueCount="47">
  <si>
    <t>Oferta econòmica del component fix</t>
  </si>
  <si>
    <t>Oferta econòmica del preu unitari del transport</t>
  </si>
  <si>
    <t>RESIDUS AMB DESPESES DE GESTIÓ</t>
  </si>
  <si>
    <t>Nº viatges</t>
  </si>
  <si>
    <t>Pes (tones)</t>
  </si>
  <si>
    <t>Preu transport</t>
  </si>
  <si>
    <t>Preu gestió ofera</t>
  </si>
  <si>
    <t>IMPORT TOTAL</t>
  </si>
  <si>
    <t>Fracció resta</t>
  </si>
  <si>
    <t>Poda</t>
  </si>
  <si>
    <t>Runa</t>
  </si>
  <si>
    <t>Pneumàtics</t>
  </si>
  <si>
    <t>Fusta</t>
  </si>
  <si>
    <t>Residus especials</t>
  </si>
  <si>
    <t>Plàstic</t>
  </si>
  <si>
    <t>Matalassos</t>
  </si>
  <si>
    <t>Oferta econòmica del preu unitari de la gestió</t>
  </si>
  <si>
    <t>RESIDUS AMB INGRESSOS</t>
  </si>
  <si>
    <t>Subtotal despeses</t>
  </si>
  <si>
    <t>Ferralla i metalls</t>
  </si>
  <si>
    <t>Paper/cartró</t>
  </si>
  <si>
    <t>Subtotal ingressos</t>
  </si>
  <si>
    <t xml:space="preserve">TOTAL </t>
  </si>
  <si>
    <t>Campanyes ambientals</t>
  </si>
  <si>
    <t>Campanyes ambientals valorades econòmicament amb 7.500€</t>
  </si>
  <si>
    <t>Campanyes ambientals valorades econòmicament en 5.000€</t>
  </si>
  <si>
    <t>Campanyes ambientals valorades econòmicament en 2.500€</t>
  </si>
  <si>
    <t>*Organització de jornades</t>
  </si>
  <si>
    <t>*Cal adjuntar proposta</t>
  </si>
  <si>
    <t>Criteri de qualitat social</t>
  </si>
  <si>
    <t>Inferior al 30 %</t>
  </si>
  <si>
    <t>Igual o superior al 30 % i fins un 50 %</t>
  </si>
  <si>
    <t>Igual o superior al 51%</t>
  </si>
  <si>
    <t>*Cal afjuntar declaració jurada</t>
  </si>
  <si>
    <t>Component fix</t>
  </si>
  <si>
    <t>Component variable</t>
  </si>
  <si>
    <t>IVA (10%)</t>
  </si>
  <si>
    <t>TOTAL (IVA inclòs)</t>
  </si>
  <si>
    <t>TOTAL</t>
  </si>
  <si>
    <t>Oferta econòmica</t>
  </si>
  <si>
    <r>
      <t>Marcar amb una</t>
    </r>
    <r>
      <rPr>
        <b/>
        <sz val="11"/>
        <color theme="1"/>
        <rFont val="Aptos Narrow"/>
        <family val="2"/>
        <scheme val="minor"/>
      </rPr>
      <t xml:space="preserve"> X</t>
    </r>
  </si>
  <si>
    <r>
      <t xml:space="preserve">Marcar amb una </t>
    </r>
    <r>
      <rPr>
        <b/>
        <sz val="11"/>
        <color theme="1"/>
        <rFont val="Aptos Narrow"/>
        <family val="2"/>
        <scheme val="minor"/>
      </rPr>
      <t>X</t>
    </r>
  </si>
  <si>
    <t>Import component fix (anual)</t>
  </si>
  <si>
    <t>Millores tècniques</t>
  </si>
  <si>
    <t>Aportació de bàscula conforme a les característiques mínimes</t>
  </si>
  <si>
    <t>No aportació</t>
  </si>
  <si>
    <t>*Cal adjuntar documentació tècnica de la proposta de bàscula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</si>
</sst>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3]_-;\-* #,##0.00\ [$€-403]_-;_-* &quot;-&quot;??\ [$€-403]_-;_-@_-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164" fontId="0" fillId="0" borderId="0" xfId="0" applyNumberFormat="1"/>
    <xf numFmtId="0" fontId="0" fillId="3" borderId="0" xfId="0" applyFill="1"/>
    <xf numFmtId="164" fontId="0" fillId="2" borderId="0" xfId="0" applyNumberFormat="1" applyFill="1"/>
    <xf numFmtId="0" fontId="1" fillId="0" borderId="0" xfId="0" applyFont="1"/>
    <xf numFmtId="164" fontId="1" fillId="0" borderId="0" xfId="0" applyNumberFormat="1" applyFont="1"/>
    <xf numFmtId="0" fontId="0" fillId="0" borderId="1" xfId="0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0" borderId="5" xfId="0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0" fontId="0" fillId="0" borderId="8" xfId="0" applyBorder="1"/>
    <xf numFmtId="0" fontId="0" fillId="3" borderId="8" xfId="0" applyFill="1" applyBorder="1" applyProtection="1">
      <protection locked="0"/>
    </xf>
    <xf numFmtId="164" fontId="0" fillId="3" borderId="0" xfId="0" applyNumberFormat="1" applyFill="1" applyProtection="1">
      <protection locked="0"/>
    </xf>
    <xf numFmtId="0" fontId="0" fillId="3" borderId="2" xfId="0" applyFill="1" applyBorder="1" applyAlignment="1" applyProtection="1">
      <alignment horizontal="justify" vertical="center" wrapText="1"/>
      <protection locked="0"/>
    </xf>
    <xf numFmtId="0" fontId="0" fillId="3" borderId="4" xfId="0" applyFill="1" applyBorder="1" applyAlignment="1" applyProtection="1">
      <alignment horizontal="justify" vertical="center" wrapText="1"/>
      <protection locked="0"/>
    </xf>
    <xf numFmtId="0" fontId="0" fillId="3" borderId="6" xfId="0" applyFill="1" applyBorder="1" applyAlignment="1" applyProtection="1">
      <alignment horizontal="justify" vertical="center" wrapText="1"/>
      <protection locked="0"/>
    </xf>
    <xf numFmtId="164" fontId="0" fillId="3" borderId="8" xfId="0" applyNumberFormat="1" applyFill="1" applyBorder="1" applyProtection="1">
      <protection locked="0"/>
    </xf>
    <xf numFmtId="0" fontId="0" fillId="0" borderId="11" xfId="0" applyBorder="1"/>
    <xf numFmtId="0" fontId="0" fillId="3" borderId="9" xfId="0" applyFill="1" applyBorder="1" applyProtection="1">
      <protection locked="0"/>
    </xf>
    <xf numFmtId="0" fontId="0" fillId="3" borderId="10" xfId="0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C5C8F-DEF5-420D-B2B8-11A66F81C02D}">
  <dimension ref="A2:B4"/>
  <sheetViews>
    <sheetView tabSelected="1" workbookViewId="0">
      <selection activeCell="B4" sqref="B4"/>
    </sheetView>
  </sheetViews>
  <sheetFormatPr baseColWidth="10" defaultRowHeight="14.4" x14ac:dyDescent="0.3"/>
  <cols>
    <col min="1" max="1" width="30.109375" bestFit="1" customWidth="1"/>
    <col min="2" max="2" width="13" bestFit="1" customWidth="1"/>
  </cols>
  <sheetData>
    <row r="2" spans="1:2" x14ac:dyDescent="0.3">
      <c r="A2" t="s">
        <v>0</v>
      </c>
    </row>
    <row r="3" spans="1:2" ht="15" thickBot="1" x14ac:dyDescent="0.35"/>
    <row r="4" spans="1:2" ht="15" thickBot="1" x14ac:dyDescent="0.35">
      <c r="A4" s="12" t="s">
        <v>42</v>
      </c>
      <c r="B4" s="18"/>
    </row>
  </sheetData>
  <sheetProtection algorithmName="SHA-512" hashValue="0irCQYVFhFM1kCTeONat9eod1P+IhEUw3XEVEHy9JssOuwENcuhl3ke14sRacC64ha3DvBqvR+RqjiZfrYNpDw==" saltValue="5NOnk+V2JW1uQ4MQejx5Eg==" spinCount="100000" sheet="1" objects="1" scenarios="1" selectLockedCells="1"/>
  <dataValidations count="1">
    <dataValidation type="decimal" operator="lessThanOrEqual" allowBlank="1" showInputMessage="1" showErrorMessage="1" errorTitle="Error" error="L'import introduït és superior a l'import de licitació" sqref="B4" xr:uid="{AB7FFDAD-D538-4534-A1AF-D3A7097B4154}">
      <formula1>121344.36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30AEA-8088-4B31-B5E5-A62C13BA8591}">
  <dimension ref="A2:E13"/>
  <sheetViews>
    <sheetView workbookViewId="0">
      <selection activeCell="D9" sqref="D9"/>
    </sheetView>
  </sheetViews>
  <sheetFormatPr baseColWidth="10" defaultRowHeight="14.4" x14ac:dyDescent="0.3"/>
  <cols>
    <col min="1" max="1" width="38.6640625" bestFit="1" customWidth="1"/>
    <col min="4" max="4" width="13.5546875" bestFit="1" customWidth="1"/>
    <col min="5" max="5" width="13.6640625" bestFit="1" customWidth="1"/>
  </cols>
  <sheetData>
    <row r="2" spans="1:5" x14ac:dyDescent="0.3">
      <c r="A2" t="s">
        <v>1</v>
      </c>
    </row>
    <row r="4" spans="1:5" x14ac:dyDescent="0.3">
      <c r="A4" s="1" t="s">
        <v>2</v>
      </c>
      <c r="B4" s="1" t="s">
        <v>3</v>
      </c>
      <c r="C4" s="1" t="s">
        <v>4</v>
      </c>
      <c r="D4" s="3" t="s">
        <v>5</v>
      </c>
      <c r="E4" s="1" t="s">
        <v>7</v>
      </c>
    </row>
    <row r="5" spans="1:5" x14ac:dyDescent="0.3">
      <c r="A5" t="s">
        <v>8</v>
      </c>
      <c r="B5">
        <v>250</v>
      </c>
      <c r="C5">
        <v>600</v>
      </c>
      <c r="D5" s="14"/>
      <c r="E5" s="2">
        <f>B5*D5</f>
        <v>0</v>
      </c>
    </row>
    <row r="6" spans="1:5" x14ac:dyDescent="0.3">
      <c r="A6" t="s">
        <v>9</v>
      </c>
      <c r="B6">
        <v>100</v>
      </c>
      <c r="C6">
        <v>250</v>
      </c>
      <c r="D6" s="14"/>
      <c r="E6" s="2">
        <f t="shared" ref="E6:E12" si="0">B6*D6</f>
        <v>0</v>
      </c>
    </row>
    <row r="7" spans="1:5" x14ac:dyDescent="0.3">
      <c r="A7" t="s">
        <v>10</v>
      </c>
      <c r="B7">
        <v>55</v>
      </c>
      <c r="C7">
        <v>700</v>
      </c>
      <c r="D7" s="14"/>
      <c r="E7" s="2">
        <f t="shared" si="0"/>
        <v>0</v>
      </c>
    </row>
    <row r="8" spans="1:5" x14ac:dyDescent="0.3">
      <c r="A8" t="s">
        <v>11</v>
      </c>
      <c r="B8">
        <v>5</v>
      </c>
      <c r="C8">
        <v>5</v>
      </c>
      <c r="D8" s="14"/>
      <c r="E8" s="2">
        <f t="shared" si="0"/>
        <v>0</v>
      </c>
    </row>
    <row r="9" spans="1:5" x14ac:dyDescent="0.3">
      <c r="A9" t="s">
        <v>12</v>
      </c>
      <c r="B9">
        <v>235</v>
      </c>
      <c r="C9">
        <v>600</v>
      </c>
      <c r="D9" s="14"/>
      <c r="E9" s="2">
        <f t="shared" si="0"/>
        <v>0</v>
      </c>
    </row>
    <row r="10" spans="1:5" x14ac:dyDescent="0.3">
      <c r="A10" t="s">
        <v>13</v>
      </c>
      <c r="B10">
        <v>5</v>
      </c>
      <c r="C10">
        <v>10</v>
      </c>
      <c r="D10" s="14"/>
      <c r="E10" s="2">
        <f t="shared" si="0"/>
        <v>0</v>
      </c>
    </row>
    <row r="11" spans="1:5" x14ac:dyDescent="0.3">
      <c r="A11" t="s">
        <v>14</v>
      </c>
      <c r="B11">
        <v>5</v>
      </c>
      <c r="C11">
        <v>10</v>
      </c>
      <c r="D11" s="14"/>
      <c r="E11" s="2">
        <f t="shared" si="0"/>
        <v>0</v>
      </c>
    </row>
    <row r="12" spans="1:5" x14ac:dyDescent="0.3">
      <c r="A12" t="s">
        <v>15</v>
      </c>
      <c r="B12">
        <v>25</v>
      </c>
      <c r="C12">
        <v>1</v>
      </c>
      <c r="D12" s="14"/>
      <c r="E12" s="2">
        <f t="shared" si="0"/>
        <v>0</v>
      </c>
    </row>
    <row r="13" spans="1:5" x14ac:dyDescent="0.3">
      <c r="E13" s="2">
        <f>SUM(E5:E12)</f>
        <v>0</v>
      </c>
    </row>
  </sheetData>
  <sheetProtection algorithmName="SHA-512" hashValue="TiTp7bHLiEQaRPH7LynjW3OAxj8Ack3XBkrvwa/IovWgEPK4v1PFXTPnDPZjGERY3+UZMPW4z6/deD5gQRslcw==" saltValue="F5l/jMt8GoJ4ZCLwvIjuMA==" spinCount="100000" sheet="1" objects="1" scenarios="1" selectLockedCells="1"/>
  <dataValidations count="4">
    <dataValidation type="decimal" operator="lessThanOrEqual" allowBlank="1" showInputMessage="1" showErrorMessage="1" errorTitle="Error" error="L'import introduït és superior a l'import de licitació" sqref="D5 D8 D12" xr:uid="{1FFA15F3-EF12-43E3-BFE3-88CA6C150E00}">
      <formula1>130</formula1>
    </dataValidation>
    <dataValidation type="decimal" operator="lessThanOrEqual" allowBlank="1" showInputMessage="1" showErrorMessage="1" errorTitle="Error" error="L'import introduït és superior a l'import de licitació" sqref="D6 D10" xr:uid="{02957D03-B42A-4458-844B-4FE6EBEF5C1A}">
      <formula1>150</formula1>
    </dataValidation>
    <dataValidation type="decimal" operator="lessThanOrEqual" allowBlank="1" showInputMessage="1" showErrorMessage="1" errorTitle="Error" error="L'import introduït és superior a l'import de licitació" sqref="D7" xr:uid="{31DEF4E0-E778-4F42-B09D-DF5A74C494F2}">
      <formula1>120</formula1>
    </dataValidation>
    <dataValidation type="decimal" operator="lessThanOrEqual" allowBlank="1" showInputMessage="1" showErrorMessage="1" errorTitle="Error" error="L'import introduït és superior a l'import de licitació" sqref="D9 D11" xr:uid="{42A8466E-827D-4F53-837C-1C606FA48727}">
      <formula1>100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6D444-43A0-4880-BBBA-4A2BDEC84228}">
  <dimension ref="A2:E17"/>
  <sheetViews>
    <sheetView topLeftCell="A4" workbookViewId="0">
      <selection activeCell="D14" sqref="D14"/>
    </sheetView>
  </sheetViews>
  <sheetFormatPr baseColWidth="10" defaultRowHeight="14.4" x14ac:dyDescent="0.3"/>
  <cols>
    <col min="1" max="1" width="37.44140625" bestFit="1" customWidth="1"/>
    <col min="4" max="4" width="17" bestFit="1" customWidth="1"/>
    <col min="5" max="5" width="13.6640625" bestFit="1" customWidth="1"/>
  </cols>
  <sheetData>
    <row r="2" spans="1:5" x14ac:dyDescent="0.3">
      <c r="A2" t="s">
        <v>16</v>
      </c>
    </row>
    <row r="4" spans="1:5" x14ac:dyDescent="0.3">
      <c r="A4" s="1" t="s">
        <v>2</v>
      </c>
      <c r="B4" s="1" t="s">
        <v>3</v>
      </c>
      <c r="C4" s="1" t="s">
        <v>4</v>
      </c>
      <c r="D4" s="3" t="s">
        <v>6</v>
      </c>
      <c r="E4" s="1" t="s">
        <v>7</v>
      </c>
    </row>
    <row r="5" spans="1:5" x14ac:dyDescent="0.3">
      <c r="A5" t="s">
        <v>8</v>
      </c>
      <c r="B5">
        <v>250</v>
      </c>
      <c r="C5">
        <v>600</v>
      </c>
      <c r="D5" s="14"/>
      <c r="E5" s="2">
        <f>C5*D5</f>
        <v>0</v>
      </c>
    </row>
    <row r="6" spans="1:5" x14ac:dyDescent="0.3">
      <c r="A6" t="s">
        <v>9</v>
      </c>
      <c r="B6">
        <v>100</v>
      </c>
      <c r="C6">
        <v>250</v>
      </c>
      <c r="D6" s="14"/>
      <c r="E6" s="2">
        <f t="shared" ref="E6:E12" si="0">C6*D6</f>
        <v>0</v>
      </c>
    </row>
    <row r="7" spans="1:5" x14ac:dyDescent="0.3">
      <c r="A7" t="s">
        <v>10</v>
      </c>
      <c r="B7">
        <v>55</v>
      </c>
      <c r="C7">
        <v>700</v>
      </c>
      <c r="D7" s="14"/>
      <c r="E7" s="2">
        <f t="shared" si="0"/>
        <v>0</v>
      </c>
    </row>
    <row r="8" spans="1:5" x14ac:dyDescent="0.3">
      <c r="A8" t="s">
        <v>11</v>
      </c>
      <c r="B8">
        <v>5</v>
      </c>
      <c r="C8">
        <v>5</v>
      </c>
      <c r="D8" s="14"/>
      <c r="E8" s="2">
        <f t="shared" si="0"/>
        <v>0</v>
      </c>
    </row>
    <row r="9" spans="1:5" x14ac:dyDescent="0.3">
      <c r="A9" t="s">
        <v>12</v>
      </c>
      <c r="B9">
        <v>235</v>
      </c>
      <c r="C9">
        <v>600</v>
      </c>
      <c r="D9" s="14"/>
      <c r="E9" s="2">
        <f t="shared" si="0"/>
        <v>0</v>
      </c>
    </row>
    <row r="10" spans="1:5" x14ac:dyDescent="0.3">
      <c r="A10" t="s">
        <v>13</v>
      </c>
      <c r="B10">
        <v>5</v>
      </c>
      <c r="C10">
        <v>10</v>
      </c>
      <c r="D10" s="14"/>
      <c r="E10" s="2">
        <f t="shared" si="0"/>
        <v>0</v>
      </c>
    </row>
    <row r="11" spans="1:5" x14ac:dyDescent="0.3">
      <c r="A11" t="s">
        <v>14</v>
      </c>
      <c r="B11">
        <v>5</v>
      </c>
      <c r="C11">
        <v>10</v>
      </c>
      <c r="D11" s="14"/>
      <c r="E11" s="2">
        <f t="shared" si="0"/>
        <v>0</v>
      </c>
    </row>
    <row r="12" spans="1:5" x14ac:dyDescent="0.3">
      <c r="A12" t="s">
        <v>15</v>
      </c>
      <c r="B12">
        <v>25</v>
      </c>
      <c r="C12">
        <v>1</v>
      </c>
      <c r="D12" s="14"/>
      <c r="E12" s="2">
        <f t="shared" si="0"/>
        <v>0</v>
      </c>
    </row>
    <row r="13" spans="1:5" x14ac:dyDescent="0.3">
      <c r="A13" s="1" t="s">
        <v>17</v>
      </c>
      <c r="D13" s="4" t="s">
        <v>18</v>
      </c>
      <c r="E13" s="4">
        <f>SUM(E5:E12)</f>
        <v>0</v>
      </c>
    </row>
    <row r="14" spans="1:5" x14ac:dyDescent="0.3">
      <c r="A14" t="s">
        <v>19</v>
      </c>
      <c r="B14">
        <v>10</v>
      </c>
      <c r="C14">
        <v>10</v>
      </c>
      <c r="D14" s="14"/>
      <c r="E14" s="2">
        <f>C14*-D14</f>
        <v>0</v>
      </c>
    </row>
    <row r="15" spans="1:5" x14ac:dyDescent="0.3">
      <c r="A15" t="s">
        <v>20</v>
      </c>
      <c r="B15">
        <v>25</v>
      </c>
      <c r="C15">
        <v>50</v>
      </c>
      <c r="D15" s="14"/>
      <c r="E15" s="2">
        <f>C15*-D15</f>
        <v>0</v>
      </c>
    </row>
    <row r="16" spans="1:5" x14ac:dyDescent="0.3">
      <c r="D16" s="1" t="s">
        <v>21</v>
      </c>
      <c r="E16" s="4">
        <f>SUM(E14:E15)</f>
        <v>0</v>
      </c>
    </row>
    <row r="17" spans="4:5" x14ac:dyDescent="0.3">
      <c r="D17" s="5" t="s">
        <v>22</v>
      </c>
      <c r="E17" s="6">
        <f>E13+E16</f>
        <v>0</v>
      </c>
    </row>
  </sheetData>
  <sheetProtection algorithmName="SHA-512" hashValue="T4cxRD8bELpkq7qdrrH/iwgl6ROb+br0mLdxR9+aQ/6CtSVbxEv+n+YUfld1woBp9wQcYriAZhSKMhhJdHff4g==" saltValue="JeYEj9wKpuhIiP0+c+toVw==" spinCount="100000" sheet="1" objects="1" scenarios="1" selectLockedCells="1"/>
  <dataValidations count="9">
    <dataValidation type="decimal" operator="lessThanOrEqual" allowBlank="1" showInputMessage="1" showErrorMessage="1" errorTitle="Error" error="L'import introduït és superior a l'import de licitació" sqref="D5" xr:uid="{1B96DF78-57B4-44D5-BC41-F1C9FD8EF0EF}">
      <formula1>112</formula1>
    </dataValidation>
    <dataValidation type="decimal" operator="lessThanOrEqual" allowBlank="1" showInputMessage="1" showErrorMessage="1" errorTitle="Error" error="L'import introduït és superior a l'import de licitació" sqref="D6 D9" xr:uid="{2D5C20AB-6BB2-4F25-B3B1-F9063BC8EC99}">
      <formula1>40</formula1>
    </dataValidation>
    <dataValidation type="decimal" operator="lessThanOrEqual" allowBlank="1" showInputMessage="1" showErrorMessage="1" errorTitle="Error" error="L'import introduït és superior a l'import de licitació" sqref="D7" xr:uid="{7F616E19-22D1-4D6E-97E7-97267B928CC5}">
      <formula1>27.2</formula1>
    </dataValidation>
    <dataValidation type="decimal" operator="lessThanOrEqual" allowBlank="1" showInputMessage="1" showErrorMessage="1" errorTitle="Error" error="L'import introduït és superior a l'import de licitació" sqref="D8" xr:uid="{8E5B33EB-1DEE-4C63-9583-76A5F395B0D3}">
      <formula1>45</formula1>
    </dataValidation>
    <dataValidation type="decimal" operator="lessThanOrEqual" allowBlank="1" showInputMessage="1" showErrorMessage="1" errorTitle="Error" error="L'import introduït és superior a l'import de licitació" sqref="D10" xr:uid="{07062951-0318-4C1D-960C-6BB6A9099994}">
      <formula1>700</formula1>
    </dataValidation>
    <dataValidation type="decimal" operator="lessThanOrEqual" allowBlank="1" showInputMessage="1" showErrorMessage="1" errorTitle="Error" error="L'import introduït és superior a l'import de licitació" sqref="D11" xr:uid="{9F14525A-2AD8-4610-8B4B-F8B7AA84F486}">
      <formula1>22.5</formula1>
    </dataValidation>
    <dataValidation type="decimal" operator="lessThanOrEqual" allowBlank="1" showInputMessage="1" showErrorMessage="1" errorTitle="Error" error="L'import introduït és superior a l'import de licitació" sqref="D12" xr:uid="{EC56C81C-C160-4897-A846-52A62A2D1888}">
      <formula1>450</formula1>
    </dataValidation>
    <dataValidation type="decimal" operator="greaterThanOrEqual" allowBlank="1" showInputMessage="1" showErrorMessage="1" errorTitle="Error" error="L'import introduït és inferior a l'import de licitació" sqref="D14" xr:uid="{A6332DB2-2E57-435F-8B1E-C295E0E3913B}">
      <formula1>75</formula1>
    </dataValidation>
    <dataValidation type="decimal" operator="greaterThanOrEqual" allowBlank="1" showInputMessage="1" showErrorMessage="1" errorTitle="Error" error="L'import introduït és superior a l'import de licitació" sqref="D15" xr:uid="{416F9DBE-09B1-4E74-9B33-B63C99E29F6E}">
      <formula1>10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B67A0-EB03-4677-AC9A-ECE67A6CCE22}">
  <dimension ref="A2:B11"/>
  <sheetViews>
    <sheetView workbookViewId="0">
      <selection activeCell="B6" sqref="B6"/>
    </sheetView>
  </sheetViews>
  <sheetFormatPr baseColWidth="10" defaultRowHeight="14.4" x14ac:dyDescent="0.3"/>
  <cols>
    <col min="1" max="1" width="22.44140625" bestFit="1" customWidth="1"/>
  </cols>
  <sheetData>
    <row r="2" spans="1:2" x14ac:dyDescent="0.3">
      <c r="A2" t="s">
        <v>23</v>
      </c>
    </row>
    <row r="4" spans="1:2" x14ac:dyDescent="0.3">
      <c r="A4" t="s">
        <v>40</v>
      </c>
    </row>
    <row r="5" spans="1:2" ht="15" thickBot="1" x14ac:dyDescent="0.35"/>
    <row r="6" spans="1:2" ht="43.95" customHeight="1" thickBot="1" x14ac:dyDescent="0.35">
      <c r="A6" s="7" t="s">
        <v>24</v>
      </c>
      <c r="B6" s="15"/>
    </row>
    <row r="7" spans="1:2" ht="43.8" thickBot="1" x14ac:dyDescent="0.35">
      <c r="A7" s="8" t="s">
        <v>25</v>
      </c>
      <c r="B7" s="16"/>
    </row>
    <row r="8" spans="1:2" ht="43.8" thickBot="1" x14ac:dyDescent="0.35">
      <c r="A8" s="10" t="s">
        <v>26</v>
      </c>
      <c r="B8" s="17"/>
    </row>
    <row r="9" spans="1:2" ht="15" thickBot="1" x14ac:dyDescent="0.35">
      <c r="A9" s="11" t="s">
        <v>27</v>
      </c>
      <c r="B9" s="13"/>
    </row>
    <row r="11" spans="1:2" x14ac:dyDescent="0.3">
      <c r="A11" s="9" t="s">
        <v>28</v>
      </c>
    </row>
  </sheetData>
  <sheetProtection algorithmName="SHA-512" hashValue="srv3bLpeuWWHW8KNEOGX9D+F1be+Z2tocGBdTQoDqqpQP+pezOE0jm/nhsfoXU1qE2+2R5WsQK1Dyz4D+0Omiw==" saltValue="uZpPXS3eyb+2dZwwJ0lcIw==" spinCount="100000" sheet="1" objects="1" scenarios="1" selectLockedCell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ABD55-AA3F-4C1D-98CE-B0F22FC1400B}">
  <dimension ref="A2:B10"/>
  <sheetViews>
    <sheetView workbookViewId="0">
      <selection activeCell="B8" sqref="B8"/>
    </sheetView>
  </sheetViews>
  <sheetFormatPr baseColWidth="10" defaultRowHeight="14.4" x14ac:dyDescent="0.3"/>
  <cols>
    <col min="1" max="1" width="31.33203125" customWidth="1"/>
  </cols>
  <sheetData>
    <row r="2" spans="1:2" x14ac:dyDescent="0.3">
      <c r="A2" t="s">
        <v>29</v>
      </c>
    </row>
    <row r="4" spans="1:2" x14ac:dyDescent="0.3">
      <c r="A4" t="s">
        <v>41</v>
      </c>
    </row>
    <row r="5" spans="1:2" ht="15" thickBot="1" x14ac:dyDescent="0.35"/>
    <row r="6" spans="1:2" ht="15" thickBot="1" x14ac:dyDescent="0.35">
      <c r="A6" s="7" t="s">
        <v>30</v>
      </c>
      <c r="B6" s="15"/>
    </row>
    <row r="7" spans="1:2" ht="15" thickBot="1" x14ac:dyDescent="0.35">
      <c r="A7" s="8" t="s">
        <v>31</v>
      </c>
      <c r="B7" s="16"/>
    </row>
    <row r="8" spans="1:2" ht="15" thickBot="1" x14ac:dyDescent="0.35">
      <c r="A8" s="8" t="s">
        <v>32</v>
      </c>
      <c r="B8" s="16"/>
    </row>
    <row r="10" spans="1:2" x14ac:dyDescent="0.3">
      <c r="A10" s="9" t="s">
        <v>33</v>
      </c>
    </row>
  </sheetData>
  <sheetProtection algorithmName="SHA-512" hashValue="YAVkUkULv21wdMQO8to/th+p4BI9deRv6J6Y+BirbsBukG4QwXjgC0aknv7BDTPmrWKwx+W1HzL6+D1Qo/Qcnw==" saltValue="H1M1yk8lUxEk6ct0vtYdog==" spinCount="100000" sheet="1" objects="1" scenarios="1" selectLockedCell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67D68-E601-4AAE-93F5-16110581756E}">
  <dimension ref="A2:B9"/>
  <sheetViews>
    <sheetView workbookViewId="0">
      <selection activeCell="B7" sqref="B7"/>
    </sheetView>
  </sheetViews>
  <sheetFormatPr baseColWidth="10" defaultRowHeight="14.4" x14ac:dyDescent="0.3"/>
  <cols>
    <col min="1" max="1" width="57.33203125" bestFit="1" customWidth="1"/>
  </cols>
  <sheetData>
    <row r="2" spans="1:2" x14ac:dyDescent="0.3">
      <c r="A2" t="s">
        <v>43</v>
      </c>
    </row>
    <row r="4" spans="1:2" x14ac:dyDescent="0.3">
      <c r="A4" t="s">
        <v>41</v>
      </c>
    </row>
    <row r="5" spans="1:2" ht="15" thickBot="1" x14ac:dyDescent="0.35"/>
    <row r="6" spans="1:2" ht="15" thickBot="1" x14ac:dyDescent="0.35">
      <c r="A6" s="12" t="s">
        <v>44</v>
      </c>
      <c r="B6" s="20"/>
    </row>
    <row r="7" spans="1:2" ht="15" thickBot="1" x14ac:dyDescent="0.35">
      <c r="A7" s="19" t="s">
        <v>45</v>
      </c>
      <c r="B7" s="21"/>
    </row>
    <row r="9" spans="1:2" x14ac:dyDescent="0.3">
      <c r="A9" t="s">
        <v>46</v>
      </c>
    </row>
  </sheetData>
  <sheetProtection algorithmName="SHA-512" hashValue="8xr+LyCkObOSWqi+Zm1SHAAEo8j1ySwNcfdUp3OWRsCVCy8yVQIugQE5ALTO+uWCCxF88azWkuuUyue8blws1A==" saltValue="SWK/Gq2AlQq/aAUCjy9Bww==" spinCount="100000" sheet="1" objects="1" scenarios="1" selectLockedCell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AEFCB-C6FD-4C6F-9C61-C1701BFFA172}">
  <dimension ref="A2:B8"/>
  <sheetViews>
    <sheetView workbookViewId="0">
      <selection activeCell="A8" sqref="A8:B8"/>
    </sheetView>
  </sheetViews>
  <sheetFormatPr baseColWidth="10" defaultRowHeight="14.4" x14ac:dyDescent="0.3"/>
  <cols>
    <col min="1" max="1" width="18.88671875" bestFit="1" customWidth="1"/>
    <col min="2" max="2" width="13" bestFit="1" customWidth="1"/>
  </cols>
  <sheetData>
    <row r="2" spans="1:2" x14ac:dyDescent="0.3">
      <c r="A2" s="5" t="s">
        <v>39</v>
      </c>
    </row>
    <row r="4" spans="1:2" x14ac:dyDescent="0.3">
      <c r="A4" t="s">
        <v>34</v>
      </c>
      <c r="B4" s="2">
        <f>'CRITERI 1'!B4</f>
        <v>0</v>
      </c>
    </row>
    <row r="5" spans="1:2" x14ac:dyDescent="0.3">
      <c r="A5" t="s">
        <v>35</v>
      </c>
      <c r="B5" s="2">
        <f>('CRITERI 2'!E13)+('CRITERI 3'!E17)</f>
        <v>0</v>
      </c>
    </row>
    <row r="6" spans="1:2" x14ac:dyDescent="0.3">
      <c r="A6" t="s">
        <v>38</v>
      </c>
      <c r="B6" s="2">
        <f>B4+B5</f>
        <v>0</v>
      </c>
    </row>
    <row r="7" spans="1:2" x14ac:dyDescent="0.3">
      <c r="A7" t="s">
        <v>36</v>
      </c>
      <c r="B7" s="2">
        <f>B6*0.1</f>
        <v>0</v>
      </c>
    </row>
    <row r="8" spans="1:2" x14ac:dyDescent="0.3">
      <c r="A8" s="5" t="s">
        <v>37</v>
      </c>
      <c r="B8" s="6">
        <f>B6*1.1</f>
        <v>0</v>
      </c>
    </row>
  </sheetData>
  <sheetProtection algorithmName="SHA-512" hashValue="dIqCMG8ho2eFEPEqpqZlxYU4UEEaL37YhALAV/COGSFD2GaI3nts1Nssz5A1irDsX/rAvqV0TUz4byMUlZkfxw==" saltValue="Meoe8/BV0PZS7lEcyNRRJg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CRITERI 1</vt:lpstr>
      <vt:lpstr>CRITERI 2</vt:lpstr>
      <vt:lpstr>CRITERI 3</vt:lpstr>
      <vt:lpstr>CRITERI 4</vt:lpstr>
      <vt:lpstr>CRITERI 5</vt:lpstr>
      <vt:lpstr>CRITERI 6</vt:lpstr>
      <vt:lpstr>TOTAL OFERTA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Figueras Paret, Marti</dc:creator>
  <cp:lastModifiedBy>Motlló Vallès, Maria Teresa</cp:lastModifiedBy>
  <dcterms:created xsi:type="dcterms:W3CDTF">2026-02-02T10:33:20Z</dcterms:created>
  <dcterms:modified xsi:type="dcterms:W3CDTF">2026-03-26T10:26:35Z</dcterms:modified>
</cp:coreProperties>
</file>