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60" yWindow="570" windowWidth="28215" windowHeight="11955"/>
  </bookViews>
  <sheets>
    <sheet name="T-PRES" sheetId="2" r:id="rId1"/>
    <sheet name="T-APU" sheetId="7" r:id="rId2"/>
    <sheet name="T-SMP" sheetId="8" r:id="rId3"/>
    <sheet name="T-DIM" sheetId="9" r:id="rId4"/>
  </sheets>
  <calcPr calcId="124519"/>
</workbook>
</file>

<file path=xl/calcChain.xml><?xml version="1.0" encoding="utf-8"?>
<calcChain xmlns="http://schemas.openxmlformats.org/spreadsheetml/2006/main">
  <c r="H32" i="2"/>
  <c r="H75"/>
  <c r="H113"/>
  <c r="J13" i="7"/>
  <c r="K14" s="1"/>
  <c r="K25" s="1"/>
  <c r="J16"/>
  <c r="K17" s="1"/>
  <c r="J19"/>
  <c r="J20"/>
  <c r="K23" s="1"/>
  <c r="J21"/>
  <c r="J22"/>
  <c r="K24"/>
  <c r="K29"/>
  <c r="K30" s="1"/>
  <c r="K28" s="1"/>
  <c r="J35"/>
  <c r="K37" s="1"/>
  <c r="J42" s="1"/>
  <c r="J36"/>
  <c r="J39"/>
  <c r="K40"/>
  <c r="J48"/>
  <c r="K50" s="1"/>
  <c r="J58" s="1"/>
  <c r="K59" s="1"/>
  <c r="K60" s="1"/>
  <c r="K46" s="1"/>
  <c r="J49"/>
  <c r="J52"/>
  <c r="K53"/>
  <c r="J55"/>
  <c r="K56" s="1"/>
  <c r="J64"/>
  <c r="J65"/>
  <c r="J68"/>
  <c r="J69"/>
  <c r="K70" s="1"/>
  <c r="J78"/>
  <c r="J79"/>
  <c r="K80"/>
  <c r="J82"/>
  <c r="K84" s="1"/>
  <c r="J83"/>
  <c r="J86"/>
  <c r="K87" s="1"/>
  <c r="K88" s="1"/>
  <c r="K76" s="1"/>
  <c r="J103"/>
  <c r="J106"/>
  <c r="J107"/>
  <c r="K108"/>
  <c r="J116"/>
  <c r="K117" s="1"/>
  <c r="J122" s="1"/>
  <c r="J119"/>
  <c r="K120"/>
  <c r="J128"/>
  <c r="K130" s="1"/>
  <c r="J129"/>
  <c r="J136"/>
  <c r="J137"/>
  <c r="J140"/>
  <c r="J141"/>
  <c r="K142"/>
  <c r="J150"/>
  <c r="K152" s="1"/>
  <c r="J159" s="1"/>
  <c r="K160" s="1"/>
  <c r="K161" s="1"/>
  <c r="K148" s="1"/>
  <c r="J151"/>
  <c r="J154"/>
  <c r="K157" s="1"/>
  <c r="J155"/>
  <c r="J156"/>
  <c r="J166"/>
  <c r="K168" s="1"/>
  <c r="J173" s="1"/>
  <c r="J167"/>
  <c r="J170"/>
  <c r="K171"/>
  <c r="J179"/>
  <c r="J182"/>
  <c r="J183"/>
  <c r="K184"/>
  <c r="J194"/>
  <c r="K195" s="1"/>
  <c r="J197"/>
  <c r="K199" s="1"/>
  <c r="K200" s="1"/>
  <c r="K192" s="1"/>
  <c r="J204"/>
  <c r="K205" s="1"/>
  <c r="J214" s="1"/>
  <c r="K215" s="1"/>
  <c r="K216" s="1"/>
  <c r="K202" s="1"/>
  <c r="J207"/>
  <c r="J208"/>
  <c r="K209" s="1"/>
  <c r="J211"/>
  <c r="K212" s="1"/>
  <c r="J220"/>
  <c r="K222" s="1"/>
  <c r="J230" s="1"/>
  <c r="J221"/>
  <c r="J224"/>
  <c r="K225"/>
  <c r="J227"/>
  <c r="K228" s="1"/>
  <c r="J236"/>
  <c r="J237"/>
  <c r="K239" s="1"/>
  <c r="J248" s="1"/>
  <c r="K249" s="1"/>
  <c r="K250" s="1"/>
  <c r="K234" s="1"/>
  <c r="J238"/>
  <c r="J241"/>
  <c r="K242"/>
  <c r="J244"/>
  <c r="K246" s="1"/>
  <c r="J245"/>
  <c r="J254"/>
  <c r="K255"/>
  <c r="J260" s="1"/>
  <c r="K261" s="1"/>
  <c r="K262" s="1"/>
  <c r="K252" s="1"/>
  <c r="J257"/>
  <c r="K258" s="1"/>
  <c r="J269"/>
  <c r="K272" s="1"/>
  <c r="J270"/>
  <c r="K273" s="1"/>
  <c r="K274" s="1"/>
  <c r="K267" s="1"/>
  <c r="J271"/>
  <c r="J278"/>
  <c r="J279"/>
  <c r="K289" s="1"/>
  <c r="K290" s="1"/>
  <c r="K276" s="1"/>
  <c r="K280"/>
  <c r="J282"/>
  <c r="K283" s="1"/>
  <c r="J285"/>
  <c r="K286" s="1"/>
  <c r="J288"/>
  <c r="G14" i="9"/>
  <c r="G15"/>
  <c r="G18"/>
  <c r="G17" s="1"/>
  <c r="G24"/>
  <c r="G25"/>
  <c r="G28"/>
  <c r="G27" s="1"/>
  <c r="G30"/>
  <c r="G31"/>
  <c r="G34"/>
  <c r="G33" s="1"/>
  <c r="G35"/>
  <c r="G37"/>
  <c r="G38"/>
  <c r="G41"/>
  <c r="G40" s="1"/>
  <c r="G43"/>
  <c r="G44"/>
  <c r="G47"/>
  <c r="G46" s="1"/>
  <c r="G49"/>
  <c r="G50"/>
  <c r="G57"/>
  <c r="G56" s="1"/>
  <c r="G59"/>
  <c r="G60"/>
  <c r="G67"/>
  <c r="G66" s="1"/>
  <c r="G69"/>
  <c r="G70"/>
  <c r="G77"/>
  <c r="G76" s="1"/>
  <c r="G79"/>
  <c r="G80"/>
  <c r="G83"/>
  <c r="G82" s="1"/>
  <c r="G86"/>
  <c r="G87"/>
  <c r="G85" s="1"/>
  <c r="G89"/>
  <c r="G90"/>
  <c r="G93"/>
  <c r="G92" s="1"/>
  <c r="G95"/>
  <c r="G96"/>
  <c r="G99"/>
  <c r="G98" s="1"/>
  <c r="G101"/>
  <c r="G102"/>
  <c r="G109"/>
  <c r="G108" s="1"/>
  <c r="G111"/>
  <c r="G112"/>
  <c r="G115"/>
  <c r="G114" s="1"/>
  <c r="G120"/>
  <c r="G121"/>
  <c r="G124"/>
  <c r="G123" s="1"/>
  <c r="G126"/>
  <c r="G127"/>
  <c r="G133"/>
  <c r="G132" s="1"/>
  <c r="G135"/>
  <c r="G136"/>
  <c r="H121" i="2"/>
  <c r="H122" s="1"/>
  <c r="H120"/>
  <c r="H119"/>
  <c r="H112"/>
  <c r="H114" s="1"/>
  <c r="H111"/>
  <c r="H110"/>
  <c r="H104"/>
  <c r="H105" s="1"/>
  <c r="H103"/>
  <c r="H102"/>
  <c r="H96"/>
  <c r="H97" s="1"/>
  <c r="H95"/>
  <c r="H94"/>
  <c r="H87"/>
  <c r="H86"/>
  <c r="H85"/>
  <c r="H84"/>
  <c r="H83"/>
  <c r="H88" s="1"/>
  <c r="H82"/>
  <c r="H74"/>
  <c r="H73"/>
  <c r="H72"/>
  <c r="H71"/>
  <c r="H70"/>
  <c r="H69"/>
  <c r="H68"/>
  <c r="H67"/>
  <c r="H66"/>
  <c r="H65"/>
  <c r="H76" s="1"/>
  <c r="H58"/>
  <c r="H57"/>
  <c r="H59" s="1"/>
  <c r="H51"/>
  <c r="H50"/>
  <c r="H49"/>
  <c r="H48"/>
  <c r="H42"/>
  <c r="H41"/>
  <c r="H40"/>
  <c r="H39"/>
  <c r="H31"/>
  <c r="H30"/>
  <c r="H29"/>
  <c r="H28"/>
  <c r="H27"/>
  <c r="H26"/>
  <c r="H25"/>
  <c r="H24"/>
  <c r="H33" s="1"/>
  <c r="H23"/>
  <c r="H22"/>
  <c r="H15"/>
  <c r="H16" s="1"/>
  <c r="H14"/>
  <c r="K145" i="7" l="1"/>
  <c r="K146" s="1"/>
  <c r="K134" s="1"/>
  <c r="K73"/>
  <c r="K74" s="1"/>
  <c r="K62" s="1"/>
  <c r="K26"/>
  <c r="K11" s="1"/>
  <c r="K111"/>
  <c r="K112" s="1"/>
  <c r="K101" s="1"/>
  <c r="H124" i="2"/>
  <c r="K231" i="7"/>
  <c r="K232" s="1"/>
  <c r="K218" s="1"/>
  <c r="K131"/>
  <c r="K132" s="1"/>
  <c r="K126" s="1"/>
  <c r="K198"/>
  <c r="K138"/>
  <c r="J144" s="1"/>
  <c r="K104"/>
  <c r="J110" s="1"/>
  <c r="K180"/>
  <c r="J186" s="1"/>
  <c r="K187" s="1"/>
  <c r="K188" s="1"/>
  <c r="K177" s="1"/>
  <c r="K174"/>
  <c r="K175" s="1"/>
  <c r="K164" s="1"/>
  <c r="K123"/>
  <c r="K124" s="1"/>
  <c r="K114" s="1"/>
  <c r="K66"/>
  <c r="J72" s="1"/>
  <c r="K43"/>
  <c r="K44" s="1"/>
  <c r="K33" s="1"/>
</calcChain>
</file>

<file path=xl/sharedStrings.xml><?xml version="1.0" encoding="utf-8"?>
<sst xmlns="http://schemas.openxmlformats.org/spreadsheetml/2006/main" count="1580" uniqueCount="348">
  <si>
    <t>MILLORES AL PROJECTE DE REMODELACIO  DE LA  XARXA D'AIGUA</t>
  </si>
  <si>
    <t>PRESSUPOST</t>
  </si>
  <si>
    <t>Preu</t>
  </si>
  <si>
    <t>Amidament</t>
  </si>
  <si>
    <t>Import</t>
  </si>
  <si>
    <t>Obra</t>
  </si>
  <si>
    <t>01</t>
  </si>
  <si>
    <t>PressupostANNEX MILLORES</t>
  </si>
  <si>
    <t>Capítol</t>
  </si>
  <si>
    <t>CARRER DEL CARME</t>
  </si>
  <si>
    <t>Titol 3</t>
  </si>
  <si>
    <t xml:space="preserve"> TREBALLS PREVIS</t>
  </si>
  <si>
    <t>01.01.01</t>
  </si>
  <si>
    <t>F0000000</t>
  </si>
  <si>
    <t>ut</t>
  </si>
  <si>
    <t>Obertura de cata sobre asfalt de 1,00x1,00</t>
  </si>
  <si>
    <t>FFB19425</t>
  </si>
  <si>
    <t>m</t>
  </si>
  <si>
    <t>Tub de polietilè de designació PE 100, de 63 mm de diàmetre nominal, de 10 bar de pressio nominal UNE-EN12201-2  per execucio de by-pas de les obres, incloent les corresponents connexions a escomeses i le desmontatge, a executar per la Companyia Subministradora del Servai</t>
  </si>
  <si>
    <t>TOTAL</t>
  </si>
  <si>
    <t>02</t>
  </si>
  <si>
    <t>OBRA CIVIL</t>
  </si>
  <si>
    <t>01.01.02</t>
  </si>
  <si>
    <t>F219FBC0</t>
  </si>
  <si>
    <t>Tall en paviment de mescla bituminosa de 15 cm de fondària com a mínim, amb màquina tallajunts amb disc de diamant, per a delimitar la zona a demolir</t>
  </si>
  <si>
    <t>F2194XA1</t>
  </si>
  <si>
    <t>m2</t>
  </si>
  <si>
    <t>Demolició de paviment de mescla bituminosa, de fins a 10 cm de gruix i fins a 0,6 m d'amplària, amb compressor i càrrega sobre camió</t>
  </si>
  <si>
    <t>P221B-HP90</t>
  </si>
  <si>
    <t>m3</t>
  </si>
  <si>
    <t>Excavació de rasa i pou de fins a 2 m de fondària, en presencia de serveis i  en terreny compacte (SPT 20-50), realitzada amb retroexcavadora de combustible i càrrega mecànica sobre camió, en entorn urbà amb dificultat de mobilitat, en voreres &lt;= 3 m d'amplària o calçada/plataforma única &lt;= 7 m d'amplària, amb afectació per serveis o elements de mobiliari urbà, en actuacions de 0.2 a 2 m3</t>
  </si>
  <si>
    <t>F2R6423A</t>
  </si>
  <si>
    <t>Càrrega amb mitjans mecànics i transport de residus inerts o no especials a instal·lació autoritzada de gestió de residus, amb camió per a transport de 7 t, amb un recorregut de més de 15 i fins a 20 km</t>
  </si>
  <si>
    <t>P2255-DPIZ</t>
  </si>
  <si>
    <t>Rebliment i piconatge de rasa d'amplària fins a 0,6 m, amb sorres de material reciclat de formigons, en tongades de gruix de fins a 25 cm, utilitzant picó vibrant de combustible</t>
  </si>
  <si>
    <t>G228510F</t>
  </si>
  <si>
    <t>Rebliment i piconatge de rasa d'amplària fins a 0,6 m, amb material tolerable de la pròpia excavació, en tongades de gruix de fins a 25 cm, utilitzant picó vibrant, amb compactació del 95% PM</t>
  </si>
  <si>
    <t>P931-10RJI</t>
  </si>
  <si>
    <t>Base de formigó de formigó en massa HM - 20 / B / 20 / X0 amb una quantitat de ciment de 200 kg/m3 i relació aigua ciment =&lt; 0.6, abocat des de camió amb estesa i vibratge manual, amb acabat reglejat</t>
  </si>
  <si>
    <t>P9HA-607Z</t>
  </si>
  <si>
    <t>Reposició de paviment de mescla bituminosa contínua en calent tipus AC 22 surf PMB 45/80-60(BM-3b) D, amb betum modificat, de granulometria densa per a capa de trànsit i granulat granític, de 10 cm de gruix, estesa i compactada manualment</t>
  </si>
  <si>
    <t>POUREGIS</t>
  </si>
  <si>
    <t>u</t>
  </si>
  <si>
    <t>Pou de registre circular DN 600 de 1 m. de fondaria , amb solera de formigó d'ús no estructural HNE-20/B/20 de resistència a compressió 20 N/mm2, consistència tova i grandària màxima del granulat 20 mm de 15 cm de gruix, format mitjançant tub de PE tipus CONDUSAN, anellat negre de DN620, rejuntat amb formigó.  bastiment i tapa de fosa dúctil DN 600 i classe D400 segons norma UNE-EN 124 col·locat amb morter</t>
  </si>
  <si>
    <t>F00000002</t>
  </si>
  <si>
    <t>Col.locació de planxes provisionals per acces als habitatges durant l'execucio de les obres</t>
  </si>
  <si>
    <t>F000000011</t>
  </si>
  <si>
    <t>PA</t>
  </si>
  <si>
    <t xml:space="preserve">Reposició dels serveis afectats </t>
  </si>
  <si>
    <t>03</t>
  </si>
  <si>
    <t>XARXA</t>
  </si>
  <si>
    <t>01.01.03</t>
  </si>
  <si>
    <t>FFB1F425</t>
  </si>
  <si>
    <t>Tub de polietilè de designació PE 100, de 125 mm de diàmetre nominal, de 10 bar de pressió nominal, sèrie SDR 17, UNE-EN 12201-2, soldat, amb grau de dificultat mitjà, utilitzant accessoris de plàstic i col·locat al fons de la rasa</t>
  </si>
  <si>
    <t>CONEX125</t>
  </si>
  <si>
    <t>Connexió canonada existent de PE125, mitjançant col.locació de reducció injectable i accessoris varis per el correcte funcionament, a realitzar per la Companyia Concessionària del servei d'aigua potable</t>
  </si>
  <si>
    <t>FM000006</t>
  </si>
  <si>
    <t>Assaig estatic de prova de carrega de la nova instlal.lació</t>
  </si>
  <si>
    <t>04</t>
  </si>
  <si>
    <t>VARIS</t>
  </si>
  <si>
    <t>01.01.04</t>
  </si>
  <si>
    <t>I000001</t>
  </si>
  <si>
    <t>pa</t>
  </si>
  <si>
    <t>Imprevistos de l'obra seogns preus unitaris</t>
  </si>
  <si>
    <t>SS0000</t>
  </si>
  <si>
    <t>Materials i instal.lacions necessàries per la seguretat i salut a l'obra</t>
  </si>
  <si>
    <t>CC0000</t>
  </si>
  <si>
    <t>Control de qualitat de l'obra amb la realització dels assatgos indicats en el plec de condicions</t>
  </si>
  <si>
    <t>CARRER FIRAL</t>
  </si>
  <si>
    <t>TREBALLS PREVIS</t>
  </si>
  <si>
    <t>01.02.01</t>
  </si>
  <si>
    <t>01.02.02</t>
  </si>
  <si>
    <t>01.02.03</t>
  </si>
  <si>
    <t>FN12A8E7</t>
  </si>
  <si>
    <t>Vàlvula de comporta manual amb brides, BELGICAST homologada per la companyia,  de cos llarg, de 125 mm de diàmetre nominal, de 25 bar de PN, cos de fosa nodular EN-GJS-500-7 (GGG50) i tapa de fosa nodular EN-GJS-500-7 (GGG50), amb revestiment de resina epoxi (250 micres), comporta de fosa+EPDM i tancament de seient elàstic, eix d'acer inoxidable 1.4021 (AISI 420), amb accionament per volant de fosa, muntada superficialment</t>
  </si>
  <si>
    <t>CONEX160</t>
  </si>
  <si>
    <t>Connexió canonada existent  de FC160, mitjançant col.locació de reducció injectable i accessoris varis per el correcte funcionament, a realitzar per la Companyia Concessionària del servei d'aigua potable</t>
  </si>
  <si>
    <t>T-160-125</t>
  </si>
  <si>
    <t>Subministrament i col.locacio de derivacio en T injectable de PEAD PN10 DN160/ DN125mm</t>
  </si>
  <si>
    <t>01.02.04</t>
  </si>
  <si>
    <t>I000002</t>
  </si>
  <si>
    <t>Imprevistos de l'obra seogns preus unitari</t>
  </si>
  <si>
    <t>SECTORITZACIO NUCLI ANTIC</t>
  </si>
  <si>
    <t>01.03</t>
  </si>
  <si>
    <t>PN12-DPO3</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</si>
  <si>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</si>
  <si>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INSTAL.LACIO COMPTADOR AMB TELELECTURA</t>
  </si>
  <si>
    <t>01.04</t>
  </si>
  <si>
    <t>ARQUETA</t>
  </si>
  <si>
    <t>Construccio d'arqueta de registre amb paret de tancament de dues cares vistes de 20 cm. de gruix de bloca foradat de morter de ciment, de 400x200x200 mm., rugos, gris amb components hidrofugats, categoria I segons la norma UNE-EN-771-3.</t>
  </si>
  <si>
    <t>COMPTAD</t>
  </si>
  <si>
    <t>Subministament i col.locació de comptador de diametre de 100 mm. per control de pas d'aigua, instal.lat a canonada existent , incloent comptador, pletines tipus WOLTMANN, dues valvules de comporta elàstica i eix d'acer inoxidable, racords,brides, pletines i accessoris varis</t>
  </si>
  <si>
    <t>05</t>
  </si>
  <si>
    <t>TELECONTROL</t>
  </si>
  <si>
    <t>01.05</t>
  </si>
  <si>
    <t>AUTOMAT</t>
  </si>
  <si>
    <t>Estació de sectorització LS42 amb 4 entrades digitals i 2 entrades analògiques, inclou transductor de pressió 0-10 ba, consum i bateria d'alta capacitat</t>
  </si>
  <si>
    <t>CAIXA</t>
  </si>
  <si>
    <t>Subministrament i cpl.locació de caixa amb polsador per força enviament, inclou 3 emissors de polsos reed PR7</t>
  </si>
  <si>
    <t>TREBALLS</t>
  </si>
  <si>
    <t>Treballs de instal.lació, programació, posat en marxa i incorporació al sistema de telecontrol. Visualització de les variables en temps real, historics i alarmes</t>
  </si>
  <si>
    <t xml:space="preserve">IMPORT TOTAL DEL PRESSUPOST : </t>
  </si>
  <si>
    <t>Justificació d'elements</t>
  </si>
  <si>
    <t>Nº</t>
  </si>
  <si>
    <t>Codi</t>
  </si>
  <si>
    <t>U.A.</t>
  </si>
  <si>
    <t>Descripció</t>
  </si>
  <si>
    <t>Descripció curta</t>
  </si>
  <si>
    <t>Element compost</t>
  </si>
  <si>
    <t>B07F-0LSZ</t>
  </si>
  <si>
    <t>Morter mixt de ciment pòrtland amb filler calcari CEM II/B-L, calç i sorra, amb 380 kg/m3 de ciment, amb una proporció en volum 1:0,5:4 i 10 N/mm2 de resistència a compressió, elaborat a l'obra</t>
  </si>
  <si>
    <t>Rend.:</t>
  </si>
  <si>
    <t xml:space="preserve">Morter mixt ciment pòrtland+fill.calc. CEM II/B-L,calç,sorra,380kg/m3 ciment,1:0,5:4,10N/mm2,elab.a </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</si>
  <si>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</si>
  <si>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</si>
  <si>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</si>
  <si>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</si>
  <si>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</si>
  <si>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</si>
  <si>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</si>
  <si>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</si>
  <si>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</si>
  <si>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</si>
  <si>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</si>
  <si>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</si>
  <si>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</si>
  <si>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</si>
  <si>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</si>
  <si>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B054-06DH</t>
  </si>
  <si>
    <t>kg</t>
  </si>
  <si>
    <t>Calç aèria hidratada CL 90-S, en sacs</t>
  </si>
  <si>
    <t>B055-067M</t>
  </si>
  <si>
    <t>t</t>
  </si>
  <si>
    <t>Ciment pòrtland amb filler calcari CEM II/B-L 32,5 R segons UNE-EN 197-1, en sacs</t>
  </si>
  <si>
    <t>B03L-05N7</t>
  </si>
  <si>
    <t>Sorra de pedrera per a morters</t>
  </si>
  <si>
    <t>Subtotal material</t>
  </si>
  <si>
    <t>Cost directe</t>
  </si>
  <si>
    <t>Despeses auxiliars</t>
  </si>
  <si>
    <t>%</t>
  </si>
  <si>
    <t>Total</t>
  </si>
  <si>
    <t>PBD3-IDXP</t>
  </si>
  <si>
    <t>U</t>
  </si>
  <si>
    <t>SOLERA</t>
  </si>
  <si>
    <t>Solera de formigí HNE-20/B/20 ,g&lt;1</t>
  </si>
  <si>
    <t>Partida d'obra</t>
  </si>
  <si>
    <t>PDB3-IDXP</t>
  </si>
  <si>
    <t>Solera amb mitja canya de formigó d'ús no estructural HNE-20/B/20 de resistència a compressió 20 N/mm2, consistència tova i grandària màxima del granulat 20 mm, de 15 cm de gruix mínim i de planta 1.2x1,2 m per a tub 40 cm</t>
  </si>
  <si>
    <t>Solera mitja canya d/form.no estructural HNE-20/B/20,g&lt;15cm,1.2x1,2m,p/tub D=40cm</t>
  </si>
  <si>
    <t>A0F-000S</t>
  </si>
  <si>
    <t>Oficial 1a d'obra pública</t>
  </si>
  <si>
    <t>A0D-0007</t>
  </si>
  <si>
    <t>Manobre</t>
  </si>
  <si>
    <t>B069-I4L6</t>
  </si>
  <si>
    <t>Formigó d'ús no estructural HNE-20/B/20 de resistència a compressió 20 N/mm2, consistència tova i grandària màxima del granulat 20 mm</t>
  </si>
  <si>
    <t>PDBD-DOCQ</t>
  </si>
  <si>
    <t>Graó per a pou de registre amb ferro colat nodular, de 200x200x200 mm, i 1,7 kg de pes, col·locat amb morter mixt 1:0,5:4</t>
  </si>
  <si>
    <t>Graó p/pou reg.ferro colat nod.200x200x200mm,1,7kg,col.1:0,5:4</t>
  </si>
  <si>
    <t>BDD4-0LVI</t>
  </si>
  <si>
    <t>Graó per a pou de registre de ferro colat nodular, de 200x200x200 mm i 1,7 kg de pes</t>
  </si>
  <si>
    <t>Subtotal element compost</t>
  </si>
  <si>
    <t>PDBF-DFWG</t>
  </si>
  <si>
    <t>Bastiment quadrat aparent de fosa dúctil per a pou de registre i tapa abatible, pas lliure de 700 mm de diàmetre i classe D400 segons norma UNE-EN 124 col·locat amb morter</t>
  </si>
  <si>
    <t>Bastiment quadr.apar.,fos.dúctil,p/pou reg.+tapa abat.pas D=700mm,D400,col.mort.</t>
  </si>
  <si>
    <t>B07L-1PYA</t>
  </si>
  <si>
    <t>Morter per a ram de paleta, classe M 5 (5 N/mm2), a granel, de designació (G) segons norma UNE-EN 998-2</t>
  </si>
  <si>
    <t>BDK5-1KIB</t>
  </si>
  <si>
    <t>Bastiment quadrat aparent i tapa circular de fosa dúctil per a pou de registre, abatible, pas lliure de 700 mm i classe D400 segons norma UNE-EN 124</t>
  </si>
  <si>
    <t>PDBF-DFX1</t>
  </si>
  <si>
    <t>T-125-63</t>
  </si>
  <si>
    <t>Subministrament i col.locacio de derivacio en T injectable de PEAD PN10 DN125/ DN63 mm</t>
  </si>
  <si>
    <t>P-1</t>
  </si>
  <si>
    <t xml:space="preserve">Construccio d'arqueta de registre amb paret de tancament de dues cares vistes de 20 cm. de gruix de </t>
  </si>
  <si>
    <t>P-2</t>
  </si>
  <si>
    <t>Estació de sectorització LS42 amb 4 entrades digitals i 2 entrades analògiques, inclou transductor d</t>
  </si>
  <si>
    <t>P-3</t>
  </si>
  <si>
    <t>Subministrament i cpl.locació de caixa amb polsador per força enviament, inclou 3 emissors de polsos</t>
  </si>
  <si>
    <t>P-4</t>
  </si>
  <si>
    <t>P-5</t>
  </si>
  <si>
    <t>ubministament i col.locació de comptador de diametre de 100 mm. per control de pas d'aigua, instal.l</t>
  </si>
  <si>
    <t>P-6</t>
  </si>
  <si>
    <t>Connexió canonada existent   de PE125, mitjançant col.locació de reducció injectable i acc</t>
  </si>
  <si>
    <t>P-7</t>
  </si>
  <si>
    <t>Connexió canonada existent  de FC160, mitjançant col.locació de reducció injectable i accessoris var</t>
  </si>
  <si>
    <t>P-8</t>
  </si>
  <si>
    <t>P-9</t>
  </si>
  <si>
    <t>P-10</t>
  </si>
  <si>
    <t>P-11</t>
  </si>
  <si>
    <t>Demol.paviment mescla bituminosa,g&lt;=10cm,ampl.&lt;=0,6m,compressor+càrrega cam.</t>
  </si>
  <si>
    <t>A0150000</t>
  </si>
  <si>
    <t>C1313330</t>
  </si>
  <si>
    <t>Retroexcavadora sobre pneumàtics de 8 a 10 t</t>
  </si>
  <si>
    <t>C1101200</t>
  </si>
  <si>
    <t>Compressor amb dos martells pneumàtics</t>
  </si>
  <si>
    <t>P-12</t>
  </si>
  <si>
    <t>Tall paviment mescla bituminosa h&gt;=15cm</t>
  </si>
  <si>
    <t>C170H000</t>
  </si>
  <si>
    <t>Màquina tallajunts amb disc de diamant per a paviment</t>
  </si>
  <si>
    <t>P-13</t>
  </si>
  <si>
    <t>Càrr.mec. residus inerts o no especials instal.gestió residus,camió transp.,7t,rec.15-20km</t>
  </si>
  <si>
    <t>C1311430</t>
  </si>
  <si>
    <t>Pala carregadora sobre pneumàtics de 8 a 14 t</t>
  </si>
  <si>
    <t>C1501700</t>
  </si>
  <si>
    <t>Camió per a transport de 7 t</t>
  </si>
  <si>
    <t>P-14</t>
  </si>
  <si>
    <t>Tub PE 100,DN=63mm,PN=10bar,sèrie SDR 17,UNE-EN 12201-2,soldat,dific.mitjà,accessoris plàst.,fons ra</t>
  </si>
  <si>
    <t>A012M000</t>
  </si>
  <si>
    <t>Oficial 1a muntador</t>
  </si>
  <si>
    <t>A013M000</t>
  </si>
  <si>
    <t>Ajudant muntador</t>
  </si>
  <si>
    <t>BFYB1942</t>
  </si>
  <si>
    <t>Part proporcional d'elements de muntatge per a tubs de polietilè de densitat alta, de 63 mm de diàmetre nominal exterior, de 10 bar de pressió nominal, per a soldar</t>
  </si>
  <si>
    <t>BFB19400</t>
  </si>
  <si>
    <t>Tub de polietilè de designació PE 100, de 63 mm de diàmetre nominal, de 10 bar de pressió nominal, sèrie SDR 17, segons la norma UNE-EN 12201-2</t>
  </si>
  <si>
    <t>P-15</t>
  </si>
  <si>
    <t>Tub PE 100,DN=125mm,PN=10bar,sèrie SDR 17,UNE-EN 12201-2,soldat,dific.mitjà,accessoris plàst.,fons r</t>
  </si>
  <si>
    <t>BFB1F400</t>
  </si>
  <si>
    <t>Tub de polietilè de designació PE 100, de 125 mm de diàmetre nominal, de 10 bar de pressió nominal, sèrie SDR 17, segons la norma UNE-EN 12201-2</t>
  </si>
  <si>
    <t>BFWB1F42</t>
  </si>
  <si>
    <t>Accessori per a tubs de polietilè de densitat alta, de 125 mm de diàmetre nominal exterior, de plàstic, 10 bar de pressió nominal, per a soldar</t>
  </si>
  <si>
    <t>BFYB1F42</t>
  </si>
  <si>
    <t>Part proporcional d'elements de muntatge per a tubs de polietilè de densitat alta, de 125 mm de diàmetre nominal exterior, de 10 bar de pressió nominal, per a soldar</t>
  </si>
  <si>
    <t>P-16</t>
  </si>
  <si>
    <t>P-17</t>
  </si>
  <si>
    <t>Vàlvula comporta+brides,cos llarg,DN=125mm,PN=25bar,EN-GJS-500-7,volant de fosa,superf.</t>
  </si>
  <si>
    <t>BN12A8E0</t>
  </si>
  <si>
    <t>Vàlvula de comporta manual amb brides, de cos llarg, de 125 mm de diàmetre nominal, de 25 bar de PN, cos de fosa nodular EN-GJS-500-7 (GGG50) i tapa de fosa nodular EN-GJS-500-7 (GGG50), amb revestiment de resina epoxi (250 micres), comporta de fosa+EPDM i tancament de seient elàstic, eix d'acer inoxidable 1.4021 (AISI 420), amb accionament per volant de fosa</t>
  </si>
  <si>
    <t>P-18</t>
  </si>
  <si>
    <t>Rebliment+picon.rasa,ampl.&lt;=0,6m,mat.toler.excav. ,g&lt;25cm,picó vibrant,95%PM</t>
  </si>
  <si>
    <t>C133A0K0</t>
  </si>
  <si>
    <t>Safata vibrant amb placa de 60 cm</t>
  </si>
  <si>
    <t>P-19</t>
  </si>
  <si>
    <t>P-20</t>
  </si>
  <si>
    <t>P-21</t>
  </si>
  <si>
    <t>Excav.rasa/pou,hfins a 2m,terreny compact.(SPT 20-50),retro. de combustible,+càrr.mec.s/camió,entorn</t>
  </si>
  <si>
    <t>C13C-00LP</t>
  </si>
  <si>
    <t>P-22</t>
  </si>
  <si>
    <t>Rebliment+picon.rasa,ampl.fins a 0,6m,sorres reciclat form.,gfins a 25cm,picó vibrant de combustible</t>
  </si>
  <si>
    <t>C13A-00FQ</t>
  </si>
  <si>
    <t>Safata vibrant combustible amb placa de 60 cm</t>
  </si>
  <si>
    <t>B03D-21MB</t>
  </si>
  <si>
    <t>Sorra de material reciclat de formigó de 0 a 5 mm</t>
  </si>
  <si>
    <t>P-23</t>
  </si>
  <si>
    <t>Base formigó de formigó en massa HM - 20 / B / 20 / X0 quant.ciment 200kg/m3, aigua/ciment =&lt; 0.6, c</t>
  </si>
  <si>
    <t>C20K-00DP</t>
  </si>
  <si>
    <t>Regle vibratori</t>
  </si>
  <si>
    <t>B06F1-I0IL</t>
  </si>
  <si>
    <t>Formigó en massa HM - 20 / B / 20 / X0 amb una quantitat de ciment de 200 kg/m3 i relació aigua ciment =&lt; 0.6</t>
  </si>
  <si>
    <t>P-24</t>
  </si>
  <si>
    <t>Reposició pavim. mesc.bit.AC 22 surf PMB 45/80-60(BM-3b)D,granul.granític,g=10cm,est-compact.manual.</t>
  </si>
  <si>
    <t>A0F-000B</t>
  </si>
  <si>
    <t>Oficial 1a</t>
  </si>
  <si>
    <t>C13A-00FR</t>
  </si>
  <si>
    <t>Compactador combustible duplex manual de 700 kg</t>
  </si>
  <si>
    <t>B057-06IN</t>
  </si>
  <si>
    <t>Emulsió bituminosa catiònica amb un 60% de betum asfàltic, per a reg de curat tipus C60B3/B2 CUR, segons UNE-EN 13808</t>
  </si>
  <si>
    <t>B9H1-0HUF</t>
  </si>
  <si>
    <t>Mescla bituminosa contínua en calent tipus AC 22 surf PMB 45/80-60(BM-3b) D, amb betum modificat, de granulometria densa per a capa de trànsit i granulat granític</t>
  </si>
  <si>
    <t>P-25</t>
  </si>
  <si>
    <t>Vàlvula comporta+brides,cos curt,DN=150mm,PN=16bar,EN-GJS-500-7,volant de fosa,pericó canal.sot.</t>
  </si>
  <si>
    <t>A0F-000R</t>
  </si>
  <si>
    <t>BN12-0XG6</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</si>
  <si>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</si>
  <si>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P-27</t>
  </si>
  <si>
    <t>P-28</t>
  </si>
  <si>
    <t>P-29</t>
  </si>
  <si>
    <t>Treballs de instal.lació, programació, posat en marxa i incorporació al sistema de telecontrol. Visu</t>
  </si>
  <si>
    <t>PD01-5CHE</t>
  </si>
  <si>
    <t>Pou circular de registre de diàmetre 100 cm, de 3,5 m de fondària, amb solera amb mitja canya de formigó d'ús no estructural HNE-20/B/20 de resistència a compressió 20 N/mm2, consistència tova i grandària màxima del granulat 20 mm, de 15 cm de gruix mínim i de planta 1.2x1,2 m per a tub de diàmetre 40 cm, paret per a pou circular de diàmetre 100 cm, de gruix 11,5 cm de maó calat, arrebossada i lliscada per dins amb morter mixt 1:0,5:4 bastiment quadrat aparent i tapa circular de fosa dúctil per a pou de registre, abatible, pas lliure de 700 mm de diàmetre i classe D400 segons norma UNE-EN 124 i graó per a pou de registre</t>
  </si>
  <si>
    <t>Pou D=100cm,h=3,5m,solera mitja canya d/form.no estructural HNE-20/B/20,g&lt;15cm,1.2x1,2m,p/tub D=40cm</t>
  </si>
  <si>
    <t>Subtotal partida d'obra</t>
  </si>
  <si>
    <t>P-26</t>
  </si>
  <si>
    <t>Pou de registre circular DN 600 de 1 m. de fondaria , amb solera de formigó d'ús no estructural HNE-</t>
  </si>
  <si>
    <t>MANOBRE</t>
  </si>
  <si>
    <t>OFICIAL1</t>
  </si>
  <si>
    <t>Oficial 1ª</t>
  </si>
  <si>
    <t>PARET</t>
  </si>
  <si>
    <t>UT</t>
  </si>
  <si>
    <t>Paret pou de registre de PE anellat negre DN 620</t>
  </si>
  <si>
    <t>CO2eq (kg)</t>
  </si>
  <si>
    <t>MJ</t>
  </si>
  <si>
    <t>Compressor+dos martells pneumàtics</t>
  </si>
  <si>
    <t>Pala carregadora s/pneumàtics 8-14t</t>
  </si>
  <si>
    <t>Retroexcavadora s/pneumàtics 8-10t</t>
  </si>
  <si>
    <t>Safata vibrant,plac.60cm</t>
  </si>
  <si>
    <t>Safata vibrant combustible,plac.60cm</t>
  </si>
  <si>
    <t>Compactador combustible duplex manual,700 kg</t>
  </si>
  <si>
    <t>Retroexcavadora s/pneumàtics 8 a 10t</t>
  </si>
  <si>
    <t>Camió transp.7 t</t>
  </si>
  <si>
    <t>Màquina tallajunts disc diamant p/paviment</t>
  </si>
  <si>
    <t>Formigonera 165l</t>
  </si>
  <si>
    <t>Sorra de reciclat form. 0 a 5mm</t>
  </si>
  <si>
    <t>Sorra p/morters</t>
  </si>
  <si>
    <t>Calç aèria hidratada CL 90-S,sacs</t>
  </si>
  <si>
    <t>Ciment pòrtland+fill.calc. CEM II/B-L 32,5R, &amp; sacs</t>
  </si>
  <si>
    <t>Emul.bitum.catiònica p/reg curatC60B3/B2 CUR</t>
  </si>
  <si>
    <t>Form.no estructural HNE-20/B/20</t>
  </si>
  <si>
    <t>Formigó en massa HM - 20 / B / 20 / X0 quant.ciment 200kg/m3, aigua/ciment =&lt; 0.6</t>
  </si>
  <si>
    <t>Mort.ram paleta M5,granel,(G) UNE-EN 998-2</t>
  </si>
  <si>
    <t>Mesc.bit.AC 22 surf PMB 45/80-60(BM-3b)D,granul.granític</t>
  </si>
  <si>
    <t>Graó p/pou reg.ferro colat nod.,200x200x200mm,1,7kg</t>
  </si>
  <si>
    <t>Bastiment quadr.apar.,+tapa,fos.dúctil p/pou reg.,abat.,pas D=700mm,D400</t>
  </si>
  <si>
    <t>Tub PE 100,DN=63mm,PN=10bar,sèrie SDR 17,UNE-EN 12201-2</t>
  </si>
  <si>
    <t>Tub PE 100,DN=125mm,PN=10bar,sèrie SDR 17,UNE-EN 12201-2</t>
  </si>
  <si>
    <t>Accessori p/tubs PEAD DN=125mm, plàst.,10bar,p/soldar</t>
  </si>
  <si>
    <t>Pp.elem.munt.p/tubs PEAD DN=63mm,10bar,p/soldar</t>
  </si>
  <si>
    <t>Pp.elem.munt.p/tubs PEAD DN=125mm,10bar,p/soldar</t>
  </si>
  <si>
    <t>Vàlvula comporta+brides,cos llarg,DN=125mm,PN=25bar,EN-GJS-500-7,volant de fosa</t>
  </si>
  <si>
    <t>Vàlvula comporta+brides,cos curt,DN=150mm,PN=16bar,EN-GJS-500-7,volant de fosa</t>
  </si>
  <si>
    <t>AMIDAMENTS</t>
  </si>
  <si>
    <t>N</t>
  </si>
  <si>
    <t>01.01.01.001</t>
  </si>
  <si>
    <t>L</t>
  </si>
  <si>
    <t>01.01.01.002</t>
  </si>
  <si>
    <t>01.01.02.001</t>
  </si>
  <si>
    <t>01.01.02.002</t>
  </si>
  <si>
    <t>01.01.02.003</t>
  </si>
  <si>
    <t>01.01.02.004</t>
  </si>
  <si>
    <t>TERRES</t>
  </si>
  <si>
    <t>RUNES</t>
  </si>
  <si>
    <t>01.01.02.005</t>
  </si>
  <si>
    <t>CARRER</t>
  </si>
  <si>
    <t>01.01.02.006</t>
  </si>
  <si>
    <t>01.01.02.007</t>
  </si>
  <si>
    <t>01.01.02.008</t>
  </si>
  <si>
    <t>01.01.02.010</t>
  </si>
  <si>
    <t>01.01.03.001</t>
  </si>
  <si>
    <t>DITRIBUCIO</t>
  </si>
  <si>
    <t>01.01.03.003</t>
  </si>
  <si>
    <t>01.02.01.001</t>
  </si>
  <si>
    <t>01.02.01.002</t>
  </si>
  <si>
    <t>01.02.02.001</t>
  </si>
  <si>
    <t>01.02.02.002</t>
  </si>
  <si>
    <t>01.02.02.003</t>
  </si>
  <si>
    <t>01.02.02.004</t>
  </si>
  <si>
    <t>01.02.02.005</t>
  </si>
  <si>
    <t>01.02.02.006</t>
  </si>
  <si>
    <t>01.02.02.007</t>
  </si>
  <si>
    <t>01.02.02.008</t>
  </si>
  <si>
    <t>01.02.02.010</t>
  </si>
  <si>
    <t>01.02.03.001</t>
  </si>
  <si>
    <t>01.02.03.002</t>
  </si>
  <si>
    <t>01.02.03.006</t>
  </si>
  <si>
    <t>01.03.001</t>
  </si>
  <si>
    <t>01.03.002</t>
  </si>
  <si>
    <t>01.03.003</t>
  </si>
  <si>
    <t>01.04.001</t>
  </si>
  <si>
    <t>01.04.003</t>
  </si>
</sst>
</file>

<file path=xl/styles.xml><?xml version="1.0" encoding="utf-8"?>
<styleSheet xmlns="http://schemas.openxmlformats.org/spreadsheetml/2006/main">
  <numFmts count="3">
    <numFmt numFmtId="164" formatCode="###,###,##0.00"/>
    <numFmt numFmtId="165" formatCode="###,###,##0.000"/>
    <numFmt numFmtId="166" formatCode="###,###,##0.00000"/>
  </numFmts>
  <fonts count="12">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6">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24"/>
  <sheetViews>
    <sheetView tabSelected="1" workbookViewId="0">
      <pane ySplit="8" topLeftCell="A9" activePane="bottomLeft" state="frozenSplit"/>
      <selection pane="bottomLeft"/>
    </sheetView>
  </sheetViews>
  <sheetFormatPr baseColWidth="10" defaultColWidth="9.140625" defaultRowHeight="1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c r="E1" s="10" t="s">
        <v>0</v>
      </c>
      <c r="F1" s="10" t="s">
        <v>0</v>
      </c>
      <c r="G1" s="10" t="s">
        <v>0</v>
      </c>
      <c r="H1" s="10" t="s">
        <v>0</v>
      </c>
    </row>
    <row r="2" spans="1:8">
      <c r="E2" s="10"/>
      <c r="F2" s="10"/>
      <c r="G2" s="10"/>
      <c r="H2" s="10"/>
    </row>
    <row r="3" spans="1:8">
      <c r="E3" s="10"/>
      <c r="F3" s="10"/>
      <c r="G3" s="10"/>
      <c r="H3" s="10"/>
    </row>
    <row r="4" spans="1:8">
      <c r="E4" s="10"/>
      <c r="F4" s="10"/>
      <c r="G4" s="10"/>
      <c r="H4" s="10"/>
    </row>
    <row r="6" spans="1:8" ht="18.75">
      <c r="C6" s="12"/>
      <c r="D6" s="12"/>
      <c r="E6" s="13" t="s">
        <v>1</v>
      </c>
      <c r="F6" s="12"/>
      <c r="G6" s="12"/>
      <c r="H6" s="12"/>
    </row>
    <row r="8" spans="1:8">
      <c r="F8" s="14" t="s">
        <v>2</v>
      </c>
      <c r="G8" s="14" t="s">
        <v>3</v>
      </c>
      <c r="H8" s="14" t="s">
        <v>4</v>
      </c>
    </row>
    <row r="10" spans="1:8">
      <c r="C10" s="15" t="s">
        <v>5</v>
      </c>
      <c r="D10" s="16" t="s">
        <v>6</v>
      </c>
      <c r="E10" s="15" t="s">
        <v>7</v>
      </c>
    </row>
    <row r="11" spans="1:8">
      <c r="C11" s="15" t="s">
        <v>8</v>
      </c>
      <c r="D11" s="16" t="s">
        <v>6</v>
      </c>
      <c r="E11" s="15" t="s">
        <v>9</v>
      </c>
    </row>
    <row r="12" spans="1:8">
      <c r="C12" s="15" t="s">
        <v>10</v>
      </c>
      <c r="D12" s="16" t="s">
        <v>6</v>
      </c>
      <c r="E12" s="15" t="s">
        <v>11</v>
      </c>
    </row>
    <row r="14" spans="1:8">
      <c r="A14" s="11" t="s">
        <v>12</v>
      </c>
      <c r="B14" s="11">
        <v>1</v>
      </c>
      <c r="C14" s="11" t="s">
        <v>13</v>
      </c>
      <c r="D14" s="17" t="s">
        <v>14</v>
      </c>
      <c r="E14" s="18" t="s">
        <v>15</v>
      </c>
      <c r="F14" s="19">
        <v>450</v>
      </c>
      <c r="G14" s="20">
        <v>1</v>
      </c>
      <c r="H14" s="21">
        <f>ROUND(ROUND(F14,2)*ROUND(G14,3),2)</f>
        <v>450</v>
      </c>
    </row>
    <row r="15" spans="1:8">
      <c r="A15" s="11" t="s">
        <v>12</v>
      </c>
      <c r="B15" s="11">
        <v>2</v>
      </c>
      <c r="C15" s="11" t="s">
        <v>16</v>
      </c>
      <c r="D15" s="17" t="s">
        <v>17</v>
      </c>
      <c r="E15" s="18" t="s">
        <v>18</v>
      </c>
      <c r="F15" s="19">
        <v>6.35</v>
      </c>
      <c r="G15" s="20">
        <v>70</v>
      </c>
      <c r="H15" s="21">
        <f>ROUND(ROUND(F15,2)*ROUND(G15,3),2)</f>
        <v>444.5</v>
      </c>
    </row>
    <row r="16" spans="1:8">
      <c r="E16" s="15" t="s">
        <v>19</v>
      </c>
      <c r="F16" s="15"/>
      <c r="G16" s="15"/>
      <c r="H16" s="22">
        <f>SUM(H14:H15)</f>
        <v>894.5</v>
      </c>
    </row>
    <row r="18" spans="1:8">
      <c r="C18" s="15" t="s">
        <v>5</v>
      </c>
      <c r="D18" s="16" t="s">
        <v>6</v>
      </c>
      <c r="E18" s="15" t="s">
        <v>7</v>
      </c>
    </row>
    <row r="19" spans="1:8">
      <c r="C19" s="15" t="s">
        <v>8</v>
      </c>
      <c r="D19" s="16" t="s">
        <v>6</v>
      </c>
      <c r="E19" s="15" t="s">
        <v>9</v>
      </c>
    </row>
    <row r="20" spans="1:8">
      <c r="C20" s="15" t="s">
        <v>10</v>
      </c>
      <c r="D20" s="16" t="s">
        <v>20</v>
      </c>
      <c r="E20" s="15" t="s">
        <v>21</v>
      </c>
    </row>
    <row r="22" spans="1:8">
      <c r="A22" s="11" t="s">
        <v>22</v>
      </c>
      <c r="B22" s="11">
        <v>1</v>
      </c>
      <c r="C22" s="11" t="s">
        <v>23</v>
      </c>
      <c r="D22" s="17" t="s">
        <v>17</v>
      </c>
      <c r="E22" s="18" t="s">
        <v>24</v>
      </c>
      <c r="F22" s="19">
        <v>8.17</v>
      </c>
      <c r="G22" s="20">
        <v>140</v>
      </c>
      <c r="H22" s="21">
        <f t="shared" ref="H22:H32" si="0">ROUND(ROUND(F22,2)*ROUND(G22,3),2)</f>
        <v>1143.8</v>
      </c>
    </row>
    <row r="23" spans="1:8">
      <c r="A23" s="11" t="s">
        <v>22</v>
      </c>
      <c r="B23" s="11">
        <v>2</v>
      </c>
      <c r="C23" s="11" t="s">
        <v>25</v>
      </c>
      <c r="D23" s="17" t="s">
        <v>26</v>
      </c>
      <c r="E23" s="18" t="s">
        <v>27</v>
      </c>
      <c r="F23" s="19">
        <v>22.53</v>
      </c>
      <c r="G23" s="20">
        <v>42</v>
      </c>
      <c r="H23" s="21">
        <f t="shared" si="0"/>
        <v>946.26</v>
      </c>
    </row>
    <row r="24" spans="1:8">
      <c r="A24" s="11" t="s">
        <v>22</v>
      </c>
      <c r="B24" s="11">
        <v>3</v>
      </c>
      <c r="C24" s="11" t="s">
        <v>28</v>
      </c>
      <c r="D24" s="17" t="s">
        <v>29</v>
      </c>
      <c r="E24" s="18" t="s">
        <v>30</v>
      </c>
      <c r="F24" s="19">
        <v>54.26</v>
      </c>
      <c r="G24" s="20">
        <v>42</v>
      </c>
      <c r="H24" s="21">
        <f t="shared" si="0"/>
        <v>2278.92</v>
      </c>
    </row>
    <row r="25" spans="1:8">
      <c r="A25" s="11" t="s">
        <v>22</v>
      </c>
      <c r="B25" s="11">
        <v>4</v>
      </c>
      <c r="C25" s="11" t="s">
        <v>31</v>
      </c>
      <c r="D25" s="17" t="s">
        <v>29</v>
      </c>
      <c r="E25" s="18" t="s">
        <v>32</v>
      </c>
      <c r="F25" s="19">
        <v>16.8</v>
      </c>
      <c r="G25" s="20">
        <v>38.22</v>
      </c>
      <c r="H25" s="21">
        <f t="shared" si="0"/>
        <v>642.1</v>
      </c>
    </row>
    <row r="26" spans="1:8">
      <c r="A26" s="11" t="s">
        <v>22</v>
      </c>
      <c r="B26" s="11">
        <v>5</v>
      </c>
      <c r="C26" s="11" t="s">
        <v>33</v>
      </c>
      <c r="D26" s="17" t="s">
        <v>29</v>
      </c>
      <c r="E26" s="18" t="s">
        <v>34</v>
      </c>
      <c r="F26" s="19">
        <v>42.17</v>
      </c>
      <c r="G26" s="20">
        <v>12.6</v>
      </c>
      <c r="H26" s="21">
        <f t="shared" si="0"/>
        <v>531.34</v>
      </c>
    </row>
    <row r="27" spans="1:8">
      <c r="A27" s="11" t="s">
        <v>22</v>
      </c>
      <c r="B27" s="11">
        <v>6</v>
      </c>
      <c r="C27" s="11" t="s">
        <v>35</v>
      </c>
      <c r="D27" s="17" t="s">
        <v>29</v>
      </c>
      <c r="E27" s="18" t="s">
        <v>36</v>
      </c>
      <c r="F27" s="19">
        <v>21.94</v>
      </c>
      <c r="G27" s="20">
        <v>16.8</v>
      </c>
      <c r="H27" s="21">
        <f t="shared" si="0"/>
        <v>368.59</v>
      </c>
    </row>
    <row r="28" spans="1:8">
      <c r="A28" s="11" t="s">
        <v>22</v>
      </c>
      <c r="B28" s="11">
        <v>7</v>
      </c>
      <c r="C28" s="11" t="s">
        <v>37</v>
      </c>
      <c r="D28" s="17" t="s">
        <v>29</v>
      </c>
      <c r="E28" s="18" t="s">
        <v>38</v>
      </c>
      <c r="F28" s="19">
        <v>103.24</v>
      </c>
      <c r="G28" s="20">
        <v>8.4</v>
      </c>
      <c r="H28" s="21">
        <f t="shared" si="0"/>
        <v>867.22</v>
      </c>
    </row>
    <row r="29" spans="1:8">
      <c r="A29" s="11" t="s">
        <v>22</v>
      </c>
      <c r="B29" s="11">
        <v>8</v>
      </c>
      <c r="C29" s="11" t="s">
        <v>39</v>
      </c>
      <c r="D29" s="17" t="s">
        <v>26</v>
      </c>
      <c r="E29" s="18" t="s">
        <v>40</v>
      </c>
      <c r="F29" s="19">
        <v>65.84</v>
      </c>
      <c r="G29" s="20">
        <v>42</v>
      </c>
      <c r="H29" s="21">
        <f t="shared" si="0"/>
        <v>2765.28</v>
      </c>
    </row>
    <row r="30" spans="1:8">
      <c r="A30" s="11" t="s">
        <v>22</v>
      </c>
      <c r="B30" s="11">
        <v>9</v>
      </c>
      <c r="C30" s="11" t="s">
        <v>41</v>
      </c>
      <c r="D30" s="17" t="s">
        <v>42</v>
      </c>
      <c r="E30" s="18" t="s">
        <v>43</v>
      </c>
      <c r="F30" s="19">
        <v>733.96</v>
      </c>
      <c r="G30" s="20">
        <v>1</v>
      </c>
      <c r="H30" s="21">
        <f t="shared" si="0"/>
        <v>733.96</v>
      </c>
    </row>
    <row r="31" spans="1:8">
      <c r="A31" s="11" t="s">
        <v>22</v>
      </c>
      <c r="B31" s="11">
        <v>10</v>
      </c>
      <c r="C31" s="11" t="s">
        <v>44</v>
      </c>
      <c r="D31" s="17" t="s">
        <v>14</v>
      </c>
      <c r="E31" s="18" t="s">
        <v>45</v>
      </c>
      <c r="F31" s="19">
        <v>250</v>
      </c>
      <c r="G31" s="20">
        <v>2</v>
      </c>
      <c r="H31" s="21">
        <f t="shared" si="0"/>
        <v>500</v>
      </c>
    </row>
    <row r="32" spans="1:8">
      <c r="A32" s="11" t="s">
        <v>22</v>
      </c>
      <c r="B32" s="11">
        <v>11</v>
      </c>
      <c r="C32" s="11" t="s">
        <v>46</v>
      </c>
      <c r="D32" s="17" t="s">
        <v>47</v>
      </c>
      <c r="E32" s="18" t="s">
        <v>48</v>
      </c>
      <c r="F32" s="19">
        <v>550</v>
      </c>
      <c r="G32" s="20">
        <v>1</v>
      </c>
      <c r="H32" s="21">
        <f t="shared" si="0"/>
        <v>550</v>
      </c>
    </row>
    <row r="33" spans="1:8">
      <c r="E33" s="15" t="s">
        <v>19</v>
      </c>
      <c r="F33" s="15"/>
      <c r="G33" s="15"/>
      <c r="H33" s="22">
        <f>SUM(H22:H32)</f>
        <v>11327.470000000001</v>
      </c>
    </row>
    <row r="35" spans="1:8">
      <c r="C35" s="15" t="s">
        <v>5</v>
      </c>
      <c r="D35" s="16" t="s">
        <v>6</v>
      </c>
      <c r="E35" s="15" t="s">
        <v>7</v>
      </c>
    </row>
    <row r="36" spans="1:8">
      <c r="C36" s="15" t="s">
        <v>8</v>
      </c>
      <c r="D36" s="16" t="s">
        <v>6</v>
      </c>
      <c r="E36" s="15" t="s">
        <v>9</v>
      </c>
    </row>
    <row r="37" spans="1:8">
      <c r="C37" s="15" t="s">
        <v>10</v>
      </c>
      <c r="D37" s="16" t="s">
        <v>49</v>
      </c>
      <c r="E37" s="15" t="s">
        <v>50</v>
      </c>
    </row>
    <row r="39" spans="1:8">
      <c r="A39" s="11" t="s">
        <v>51</v>
      </c>
      <c r="B39" s="11">
        <v>1</v>
      </c>
      <c r="C39" s="11" t="s">
        <v>52</v>
      </c>
      <c r="D39" s="17" t="s">
        <v>17</v>
      </c>
      <c r="E39" s="18" t="s">
        <v>53</v>
      </c>
      <c r="F39" s="19">
        <v>35.49</v>
      </c>
      <c r="G39" s="20">
        <v>70</v>
      </c>
      <c r="H39" s="21">
        <f>ROUND(ROUND(F39,2)*ROUND(G39,3),2)</f>
        <v>2484.3000000000002</v>
      </c>
    </row>
    <row r="40" spans="1:8">
      <c r="A40" s="11" t="s">
        <v>51</v>
      </c>
      <c r="B40" s="11">
        <v>2</v>
      </c>
      <c r="C40" s="11" t="s">
        <v>54</v>
      </c>
      <c r="D40" s="17" t="s">
        <v>14</v>
      </c>
      <c r="E40" s="18" t="s">
        <v>55</v>
      </c>
      <c r="F40" s="19">
        <v>963</v>
      </c>
      <c r="G40" s="20">
        <v>1</v>
      </c>
      <c r="H40" s="21">
        <f>ROUND(ROUND(F40,2)*ROUND(G40,3),2)</f>
        <v>963</v>
      </c>
    </row>
    <row r="41" spans="1:8">
      <c r="A41" s="11" t="s">
        <v>51</v>
      </c>
      <c r="B41" s="11">
        <v>3</v>
      </c>
      <c r="C41" s="11" t="s">
        <v>56</v>
      </c>
      <c r="D41" s="17" t="s">
        <v>47</v>
      </c>
      <c r="E41" s="18" t="s">
        <v>57</v>
      </c>
      <c r="F41" s="19">
        <v>363</v>
      </c>
      <c r="G41" s="20">
        <v>1</v>
      </c>
      <c r="H41" s="21">
        <f>ROUND(ROUND(F41,2)*ROUND(G41,3),2)</f>
        <v>363</v>
      </c>
    </row>
    <row r="42" spans="1:8">
      <c r="E42" s="15" t="s">
        <v>19</v>
      </c>
      <c r="F42" s="15"/>
      <c r="G42" s="15"/>
      <c r="H42" s="22">
        <f>SUM(H39:H41)</f>
        <v>3810.3</v>
      </c>
    </row>
    <row r="44" spans="1:8">
      <c r="C44" s="15" t="s">
        <v>5</v>
      </c>
      <c r="D44" s="16" t="s">
        <v>6</v>
      </c>
      <c r="E44" s="15" t="s">
        <v>7</v>
      </c>
    </row>
    <row r="45" spans="1:8">
      <c r="C45" s="15" t="s">
        <v>8</v>
      </c>
      <c r="D45" s="16" t="s">
        <v>6</v>
      </c>
      <c r="E45" s="15" t="s">
        <v>9</v>
      </c>
    </row>
    <row r="46" spans="1:8">
      <c r="C46" s="15" t="s">
        <v>10</v>
      </c>
      <c r="D46" s="16" t="s">
        <v>58</v>
      </c>
      <c r="E46" s="15" t="s">
        <v>59</v>
      </c>
    </row>
    <row r="48" spans="1:8">
      <c r="A48" s="11" t="s">
        <v>60</v>
      </c>
      <c r="B48" s="11">
        <v>1</v>
      </c>
      <c r="C48" s="11" t="s">
        <v>61</v>
      </c>
      <c r="D48" s="17" t="s">
        <v>62</v>
      </c>
      <c r="E48" s="18" t="s">
        <v>63</v>
      </c>
      <c r="F48" s="19">
        <v>790</v>
      </c>
      <c r="G48" s="20">
        <v>1</v>
      </c>
      <c r="H48" s="21">
        <f>ROUND(ROUND(F48,2)*ROUND(G48,3),2)</f>
        <v>790</v>
      </c>
    </row>
    <row r="49" spans="1:8">
      <c r="A49" s="11" t="s">
        <v>60</v>
      </c>
      <c r="B49" s="11">
        <v>2</v>
      </c>
      <c r="C49" s="11" t="s">
        <v>64</v>
      </c>
      <c r="D49" s="17" t="s">
        <v>62</v>
      </c>
      <c r="E49" s="18" t="s">
        <v>65</v>
      </c>
      <c r="F49" s="19">
        <v>250</v>
      </c>
      <c r="G49" s="20">
        <v>1</v>
      </c>
      <c r="H49" s="21">
        <f>ROUND(ROUND(F49,2)*ROUND(G49,3),2)</f>
        <v>250</v>
      </c>
    </row>
    <row r="50" spans="1:8">
      <c r="A50" s="11" t="s">
        <v>60</v>
      </c>
      <c r="B50" s="11">
        <v>3</v>
      </c>
      <c r="C50" s="11" t="s">
        <v>66</v>
      </c>
      <c r="D50" s="17" t="s">
        <v>62</v>
      </c>
      <c r="E50" s="18" t="s">
        <v>67</v>
      </c>
      <c r="F50" s="19">
        <v>150</v>
      </c>
      <c r="G50" s="20">
        <v>1</v>
      </c>
      <c r="H50" s="21">
        <f>ROUND(ROUND(F50,2)*ROUND(G50,3),2)</f>
        <v>150</v>
      </c>
    </row>
    <row r="51" spans="1:8">
      <c r="E51" s="15" t="s">
        <v>19</v>
      </c>
      <c r="F51" s="15"/>
      <c r="G51" s="15"/>
      <c r="H51" s="22">
        <f>SUM(H48:H50)</f>
        <v>1190</v>
      </c>
    </row>
    <row r="53" spans="1:8">
      <c r="C53" s="15" t="s">
        <v>5</v>
      </c>
      <c r="D53" s="16" t="s">
        <v>6</v>
      </c>
      <c r="E53" s="15" t="s">
        <v>7</v>
      </c>
    </row>
    <row r="54" spans="1:8">
      <c r="C54" s="15" t="s">
        <v>8</v>
      </c>
      <c r="D54" s="16" t="s">
        <v>20</v>
      </c>
      <c r="E54" s="15" t="s">
        <v>68</v>
      </c>
    </row>
    <row r="55" spans="1:8">
      <c r="C55" s="15" t="s">
        <v>10</v>
      </c>
      <c r="D55" s="16" t="s">
        <v>6</v>
      </c>
      <c r="E55" s="15" t="s">
        <v>69</v>
      </c>
    </row>
    <row r="57" spans="1:8">
      <c r="A57" s="11" t="s">
        <v>70</v>
      </c>
      <c r="B57" s="11">
        <v>1</v>
      </c>
      <c r="C57" s="11" t="s">
        <v>13</v>
      </c>
      <c r="D57" s="17" t="s">
        <v>14</v>
      </c>
      <c r="E57" s="18" t="s">
        <v>15</v>
      </c>
      <c r="F57" s="19">
        <v>450</v>
      </c>
      <c r="G57" s="20">
        <v>1</v>
      </c>
      <c r="H57" s="21">
        <f>ROUND(ROUND(F57,2)*ROUND(G57,3),2)</f>
        <v>450</v>
      </c>
    </row>
    <row r="58" spans="1:8">
      <c r="A58" s="11" t="s">
        <v>70</v>
      </c>
      <c r="B58" s="11">
        <v>2</v>
      </c>
      <c r="C58" s="11" t="s">
        <v>16</v>
      </c>
      <c r="D58" s="17" t="s">
        <v>17</v>
      </c>
      <c r="E58" s="18" t="s">
        <v>18</v>
      </c>
      <c r="F58" s="19">
        <v>6.35</v>
      </c>
      <c r="G58" s="20">
        <v>38</v>
      </c>
      <c r="H58" s="21">
        <f>ROUND(ROUND(F58,2)*ROUND(G58,3),2)</f>
        <v>241.3</v>
      </c>
    </row>
    <row r="59" spans="1:8">
      <c r="E59" s="15" t="s">
        <v>19</v>
      </c>
      <c r="F59" s="15"/>
      <c r="G59" s="15"/>
      <c r="H59" s="22">
        <f>SUM(H57:H58)</f>
        <v>691.3</v>
      </c>
    </row>
    <row r="61" spans="1:8">
      <c r="C61" s="15" t="s">
        <v>5</v>
      </c>
      <c r="D61" s="16" t="s">
        <v>6</v>
      </c>
      <c r="E61" s="15" t="s">
        <v>7</v>
      </c>
    </row>
    <row r="62" spans="1:8">
      <c r="C62" s="15" t="s">
        <v>8</v>
      </c>
      <c r="D62" s="16" t="s">
        <v>20</v>
      </c>
      <c r="E62" s="15" t="s">
        <v>68</v>
      </c>
    </row>
    <row r="63" spans="1:8">
      <c r="C63" s="15" t="s">
        <v>10</v>
      </c>
      <c r="D63" s="16" t="s">
        <v>20</v>
      </c>
      <c r="E63" s="15" t="s">
        <v>21</v>
      </c>
    </row>
    <row r="65" spans="1:8">
      <c r="A65" s="11" t="s">
        <v>71</v>
      </c>
      <c r="B65" s="11">
        <v>1</v>
      </c>
      <c r="C65" s="11" t="s">
        <v>23</v>
      </c>
      <c r="D65" s="17" t="s">
        <v>17</v>
      </c>
      <c r="E65" s="18" t="s">
        <v>24</v>
      </c>
      <c r="F65" s="19">
        <v>8.17</v>
      </c>
      <c r="G65" s="20">
        <v>76</v>
      </c>
      <c r="H65" s="21">
        <f t="shared" ref="H65:H75" si="1">ROUND(ROUND(F65,2)*ROUND(G65,3),2)</f>
        <v>620.91999999999996</v>
      </c>
    </row>
    <row r="66" spans="1:8">
      <c r="A66" s="11" t="s">
        <v>71</v>
      </c>
      <c r="B66" s="11">
        <v>2</v>
      </c>
      <c r="C66" s="11" t="s">
        <v>25</v>
      </c>
      <c r="D66" s="17" t="s">
        <v>26</v>
      </c>
      <c r="E66" s="18" t="s">
        <v>27</v>
      </c>
      <c r="F66" s="19">
        <v>22.53</v>
      </c>
      <c r="G66" s="20">
        <v>22.8</v>
      </c>
      <c r="H66" s="21">
        <f t="shared" si="1"/>
        <v>513.67999999999995</v>
      </c>
    </row>
    <row r="67" spans="1:8">
      <c r="A67" s="11" t="s">
        <v>71</v>
      </c>
      <c r="B67" s="11">
        <v>3</v>
      </c>
      <c r="C67" s="11" t="s">
        <v>28</v>
      </c>
      <c r="D67" s="17" t="s">
        <v>29</v>
      </c>
      <c r="E67" s="18" t="s">
        <v>30</v>
      </c>
      <c r="F67" s="19">
        <v>54.26</v>
      </c>
      <c r="G67" s="20">
        <v>22.8</v>
      </c>
      <c r="H67" s="21">
        <f t="shared" si="1"/>
        <v>1237.1300000000001</v>
      </c>
    </row>
    <row r="68" spans="1:8">
      <c r="A68" s="11" t="s">
        <v>71</v>
      </c>
      <c r="B68" s="11">
        <v>4</v>
      </c>
      <c r="C68" s="11" t="s">
        <v>31</v>
      </c>
      <c r="D68" s="17" t="s">
        <v>29</v>
      </c>
      <c r="E68" s="18" t="s">
        <v>32</v>
      </c>
      <c r="F68" s="19">
        <v>16.8</v>
      </c>
      <c r="G68" s="20">
        <v>20.748000000000001</v>
      </c>
      <c r="H68" s="21">
        <f t="shared" si="1"/>
        <v>348.57</v>
      </c>
    </row>
    <row r="69" spans="1:8">
      <c r="A69" s="11" t="s">
        <v>71</v>
      </c>
      <c r="B69" s="11">
        <v>5</v>
      </c>
      <c r="C69" s="11" t="s">
        <v>33</v>
      </c>
      <c r="D69" s="17" t="s">
        <v>29</v>
      </c>
      <c r="E69" s="18" t="s">
        <v>34</v>
      </c>
      <c r="F69" s="19">
        <v>42.17</v>
      </c>
      <c r="G69" s="20">
        <v>6.84</v>
      </c>
      <c r="H69" s="21">
        <f t="shared" si="1"/>
        <v>288.44</v>
      </c>
    </row>
    <row r="70" spans="1:8">
      <c r="A70" s="11" t="s">
        <v>71</v>
      </c>
      <c r="B70" s="11">
        <v>6</v>
      </c>
      <c r="C70" s="11" t="s">
        <v>35</v>
      </c>
      <c r="D70" s="17" t="s">
        <v>29</v>
      </c>
      <c r="E70" s="18" t="s">
        <v>36</v>
      </c>
      <c r="F70" s="19">
        <v>21.94</v>
      </c>
      <c r="G70" s="20">
        <v>9.1199999999999992</v>
      </c>
      <c r="H70" s="21">
        <f t="shared" si="1"/>
        <v>200.09</v>
      </c>
    </row>
    <row r="71" spans="1:8">
      <c r="A71" s="11" t="s">
        <v>71</v>
      </c>
      <c r="B71" s="11">
        <v>7</v>
      </c>
      <c r="C71" s="11" t="s">
        <v>37</v>
      </c>
      <c r="D71" s="17" t="s">
        <v>29</v>
      </c>
      <c r="E71" s="18" t="s">
        <v>38</v>
      </c>
      <c r="F71" s="19">
        <v>103.24</v>
      </c>
      <c r="G71" s="20">
        <v>4.5599999999999996</v>
      </c>
      <c r="H71" s="21">
        <f t="shared" si="1"/>
        <v>470.77</v>
      </c>
    </row>
    <row r="72" spans="1:8">
      <c r="A72" s="11" t="s">
        <v>71</v>
      </c>
      <c r="B72" s="11">
        <v>8</v>
      </c>
      <c r="C72" s="11" t="s">
        <v>39</v>
      </c>
      <c r="D72" s="17" t="s">
        <v>26</v>
      </c>
      <c r="E72" s="18" t="s">
        <v>40</v>
      </c>
      <c r="F72" s="19">
        <v>65.84</v>
      </c>
      <c r="G72" s="20">
        <v>22.8</v>
      </c>
      <c r="H72" s="21">
        <f t="shared" si="1"/>
        <v>1501.15</v>
      </c>
    </row>
    <row r="73" spans="1:8">
      <c r="A73" s="11" t="s">
        <v>71</v>
      </c>
      <c r="B73" s="11">
        <v>9</v>
      </c>
      <c r="C73" s="11" t="s">
        <v>41</v>
      </c>
      <c r="D73" s="17" t="s">
        <v>42</v>
      </c>
      <c r="E73" s="18" t="s">
        <v>43</v>
      </c>
      <c r="F73" s="19">
        <v>733.96</v>
      </c>
      <c r="G73" s="20">
        <v>1</v>
      </c>
      <c r="H73" s="21">
        <f t="shared" si="1"/>
        <v>733.96</v>
      </c>
    </row>
    <row r="74" spans="1:8">
      <c r="A74" s="11" t="s">
        <v>71</v>
      </c>
      <c r="B74" s="11">
        <v>10</v>
      </c>
      <c r="C74" s="11" t="s">
        <v>44</v>
      </c>
      <c r="D74" s="17" t="s">
        <v>14</v>
      </c>
      <c r="E74" s="18" t="s">
        <v>45</v>
      </c>
      <c r="F74" s="19">
        <v>250</v>
      </c>
      <c r="G74" s="20">
        <v>1</v>
      </c>
      <c r="H74" s="21">
        <f t="shared" si="1"/>
        <v>250</v>
      </c>
    </row>
    <row r="75" spans="1:8">
      <c r="A75" s="11" t="s">
        <v>71</v>
      </c>
      <c r="B75" s="11">
        <v>11</v>
      </c>
      <c r="C75" s="11" t="s">
        <v>46</v>
      </c>
      <c r="D75" s="17" t="s">
        <v>47</v>
      </c>
      <c r="E75" s="18" t="s">
        <v>48</v>
      </c>
      <c r="F75" s="19">
        <v>550</v>
      </c>
      <c r="G75" s="20">
        <v>1</v>
      </c>
      <c r="H75" s="21">
        <f t="shared" si="1"/>
        <v>550</v>
      </c>
    </row>
    <row r="76" spans="1:8">
      <c r="E76" s="15" t="s">
        <v>19</v>
      </c>
      <c r="F76" s="15"/>
      <c r="G76" s="15"/>
      <c r="H76" s="22">
        <f>SUM(H65:H75)</f>
        <v>6714.71</v>
      </c>
    </row>
    <row r="78" spans="1:8">
      <c r="C78" s="15" t="s">
        <v>5</v>
      </c>
      <c r="D78" s="16" t="s">
        <v>6</v>
      </c>
      <c r="E78" s="15" t="s">
        <v>7</v>
      </c>
    </row>
    <row r="79" spans="1:8">
      <c r="C79" s="15" t="s">
        <v>8</v>
      </c>
      <c r="D79" s="16" t="s">
        <v>20</v>
      </c>
      <c r="E79" s="15" t="s">
        <v>68</v>
      </c>
    </row>
    <row r="80" spans="1:8">
      <c r="C80" s="15" t="s">
        <v>10</v>
      </c>
      <c r="D80" s="16" t="s">
        <v>49</v>
      </c>
      <c r="E80" s="15" t="s">
        <v>50</v>
      </c>
    </row>
    <row r="82" spans="1:8">
      <c r="A82" s="11" t="s">
        <v>72</v>
      </c>
      <c r="B82" s="11">
        <v>1</v>
      </c>
      <c r="C82" s="11" t="s">
        <v>52</v>
      </c>
      <c r="D82" s="17" t="s">
        <v>17</v>
      </c>
      <c r="E82" s="18" t="s">
        <v>53</v>
      </c>
      <c r="F82" s="19">
        <v>35.49</v>
      </c>
      <c r="G82" s="20">
        <v>38</v>
      </c>
      <c r="H82" s="21">
        <f t="shared" ref="H82:H87" si="2">ROUND(ROUND(F82,2)*ROUND(G82,3),2)</f>
        <v>1348.62</v>
      </c>
    </row>
    <row r="83" spans="1:8">
      <c r="A83" s="11" t="s">
        <v>72</v>
      </c>
      <c r="B83" s="11">
        <v>2</v>
      </c>
      <c r="C83" s="11" t="s">
        <v>73</v>
      </c>
      <c r="D83" s="17" t="s">
        <v>42</v>
      </c>
      <c r="E83" s="18" t="s">
        <v>74</v>
      </c>
      <c r="F83" s="19">
        <v>431.98</v>
      </c>
      <c r="G83" s="20">
        <v>5</v>
      </c>
      <c r="H83" s="21">
        <f t="shared" si="2"/>
        <v>2159.9</v>
      </c>
    </row>
    <row r="84" spans="1:8">
      <c r="A84" s="11" t="s">
        <v>72</v>
      </c>
      <c r="B84" s="11">
        <v>3</v>
      </c>
      <c r="C84" s="11" t="s">
        <v>54</v>
      </c>
      <c r="D84" s="17" t="s">
        <v>14</v>
      </c>
      <c r="E84" s="18" t="s">
        <v>55</v>
      </c>
      <c r="F84" s="19">
        <v>963</v>
      </c>
      <c r="G84" s="20">
        <v>1</v>
      </c>
      <c r="H84" s="21">
        <f t="shared" si="2"/>
        <v>963</v>
      </c>
    </row>
    <row r="85" spans="1:8">
      <c r="A85" s="11" t="s">
        <v>72</v>
      </c>
      <c r="B85" s="11">
        <v>4</v>
      </c>
      <c r="C85" s="11" t="s">
        <v>75</v>
      </c>
      <c r="D85" s="17" t="s">
        <v>14</v>
      </c>
      <c r="E85" s="18" t="s">
        <v>76</v>
      </c>
      <c r="F85" s="19">
        <v>975</v>
      </c>
      <c r="G85" s="20">
        <v>1</v>
      </c>
      <c r="H85" s="21">
        <f t="shared" si="2"/>
        <v>975</v>
      </c>
    </row>
    <row r="86" spans="1:8">
      <c r="A86" s="11" t="s">
        <v>72</v>
      </c>
      <c r="B86" s="11">
        <v>5</v>
      </c>
      <c r="C86" s="11" t="s">
        <v>77</v>
      </c>
      <c r="D86" s="17" t="s">
        <v>14</v>
      </c>
      <c r="E86" s="18" t="s">
        <v>78</v>
      </c>
      <c r="F86" s="19">
        <v>165</v>
      </c>
      <c r="G86" s="20">
        <v>1</v>
      </c>
      <c r="H86" s="21">
        <f t="shared" si="2"/>
        <v>165</v>
      </c>
    </row>
    <row r="87" spans="1:8">
      <c r="A87" s="11" t="s">
        <v>72</v>
      </c>
      <c r="B87" s="11">
        <v>6</v>
      </c>
      <c r="C87" s="11" t="s">
        <v>56</v>
      </c>
      <c r="D87" s="17" t="s">
        <v>47</v>
      </c>
      <c r="E87" s="18" t="s">
        <v>57</v>
      </c>
      <c r="F87" s="19">
        <v>363</v>
      </c>
      <c r="G87" s="20">
        <v>1</v>
      </c>
      <c r="H87" s="21">
        <f t="shared" si="2"/>
        <v>363</v>
      </c>
    </row>
    <row r="88" spans="1:8">
      <c r="E88" s="15" t="s">
        <v>19</v>
      </c>
      <c r="F88" s="15"/>
      <c r="G88" s="15"/>
      <c r="H88" s="22">
        <f>SUM(H82:H87)</f>
        <v>5974.52</v>
      </c>
    </row>
    <row r="90" spans="1:8">
      <c r="C90" s="15" t="s">
        <v>5</v>
      </c>
      <c r="D90" s="16" t="s">
        <v>6</v>
      </c>
      <c r="E90" s="15" t="s">
        <v>7</v>
      </c>
    </row>
    <row r="91" spans="1:8">
      <c r="C91" s="15" t="s">
        <v>8</v>
      </c>
      <c r="D91" s="16" t="s">
        <v>20</v>
      </c>
      <c r="E91" s="15" t="s">
        <v>68</v>
      </c>
    </row>
    <row r="92" spans="1:8">
      <c r="C92" s="15" t="s">
        <v>10</v>
      </c>
      <c r="D92" s="16" t="s">
        <v>58</v>
      </c>
      <c r="E92" s="15" t="s">
        <v>59</v>
      </c>
    </row>
    <row r="94" spans="1:8">
      <c r="A94" s="11" t="s">
        <v>79</v>
      </c>
      <c r="B94" s="11">
        <v>1</v>
      </c>
      <c r="C94" s="11" t="s">
        <v>80</v>
      </c>
      <c r="D94" s="17" t="s">
        <v>62</v>
      </c>
      <c r="E94" s="18" t="s">
        <v>81</v>
      </c>
      <c r="F94" s="19">
        <v>500</v>
      </c>
      <c r="G94" s="20">
        <v>1</v>
      </c>
      <c r="H94" s="21">
        <f>ROUND(ROUND(F94,2)*ROUND(G94,3),2)</f>
        <v>500</v>
      </c>
    </row>
    <row r="95" spans="1:8">
      <c r="A95" s="11" t="s">
        <v>79</v>
      </c>
      <c r="B95" s="11">
        <v>2</v>
      </c>
      <c r="C95" s="11" t="s">
        <v>64</v>
      </c>
      <c r="D95" s="17" t="s">
        <v>62</v>
      </c>
      <c r="E95" s="18" t="s">
        <v>65</v>
      </c>
      <c r="F95" s="19">
        <v>250</v>
      </c>
      <c r="G95" s="20">
        <v>1</v>
      </c>
      <c r="H95" s="21">
        <f>ROUND(ROUND(F95,2)*ROUND(G95,3),2)</f>
        <v>250</v>
      </c>
    </row>
    <row r="96" spans="1:8">
      <c r="A96" s="11" t="s">
        <v>79</v>
      </c>
      <c r="B96" s="11">
        <v>3</v>
      </c>
      <c r="C96" s="11" t="s">
        <v>66</v>
      </c>
      <c r="D96" s="17" t="s">
        <v>62</v>
      </c>
      <c r="E96" s="18" t="s">
        <v>67</v>
      </c>
      <c r="F96" s="19">
        <v>150</v>
      </c>
      <c r="G96" s="20">
        <v>1</v>
      </c>
      <c r="H96" s="21">
        <f>ROUND(ROUND(F96,2)*ROUND(G96,3),2)</f>
        <v>150</v>
      </c>
    </row>
    <row r="97" spans="1:8">
      <c r="E97" s="15" t="s">
        <v>19</v>
      </c>
      <c r="F97" s="15"/>
      <c r="G97" s="15"/>
      <c r="H97" s="22">
        <f>SUM(H94:H96)</f>
        <v>900</v>
      </c>
    </row>
    <row r="99" spans="1:8">
      <c r="C99" s="15" t="s">
        <v>5</v>
      </c>
      <c r="D99" s="16" t="s">
        <v>6</v>
      </c>
      <c r="E99" s="15" t="s">
        <v>7</v>
      </c>
    </row>
    <row r="100" spans="1:8">
      <c r="C100" s="15" t="s">
        <v>8</v>
      </c>
      <c r="D100" s="16" t="s">
        <v>49</v>
      </c>
      <c r="E100" s="15" t="s">
        <v>82</v>
      </c>
    </row>
    <row r="102" spans="1:8">
      <c r="A102" s="11" t="s">
        <v>83</v>
      </c>
      <c r="B102" s="11">
        <v>1</v>
      </c>
      <c r="C102" s="11" t="s">
        <v>13</v>
      </c>
      <c r="D102" s="17" t="s">
        <v>14</v>
      </c>
      <c r="E102" s="18" t="s">
        <v>15</v>
      </c>
      <c r="F102" s="19">
        <v>450</v>
      </c>
      <c r="G102" s="20">
        <v>1</v>
      </c>
      <c r="H102" s="21">
        <f>ROUND(ROUND(F102,2)*ROUND(G102,3),2)</f>
        <v>450</v>
      </c>
    </row>
    <row r="103" spans="1:8">
      <c r="A103" s="11" t="s">
        <v>83</v>
      </c>
      <c r="B103" s="11">
        <v>2</v>
      </c>
      <c r="C103" s="11" t="s">
        <v>84</v>
      </c>
      <c r="D103" s="17" t="s">
        <v>42</v>
      </c>
      <c r="E103" s="18" t="s">
        <v>85</v>
      </c>
      <c r="F103" s="19">
        <v>796.43</v>
      </c>
      <c r="G103" s="20">
        <v>2</v>
      </c>
      <c r="H103" s="21">
        <f>ROUND(ROUND(F103,2)*ROUND(G103,3),2)</f>
        <v>1592.86</v>
      </c>
    </row>
    <row r="104" spans="1:8">
      <c r="A104" s="11" t="s">
        <v>83</v>
      </c>
      <c r="B104" s="11">
        <v>3</v>
      </c>
      <c r="C104" s="11" t="s">
        <v>41</v>
      </c>
      <c r="D104" s="17" t="s">
        <v>42</v>
      </c>
      <c r="E104" s="18" t="s">
        <v>43</v>
      </c>
      <c r="F104" s="19">
        <v>733.96</v>
      </c>
      <c r="G104" s="20">
        <v>2</v>
      </c>
      <c r="H104" s="21">
        <f>ROUND(ROUND(F104,2)*ROUND(G104,3),2)</f>
        <v>1467.92</v>
      </c>
    </row>
    <row r="105" spans="1:8">
      <c r="E105" s="15" t="s">
        <v>19</v>
      </c>
      <c r="F105" s="15"/>
      <c r="G105" s="15"/>
      <c r="H105" s="22">
        <f>SUM(H102:H104)</f>
        <v>3510.7799999999997</v>
      </c>
    </row>
    <row r="107" spans="1:8">
      <c r="C107" s="15" t="s">
        <v>5</v>
      </c>
      <c r="D107" s="16" t="s">
        <v>6</v>
      </c>
      <c r="E107" s="15" t="s">
        <v>7</v>
      </c>
    </row>
    <row r="108" spans="1:8">
      <c r="C108" s="15" t="s">
        <v>8</v>
      </c>
      <c r="D108" s="16" t="s">
        <v>58</v>
      </c>
      <c r="E108" s="15" t="s">
        <v>86</v>
      </c>
    </row>
    <row r="110" spans="1:8">
      <c r="A110" s="11" t="s">
        <v>87</v>
      </c>
      <c r="B110" s="11">
        <v>1</v>
      </c>
      <c r="C110" s="11" t="s">
        <v>13</v>
      </c>
      <c r="D110" s="17" t="s">
        <v>14</v>
      </c>
      <c r="E110" s="18" t="s">
        <v>15</v>
      </c>
      <c r="F110" s="19">
        <v>450</v>
      </c>
      <c r="G110" s="20">
        <v>1</v>
      </c>
      <c r="H110" s="21">
        <f>ROUND(ROUND(F110,2)*ROUND(G110,3),2)</f>
        <v>450</v>
      </c>
    </row>
    <row r="111" spans="1:8">
      <c r="A111" s="11" t="s">
        <v>87</v>
      </c>
      <c r="B111" s="11">
        <v>2</v>
      </c>
      <c r="C111" s="11" t="s">
        <v>88</v>
      </c>
      <c r="D111" s="17" t="s">
        <v>14</v>
      </c>
      <c r="E111" s="18" t="s">
        <v>89</v>
      </c>
      <c r="F111" s="19">
        <v>3150</v>
      </c>
      <c r="G111" s="20">
        <v>1</v>
      </c>
      <c r="H111" s="21">
        <f>ROUND(ROUND(F111,2)*ROUND(G111,3),2)</f>
        <v>3150</v>
      </c>
    </row>
    <row r="112" spans="1:8">
      <c r="A112" s="11" t="s">
        <v>87</v>
      </c>
      <c r="B112" s="11">
        <v>3</v>
      </c>
      <c r="C112" s="11" t="s">
        <v>31</v>
      </c>
      <c r="D112" s="17" t="s">
        <v>29</v>
      </c>
      <c r="E112" s="18" t="s">
        <v>32</v>
      </c>
      <c r="F112" s="19">
        <v>16.8</v>
      </c>
      <c r="G112" s="20">
        <v>8.2100000000000009</v>
      </c>
      <c r="H112" s="21">
        <f>ROUND(ROUND(F112,2)*ROUND(G112,3),2)</f>
        <v>137.93</v>
      </c>
    </row>
    <row r="113" spans="1:8">
      <c r="A113" s="11" t="s">
        <v>87</v>
      </c>
      <c r="B113" s="11">
        <v>4</v>
      </c>
      <c r="C113" s="11" t="s">
        <v>90</v>
      </c>
      <c r="D113" s="17" t="s">
        <v>14</v>
      </c>
      <c r="E113" s="18" t="s">
        <v>91</v>
      </c>
      <c r="F113" s="19">
        <v>4263</v>
      </c>
      <c r="G113" s="20">
        <v>1</v>
      </c>
      <c r="H113" s="21">
        <f>ROUND(ROUND(F113,2)*ROUND(G113,3),2)</f>
        <v>4263</v>
      </c>
    </row>
    <row r="114" spans="1:8">
      <c r="E114" s="15" t="s">
        <v>19</v>
      </c>
      <c r="F114" s="15"/>
      <c r="G114" s="15"/>
      <c r="H114" s="22">
        <f>SUM(H110:H113)</f>
        <v>8000.93</v>
      </c>
    </row>
    <row r="116" spans="1:8">
      <c r="C116" s="15" t="s">
        <v>5</v>
      </c>
      <c r="D116" s="16" t="s">
        <v>6</v>
      </c>
      <c r="E116" s="15" t="s">
        <v>7</v>
      </c>
    </row>
    <row r="117" spans="1:8">
      <c r="C117" s="15" t="s">
        <v>8</v>
      </c>
      <c r="D117" s="16" t="s">
        <v>92</v>
      </c>
      <c r="E117" s="15" t="s">
        <v>93</v>
      </c>
    </row>
    <row r="119" spans="1:8">
      <c r="A119" s="11" t="s">
        <v>94</v>
      </c>
      <c r="B119" s="11">
        <v>1</v>
      </c>
      <c r="C119" s="11" t="s">
        <v>95</v>
      </c>
      <c r="D119" s="17" t="s">
        <v>14</v>
      </c>
      <c r="E119" s="18" t="s">
        <v>96</v>
      </c>
      <c r="F119" s="19">
        <v>2165</v>
      </c>
      <c r="G119" s="20">
        <v>1</v>
      </c>
      <c r="H119" s="21">
        <f>ROUND(ROUND(F119,2)*ROUND(G119,3),2)</f>
        <v>2165</v>
      </c>
    </row>
    <row r="120" spans="1:8">
      <c r="A120" s="11" t="s">
        <v>94</v>
      </c>
      <c r="B120" s="11">
        <v>2</v>
      </c>
      <c r="C120" s="11" t="s">
        <v>97</v>
      </c>
      <c r="D120" s="17" t="s">
        <v>14</v>
      </c>
      <c r="E120" s="18" t="s">
        <v>98</v>
      </c>
      <c r="F120" s="19">
        <v>315</v>
      </c>
      <c r="G120" s="20">
        <v>1</v>
      </c>
      <c r="H120" s="21">
        <f>ROUND(ROUND(F120,2)*ROUND(G120,3),2)</f>
        <v>315</v>
      </c>
    </row>
    <row r="121" spans="1:8">
      <c r="A121" s="11" t="s">
        <v>94</v>
      </c>
      <c r="B121" s="11">
        <v>3</v>
      </c>
      <c r="C121" s="11" t="s">
        <v>99</v>
      </c>
      <c r="D121" s="17" t="s">
        <v>47</v>
      </c>
      <c r="E121" s="18" t="s">
        <v>100</v>
      </c>
      <c r="F121" s="19">
        <v>1850</v>
      </c>
      <c r="G121" s="20">
        <v>1</v>
      </c>
      <c r="H121" s="21">
        <f>ROUND(ROUND(F121,2)*ROUND(G121,3),2)</f>
        <v>1850</v>
      </c>
    </row>
    <row r="122" spans="1:8">
      <c r="E122" s="15" t="s">
        <v>19</v>
      </c>
      <c r="F122" s="15"/>
      <c r="G122" s="15"/>
      <c r="H122" s="22">
        <f>SUM(H119:H121)</f>
        <v>4330</v>
      </c>
    </row>
    <row r="124" spans="1:8">
      <c r="E124" s="23" t="s">
        <v>101</v>
      </c>
      <c r="H124" s="24">
        <f>SUM(H9:H123)/2</f>
        <v>47344.509999999995</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dimension ref="A1:AA290"/>
  <sheetViews>
    <sheetView workbookViewId="0">
      <pane ySplit="8" topLeftCell="A9" activePane="bottomLeft" state="frozenSplit"/>
      <selection pane="bottomLeft"/>
    </sheetView>
  </sheetViews>
  <sheetFormatPr baseColWidth="10" defaultColWidth="9.140625" defaultRowHeight="1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c r="A1" s="9" t="s">
        <v>0</v>
      </c>
      <c r="B1" s="9" t="s">
        <v>0</v>
      </c>
      <c r="C1" s="9" t="s">
        <v>0</v>
      </c>
      <c r="D1" s="9" t="s">
        <v>0</v>
      </c>
      <c r="E1" s="9" t="s">
        <v>0</v>
      </c>
      <c r="F1" s="9" t="s">
        <v>0</v>
      </c>
      <c r="G1" s="9" t="s">
        <v>0</v>
      </c>
      <c r="H1" s="9" t="s">
        <v>0</v>
      </c>
      <c r="I1" s="9" t="s">
        <v>0</v>
      </c>
      <c r="J1" s="9" t="s">
        <v>0</v>
      </c>
      <c r="K1" s="9" t="s">
        <v>0</v>
      </c>
    </row>
    <row r="2" spans="1:27">
      <c r="A2" s="9"/>
      <c r="B2" s="9"/>
      <c r="C2" s="9"/>
      <c r="D2" s="9"/>
      <c r="E2" s="9"/>
      <c r="F2" s="9"/>
      <c r="G2" s="9"/>
      <c r="H2" s="9"/>
      <c r="I2" s="9"/>
      <c r="J2" s="9"/>
      <c r="K2" s="9"/>
    </row>
    <row r="3" spans="1:27">
      <c r="A3" s="9"/>
      <c r="B3" s="9"/>
      <c r="C3" s="9"/>
      <c r="D3" s="9"/>
      <c r="E3" s="9"/>
      <c r="F3" s="9"/>
      <c r="G3" s="9"/>
      <c r="H3" s="9"/>
      <c r="I3" s="9"/>
      <c r="J3" s="9"/>
      <c r="K3" s="9"/>
    </row>
    <row r="4" spans="1:27">
      <c r="A4" s="9"/>
      <c r="B4" s="9"/>
      <c r="C4" s="9"/>
      <c r="D4" s="9"/>
      <c r="E4" s="9"/>
      <c r="F4" s="9"/>
      <c r="G4" s="9"/>
      <c r="H4" s="9"/>
      <c r="I4" s="9"/>
      <c r="J4" s="9"/>
      <c r="K4" s="9"/>
    </row>
    <row r="6" spans="1:27" ht="18.75">
      <c r="A6" s="8" t="s">
        <v>102</v>
      </c>
      <c r="B6" s="8" t="s">
        <v>102</v>
      </c>
      <c r="C6" s="8" t="s">
        <v>102</v>
      </c>
      <c r="D6" s="8" t="s">
        <v>102</v>
      </c>
      <c r="E6" s="8" t="s">
        <v>102</v>
      </c>
      <c r="F6" s="8" t="s">
        <v>102</v>
      </c>
      <c r="G6" s="8" t="s">
        <v>102</v>
      </c>
      <c r="H6" s="8" t="s">
        <v>102</v>
      </c>
      <c r="I6" s="8" t="s">
        <v>102</v>
      </c>
      <c r="J6" s="8" t="s">
        <v>102</v>
      </c>
      <c r="K6" s="8" t="s">
        <v>102</v>
      </c>
    </row>
    <row r="8" spans="1:27">
      <c r="A8" s="26" t="s">
        <v>103</v>
      </c>
      <c r="B8" s="26" t="s">
        <v>104</v>
      </c>
      <c r="C8" s="26" t="s">
        <v>105</v>
      </c>
      <c r="D8" s="26" t="s">
        <v>106</v>
      </c>
      <c r="E8" s="26"/>
      <c r="F8" s="26"/>
      <c r="G8" s="26"/>
      <c r="H8" s="26"/>
      <c r="I8" s="26"/>
      <c r="J8" s="26"/>
      <c r="K8" s="26" t="s">
        <v>2</v>
      </c>
      <c r="L8" s="26" t="s">
        <v>107</v>
      </c>
    </row>
    <row r="10" spans="1:27">
      <c r="A10" s="25" t="s">
        <v>108</v>
      </c>
      <c r="B10" s="25"/>
    </row>
    <row r="11" spans="1:27" ht="45" customHeight="1">
      <c r="A11" s="27"/>
      <c r="B11" s="27" t="s">
        <v>109</v>
      </c>
      <c r="C11" s="28" t="s">
        <v>29</v>
      </c>
      <c r="D11" s="7" t="s">
        <v>110</v>
      </c>
      <c r="E11" s="6"/>
      <c r="F11" s="6"/>
      <c r="G11" s="28"/>
      <c r="H11" s="30" t="s">
        <v>111</v>
      </c>
      <c r="I11" s="5">
        <v>1</v>
      </c>
      <c r="J11" s="4"/>
      <c r="K11" s="31">
        <f>ROUND(K26,2)</f>
        <v>168.97</v>
      </c>
      <c r="L11" s="29" t="s">
        <v>112</v>
      </c>
      <c r="M11" s="28"/>
      <c r="N11" s="28"/>
      <c r="O11" s="28"/>
      <c r="P11" s="28"/>
      <c r="Q11" s="28"/>
      <c r="R11" s="28"/>
      <c r="S11" s="28"/>
      <c r="T11" s="28"/>
      <c r="U11" s="28"/>
      <c r="V11" s="28"/>
      <c r="W11" s="28"/>
      <c r="X11" s="28"/>
      <c r="Y11" s="28"/>
      <c r="Z11" s="28"/>
      <c r="AA11" s="28"/>
    </row>
    <row r="12" spans="1:27">
      <c r="B12" s="23" t="s">
        <v>113</v>
      </c>
    </row>
    <row r="13" spans="1:27">
      <c r="B13" t="s">
        <v>114</v>
      </c>
      <c r="C13" t="s">
        <v>115</v>
      </c>
      <c r="D13" t="s">
        <v>116</v>
      </c>
      <c r="E13" s="32">
        <v>1.05</v>
      </c>
      <c r="F13" t="s">
        <v>117</v>
      </c>
      <c r="G13" t="s">
        <v>118</v>
      </c>
      <c r="H13" s="33">
        <v>24.69</v>
      </c>
      <c r="I13" t="s">
        <v>119</v>
      </c>
      <c r="J13" s="34">
        <f>ROUND(E13/I11* H13,5)</f>
        <v>25.924499999999998</v>
      </c>
      <c r="K13" s="35"/>
    </row>
    <row r="14" spans="1:27">
      <c r="D14" s="36" t="s">
        <v>120</v>
      </c>
      <c r="E14" s="35"/>
      <c r="H14" s="35"/>
      <c r="K14" s="33">
        <f>SUM(J13:J13)</f>
        <v>25.924499999999998</v>
      </c>
    </row>
    <row r="15" spans="1:27">
      <c r="B15" s="23" t="s">
        <v>121</v>
      </c>
      <c r="E15" s="35"/>
      <c r="H15" s="35"/>
      <c r="K15" s="35"/>
    </row>
    <row r="16" spans="1:27">
      <c r="B16" t="s">
        <v>122</v>
      </c>
      <c r="C16" t="s">
        <v>115</v>
      </c>
      <c r="D16" t="s">
        <v>123</v>
      </c>
      <c r="E16" s="32">
        <v>0.72499999999999998</v>
      </c>
      <c r="F16" t="s">
        <v>117</v>
      </c>
      <c r="G16" t="s">
        <v>118</v>
      </c>
      <c r="H16" s="33">
        <v>2.1</v>
      </c>
      <c r="I16" t="s">
        <v>119</v>
      </c>
      <c r="J16" s="34">
        <f>ROUND(E16/I11* H16,5)</f>
        <v>1.5225</v>
      </c>
      <c r="K16" s="35"/>
    </row>
    <row r="17" spans="1:27">
      <c r="D17" s="36" t="s">
        <v>124</v>
      </c>
      <c r="E17" s="35"/>
      <c r="H17" s="35"/>
      <c r="K17" s="33">
        <f>SUM(J16:J16)</f>
        <v>1.5225</v>
      </c>
    </row>
    <row r="18" spans="1:27">
      <c r="B18" s="23" t="s">
        <v>125</v>
      </c>
      <c r="E18" s="35"/>
      <c r="H18" s="35"/>
      <c r="K18" s="35"/>
    </row>
    <row r="19" spans="1:27">
      <c r="B19" t="s">
        <v>126</v>
      </c>
      <c r="C19" t="s">
        <v>29</v>
      </c>
      <c r="D19" t="s">
        <v>127</v>
      </c>
      <c r="E19" s="32">
        <v>0.2</v>
      </c>
      <c r="G19" t="s">
        <v>118</v>
      </c>
      <c r="H19" s="33">
        <v>1.62</v>
      </c>
      <c r="I19" t="s">
        <v>119</v>
      </c>
      <c r="J19" s="34">
        <f>ROUND(E19* H19,5)</f>
        <v>0.32400000000000001</v>
      </c>
      <c r="K19" s="35"/>
    </row>
    <row r="20" spans="1:27">
      <c r="B20" t="s">
        <v>128</v>
      </c>
      <c r="C20" t="s">
        <v>129</v>
      </c>
      <c r="D20" t="s">
        <v>130</v>
      </c>
      <c r="E20" s="32">
        <v>190</v>
      </c>
      <c r="G20" t="s">
        <v>118</v>
      </c>
      <c r="H20" s="33">
        <v>0.3</v>
      </c>
      <c r="I20" t="s">
        <v>119</v>
      </c>
      <c r="J20" s="34">
        <f>ROUND(E20* H20,5)</f>
        <v>57</v>
      </c>
      <c r="K20" s="35"/>
    </row>
    <row r="21" spans="1:27">
      <c r="B21" t="s">
        <v>131</v>
      </c>
      <c r="C21" t="s">
        <v>132</v>
      </c>
      <c r="D21" t="s">
        <v>133</v>
      </c>
      <c r="E21" s="32">
        <v>0.38</v>
      </c>
      <c r="G21" t="s">
        <v>118</v>
      </c>
      <c r="H21" s="33">
        <v>145.41999999999999</v>
      </c>
      <c r="I21" t="s">
        <v>119</v>
      </c>
      <c r="J21" s="34">
        <f>ROUND(E21* H21,5)</f>
        <v>55.259599999999999</v>
      </c>
      <c r="K21" s="35"/>
    </row>
    <row r="22" spans="1:27">
      <c r="B22" t="s">
        <v>134</v>
      </c>
      <c r="C22" t="s">
        <v>132</v>
      </c>
      <c r="D22" t="s">
        <v>135</v>
      </c>
      <c r="E22" s="32">
        <v>1.38</v>
      </c>
      <c r="G22" t="s">
        <v>118</v>
      </c>
      <c r="H22" s="33">
        <v>20.78</v>
      </c>
      <c r="I22" t="s">
        <v>119</v>
      </c>
      <c r="J22" s="34">
        <f>ROUND(E22* H22,5)</f>
        <v>28.676400000000001</v>
      </c>
      <c r="K22" s="35"/>
    </row>
    <row r="23" spans="1:27">
      <c r="D23" s="36" t="s">
        <v>136</v>
      </c>
      <c r="E23" s="35"/>
      <c r="H23" s="35"/>
      <c r="K23" s="33">
        <f>SUM(J19:J22)</f>
        <v>141.26</v>
      </c>
    </row>
    <row r="24" spans="1:27">
      <c r="D24" s="36" t="s">
        <v>137</v>
      </c>
      <c r="E24" s="35"/>
      <c r="H24" s="35"/>
      <c r="K24" s="37">
        <f>SUM(J12:J23)</f>
        <v>168.70699999999999</v>
      </c>
    </row>
    <row r="25" spans="1:27">
      <c r="D25" s="36" t="s">
        <v>138</v>
      </c>
      <c r="E25" s="35"/>
      <c r="H25" s="35">
        <v>1</v>
      </c>
      <c r="I25" t="s">
        <v>139</v>
      </c>
      <c r="K25" s="35">
        <f>ROUND(H25/100*K14,5)</f>
        <v>0.25924999999999998</v>
      </c>
    </row>
    <row r="26" spans="1:27">
      <c r="D26" s="36" t="s">
        <v>140</v>
      </c>
      <c r="E26" s="35"/>
      <c r="H26" s="35"/>
      <c r="K26" s="37">
        <f>SUM(K24:K25)</f>
        <v>168.96625</v>
      </c>
    </row>
    <row r="28" spans="1:27" ht="45" customHeight="1">
      <c r="A28" s="27"/>
      <c r="B28" s="27" t="s">
        <v>141</v>
      </c>
      <c r="C28" s="28" t="s">
        <v>142</v>
      </c>
      <c r="D28" s="7" t="s">
        <v>143</v>
      </c>
      <c r="E28" s="6"/>
      <c r="F28" s="6"/>
      <c r="G28" s="28"/>
      <c r="H28" s="30" t="s">
        <v>111</v>
      </c>
      <c r="I28" s="5">
        <v>1</v>
      </c>
      <c r="J28" s="4"/>
      <c r="K28" s="31">
        <f>ROUND(K30,2)</f>
        <v>0</v>
      </c>
      <c r="L28" s="29" t="s">
        <v>144</v>
      </c>
      <c r="M28" s="28"/>
      <c r="N28" s="28"/>
      <c r="O28" s="28"/>
      <c r="P28" s="28"/>
      <c r="Q28" s="28"/>
      <c r="R28" s="28"/>
      <c r="S28" s="28"/>
      <c r="T28" s="28"/>
      <c r="U28" s="28"/>
      <c r="V28" s="28"/>
      <c r="W28" s="28"/>
      <c r="X28" s="28"/>
      <c r="Y28" s="28"/>
      <c r="Z28" s="28"/>
      <c r="AA28" s="28"/>
    </row>
    <row r="29" spans="1:27">
      <c r="D29" s="36" t="s">
        <v>137</v>
      </c>
      <c r="E29" s="35"/>
      <c r="H29" s="35"/>
      <c r="K29" s="37">
        <f>SUM(J28:J28)</f>
        <v>0</v>
      </c>
    </row>
    <row r="30" spans="1:27">
      <c r="D30" s="36" t="s">
        <v>140</v>
      </c>
      <c r="E30" s="35"/>
      <c r="H30" s="35"/>
      <c r="K30" s="37">
        <f>SUM(K29:K29)</f>
        <v>0</v>
      </c>
    </row>
    <row r="32" spans="1:27">
      <c r="A32" s="25" t="s">
        <v>145</v>
      </c>
      <c r="B32" s="25"/>
    </row>
    <row r="33" spans="1:27" ht="45" customHeight="1">
      <c r="A33" s="27"/>
      <c r="B33" s="27" t="s">
        <v>146</v>
      </c>
      <c r="C33" s="28" t="s">
        <v>42</v>
      </c>
      <c r="D33" s="7" t="s">
        <v>147</v>
      </c>
      <c r="E33" s="6"/>
      <c r="F33" s="6"/>
      <c r="G33" s="28"/>
      <c r="H33" s="30" t="s">
        <v>111</v>
      </c>
      <c r="I33" s="5">
        <v>1</v>
      </c>
      <c r="J33" s="4"/>
      <c r="K33" s="31">
        <f>ROUND(K44,2)</f>
        <v>62.45</v>
      </c>
      <c r="L33" s="29" t="s">
        <v>148</v>
      </c>
      <c r="M33" s="28"/>
      <c r="N33" s="28"/>
      <c r="O33" s="28"/>
      <c r="P33" s="28"/>
      <c r="Q33" s="28"/>
      <c r="R33" s="28"/>
      <c r="S33" s="28"/>
      <c r="T33" s="28"/>
      <c r="U33" s="28"/>
      <c r="V33" s="28"/>
      <c r="W33" s="28"/>
      <c r="X33" s="28"/>
      <c r="Y33" s="28"/>
      <c r="Z33" s="28"/>
      <c r="AA33" s="28"/>
    </row>
    <row r="34" spans="1:27">
      <c r="B34" s="23" t="s">
        <v>113</v>
      </c>
    </row>
    <row r="35" spans="1:27">
      <c r="B35" t="s">
        <v>149</v>
      </c>
      <c r="C35" t="s">
        <v>115</v>
      </c>
      <c r="D35" t="s">
        <v>150</v>
      </c>
      <c r="E35" s="32">
        <v>0.39960000000000001</v>
      </c>
      <c r="F35" t="s">
        <v>117</v>
      </c>
      <c r="G35" t="s">
        <v>118</v>
      </c>
      <c r="H35" s="33">
        <v>28.61</v>
      </c>
      <c r="I35" t="s">
        <v>119</v>
      </c>
      <c r="J35" s="34">
        <f>ROUND(E35/I33* H35,5)</f>
        <v>11.43256</v>
      </c>
      <c r="K35" s="35"/>
    </row>
    <row r="36" spans="1:27">
      <c r="B36" t="s">
        <v>151</v>
      </c>
      <c r="C36" t="s">
        <v>115</v>
      </c>
      <c r="D36" t="s">
        <v>152</v>
      </c>
      <c r="E36" s="32">
        <v>0.39960000000000001</v>
      </c>
      <c r="F36" t="s">
        <v>117</v>
      </c>
      <c r="G36" t="s">
        <v>118</v>
      </c>
      <c r="H36" s="33">
        <v>23.88</v>
      </c>
      <c r="I36" t="s">
        <v>119</v>
      </c>
      <c r="J36" s="34">
        <f>ROUND(E36/I33* H36,5)</f>
        <v>9.5424500000000005</v>
      </c>
      <c r="K36" s="35"/>
    </row>
    <row r="37" spans="1:27">
      <c r="D37" s="36" t="s">
        <v>120</v>
      </c>
      <c r="E37" s="35"/>
      <c r="H37" s="35"/>
      <c r="K37" s="33">
        <f>SUM(J35:J36)</f>
        <v>20.975010000000001</v>
      </c>
    </row>
    <row r="38" spans="1:27">
      <c r="B38" s="23" t="s">
        <v>125</v>
      </c>
      <c r="E38" s="35"/>
      <c r="H38" s="35"/>
      <c r="K38" s="35"/>
    </row>
    <row r="39" spans="1:27">
      <c r="B39" t="s">
        <v>153</v>
      </c>
      <c r="C39" t="s">
        <v>29</v>
      </c>
      <c r="D39" t="s">
        <v>154</v>
      </c>
      <c r="E39" s="32">
        <v>0.49875000000000003</v>
      </c>
      <c r="G39" t="s">
        <v>118</v>
      </c>
      <c r="H39" s="33">
        <v>82.52</v>
      </c>
      <c r="I39" t="s">
        <v>119</v>
      </c>
      <c r="J39" s="34">
        <f>ROUND(E39* H39,5)</f>
        <v>41.156849999999999</v>
      </c>
      <c r="K39" s="35"/>
    </row>
    <row r="40" spans="1:27">
      <c r="D40" s="36" t="s">
        <v>136</v>
      </c>
      <c r="E40" s="35"/>
      <c r="H40" s="35"/>
      <c r="K40" s="33">
        <f>SUM(J39:J39)</f>
        <v>41.156849999999999</v>
      </c>
    </row>
    <row r="41" spans="1:27">
      <c r="E41" s="35"/>
      <c r="H41" s="35"/>
      <c r="K41" s="35"/>
    </row>
    <row r="42" spans="1:27">
      <c r="D42" s="36" t="s">
        <v>138</v>
      </c>
      <c r="E42" s="35"/>
      <c r="H42" s="35">
        <v>1.5</v>
      </c>
      <c r="I42" t="s">
        <v>139</v>
      </c>
      <c r="J42">
        <f>ROUND(H42/100*K37,5)</f>
        <v>0.31463000000000002</v>
      </c>
      <c r="K42" s="35"/>
    </row>
    <row r="43" spans="1:27">
      <c r="D43" s="36" t="s">
        <v>137</v>
      </c>
      <c r="E43" s="35"/>
      <c r="H43" s="35"/>
      <c r="K43" s="37">
        <f>SUM(J34:J42)</f>
        <v>62.446490000000004</v>
      </c>
    </row>
    <row r="44" spans="1:27">
      <c r="D44" s="36" t="s">
        <v>140</v>
      </c>
      <c r="E44" s="35"/>
      <c r="H44" s="35"/>
      <c r="K44" s="37">
        <f>SUM(K43:K43)</f>
        <v>62.446490000000004</v>
      </c>
    </row>
    <row r="46" spans="1:27" ht="45" customHeight="1">
      <c r="A46" s="27"/>
      <c r="B46" s="27" t="s">
        <v>155</v>
      </c>
      <c r="C46" s="28" t="s">
        <v>42</v>
      </c>
      <c r="D46" s="7" t="s">
        <v>156</v>
      </c>
      <c r="E46" s="6"/>
      <c r="F46" s="6"/>
      <c r="G46" s="28"/>
      <c r="H46" s="30" t="s">
        <v>111</v>
      </c>
      <c r="I46" s="5">
        <v>1</v>
      </c>
      <c r="J46" s="4"/>
      <c r="K46" s="31">
        <f>ROUND(K60,2)</f>
        <v>20.59</v>
      </c>
      <c r="L46" s="29" t="s">
        <v>157</v>
      </c>
      <c r="M46" s="28"/>
      <c r="N46" s="28"/>
      <c r="O46" s="28"/>
      <c r="P46" s="28"/>
      <c r="Q46" s="28"/>
      <c r="R46" s="28"/>
      <c r="S46" s="28"/>
      <c r="T46" s="28"/>
      <c r="U46" s="28"/>
      <c r="V46" s="28"/>
      <c r="W46" s="28"/>
      <c r="X46" s="28"/>
      <c r="Y46" s="28"/>
      <c r="Z46" s="28"/>
      <c r="AA46" s="28"/>
    </row>
    <row r="47" spans="1:27">
      <c r="B47" s="23" t="s">
        <v>113</v>
      </c>
    </row>
    <row r="48" spans="1:27">
      <c r="B48" t="s">
        <v>151</v>
      </c>
      <c r="C48" t="s">
        <v>115</v>
      </c>
      <c r="D48" t="s">
        <v>152</v>
      </c>
      <c r="E48" s="32">
        <v>0.3</v>
      </c>
      <c r="F48" t="s">
        <v>117</v>
      </c>
      <c r="G48" t="s">
        <v>118</v>
      </c>
      <c r="H48" s="33">
        <v>23.88</v>
      </c>
      <c r="I48" t="s">
        <v>119</v>
      </c>
      <c r="J48" s="34">
        <f>ROUND(E48/I46* H48,5)</f>
        <v>7.1639999999999997</v>
      </c>
      <c r="K48" s="35"/>
    </row>
    <row r="49" spans="1:27">
      <c r="B49" t="s">
        <v>149</v>
      </c>
      <c r="C49" t="s">
        <v>115</v>
      </c>
      <c r="D49" t="s">
        <v>150</v>
      </c>
      <c r="E49" s="32">
        <v>0.3</v>
      </c>
      <c r="F49" t="s">
        <v>117</v>
      </c>
      <c r="G49" t="s">
        <v>118</v>
      </c>
      <c r="H49" s="33">
        <v>28.61</v>
      </c>
      <c r="I49" t="s">
        <v>119</v>
      </c>
      <c r="J49" s="34">
        <f>ROUND(E49/I46* H49,5)</f>
        <v>8.5830000000000002</v>
      </c>
      <c r="K49" s="35"/>
    </row>
    <row r="50" spans="1:27">
      <c r="D50" s="36" t="s">
        <v>120</v>
      </c>
      <c r="E50" s="35"/>
      <c r="H50" s="35"/>
      <c r="K50" s="33">
        <f>SUM(J48:J49)</f>
        <v>15.747</v>
      </c>
    </row>
    <row r="51" spans="1:27">
      <c r="B51" s="23" t="s">
        <v>125</v>
      </c>
      <c r="E51" s="35"/>
      <c r="H51" s="35"/>
      <c r="K51" s="35"/>
    </row>
    <row r="52" spans="1:27">
      <c r="B52" t="s">
        <v>158</v>
      </c>
      <c r="C52" t="s">
        <v>42</v>
      </c>
      <c r="D52" t="s">
        <v>159</v>
      </c>
      <c r="E52" s="32">
        <v>1</v>
      </c>
      <c r="G52" t="s">
        <v>118</v>
      </c>
      <c r="H52" s="33">
        <v>3.01</v>
      </c>
      <c r="I52" t="s">
        <v>119</v>
      </c>
      <c r="J52" s="34">
        <f>ROUND(E52* H52,5)</f>
        <v>3.01</v>
      </c>
      <c r="K52" s="35"/>
    </row>
    <row r="53" spans="1:27">
      <c r="D53" s="36" t="s">
        <v>136</v>
      </c>
      <c r="E53" s="35"/>
      <c r="H53" s="35"/>
      <c r="K53" s="33">
        <f>SUM(J52:J52)</f>
        <v>3.01</v>
      </c>
    </row>
    <row r="54" spans="1:27">
      <c r="B54" s="23" t="s">
        <v>108</v>
      </c>
      <c r="E54" s="35"/>
      <c r="H54" s="35"/>
      <c r="K54" s="35"/>
    </row>
    <row r="55" spans="1:27">
      <c r="B55" t="s">
        <v>109</v>
      </c>
      <c r="C55" t="s">
        <v>29</v>
      </c>
      <c r="D55" t="s">
        <v>110</v>
      </c>
      <c r="E55" s="32">
        <v>9.4500000000000001E-3</v>
      </c>
      <c r="G55" t="s">
        <v>118</v>
      </c>
      <c r="H55" s="33">
        <v>168.96625</v>
      </c>
      <c r="I55" t="s">
        <v>119</v>
      </c>
      <c r="J55" s="34">
        <f>ROUND(E55* H55,5)</f>
        <v>1.59673</v>
      </c>
      <c r="K55" s="35"/>
    </row>
    <row r="56" spans="1:27">
      <c r="D56" s="36" t="s">
        <v>160</v>
      </c>
      <c r="E56" s="35"/>
      <c r="H56" s="35"/>
      <c r="K56" s="33">
        <f>SUM(J55:J55)</f>
        <v>1.59673</v>
      </c>
    </row>
    <row r="57" spans="1:27">
      <c r="E57" s="35"/>
      <c r="H57" s="35"/>
      <c r="K57" s="35"/>
    </row>
    <row r="58" spans="1:27">
      <c r="D58" s="36" t="s">
        <v>138</v>
      </c>
      <c r="E58" s="35"/>
      <c r="H58" s="35">
        <v>1.5</v>
      </c>
      <c r="I58" t="s">
        <v>139</v>
      </c>
      <c r="J58">
        <f>ROUND(H58/100*K50,5)</f>
        <v>0.23621</v>
      </c>
      <c r="K58" s="35"/>
    </row>
    <row r="59" spans="1:27">
      <c r="D59" s="36" t="s">
        <v>137</v>
      </c>
      <c r="E59" s="35"/>
      <c r="H59" s="35"/>
      <c r="K59" s="37">
        <f>SUM(J47:J58)</f>
        <v>20.589939999999999</v>
      </c>
    </row>
    <row r="60" spans="1:27">
      <c r="D60" s="36" t="s">
        <v>140</v>
      </c>
      <c r="E60" s="35"/>
      <c r="H60" s="35"/>
      <c r="K60" s="37">
        <f>SUM(K59:K59)</f>
        <v>20.589939999999999</v>
      </c>
    </row>
    <row r="62" spans="1:27" ht="45" customHeight="1">
      <c r="A62" s="27"/>
      <c r="B62" s="27" t="s">
        <v>161</v>
      </c>
      <c r="C62" s="28" t="s">
        <v>42</v>
      </c>
      <c r="D62" s="7" t="s">
        <v>162</v>
      </c>
      <c r="E62" s="6"/>
      <c r="F62" s="6"/>
      <c r="G62" s="28"/>
      <c r="H62" s="30" t="s">
        <v>111</v>
      </c>
      <c r="I62" s="5">
        <v>1</v>
      </c>
      <c r="J62" s="4"/>
      <c r="K62" s="31">
        <f>ROUND(K74,2)</f>
        <v>225.24</v>
      </c>
      <c r="L62" s="29" t="s">
        <v>163</v>
      </c>
      <c r="M62" s="28"/>
      <c r="N62" s="28"/>
      <c r="O62" s="28"/>
      <c r="P62" s="28"/>
      <c r="Q62" s="28"/>
      <c r="R62" s="28"/>
      <c r="S62" s="28"/>
      <c r="T62" s="28"/>
      <c r="U62" s="28"/>
      <c r="V62" s="28"/>
      <c r="W62" s="28"/>
      <c r="X62" s="28"/>
      <c r="Y62" s="28"/>
      <c r="Z62" s="28"/>
      <c r="AA62" s="28"/>
    </row>
    <row r="63" spans="1:27">
      <c r="B63" s="23" t="s">
        <v>113</v>
      </c>
    </row>
    <row r="64" spans="1:27">
      <c r="B64" t="s">
        <v>151</v>
      </c>
      <c r="C64" t="s">
        <v>115</v>
      </c>
      <c r="D64" t="s">
        <v>152</v>
      </c>
      <c r="E64" s="32">
        <v>0.41</v>
      </c>
      <c r="F64" t="s">
        <v>117</v>
      </c>
      <c r="G64" t="s">
        <v>118</v>
      </c>
      <c r="H64" s="33">
        <v>23.88</v>
      </c>
      <c r="I64" t="s">
        <v>119</v>
      </c>
      <c r="J64" s="34">
        <f>ROUND(E64/I62* H64,5)</f>
        <v>9.7908000000000008</v>
      </c>
      <c r="K64" s="35"/>
    </row>
    <row r="65" spans="1:27">
      <c r="B65" t="s">
        <v>149</v>
      </c>
      <c r="C65" t="s">
        <v>115</v>
      </c>
      <c r="D65" t="s">
        <v>150</v>
      </c>
      <c r="E65" s="32">
        <v>0.41</v>
      </c>
      <c r="F65" t="s">
        <v>117</v>
      </c>
      <c r="G65" t="s">
        <v>118</v>
      </c>
      <c r="H65" s="33">
        <v>28.61</v>
      </c>
      <c r="I65" t="s">
        <v>119</v>
      </c>
      <c r="J65" s="34">
        <f>ROUND(E65/I62* H65,5)</f>
        <v>11.7301</v>
      </c>
      <c r="K65" s="35"/>
    </row>
    <row r="66" spans="1:27">
      <c r="D66" s="36" t="s">
        <v>120</v>
      </c>
      <c r="E66" s="35"/>
      <c r="H66" s="35"/>
      <c r="K66" s="33">
        <f>SUM(J64:J65)</f>
        <v>21.520900000000001</v>
      </c>
    </row>
    <row r="67" spans="1:27">
      <c r="B67" s="23" t="s">
        <v>125</v>
      </c>
      <c r="E67" s="35"/>
      <c r="H67" s="35"/>
      <c r="K67" s="35"/>
    </row>
    <row r="68" spans="1:27">
      <c r="B68" t="s">
        <v>164</v>
      </c>
      <c r="C68" t="s">
        <v>132</v>
      </c>
      <c r="D68" t="s">
        <v>165</v>
      </c>
      <c r="E68" s="32">
        <v>3.5700000000000003E-2</v>
      </c>
      <c r="G68" t="s">
        <v>118</v>
      </c>
      <c r="H68" s="33">
        <v>44.3</v>
      </c>
      <c r="I68" t="s">
        <v>119</v>
      </c>
      <c r="J68" s="34">
        <f>ROUND(E68* H68,5)</f>
        <v>1.58151</v>
      </c>
      <c r="K68" s="35"/>
    </row>
    <row r="69" spans="1:27">
      <c r="B69" t="s">
        <v>166</v>
      </c>
      <c r="C69" t="s">
        <v>42</v>
      </c>
      <c r="D69" t="s">
        <v>167</v>
      </c>
      <c r="E69" s="32">
        <v>1</v>
      </c>
      <c r="G69" t="s">
        <v>118</v>
      </c>
      <c r="H69" s="33">
        <v>201.81</v>
      </c>
      <c r="I69" t="s">
        <v>119</v>
      </c>
      <c r="J69" s="34">
        <f>ROUND(E69* H69,5)</f>
        <v>201.81</v>
      </c>
      <c r="K69" s="35"/>
    </row>
    <row r="70" spans="1:27">
      <c r="D70" s="36" t="s">
        <v>136</v>
      </c>
      <c r="E70" s="35"/>
      <c r="H70" s="35"/>
      <c r="K70" s="33">
        <f>SUM(J68:J69)</f>
        <v>203.39151000000001</v>
      </c>
    </row>
    <row r="71" spans="1:27">
      <c r="E71" s="35"/>
      <c r="H71" s="35"/>
      <c r="K71" s="35"/>
    </row>
    <row r="72" spans="1:27">
      <c r="D72" s="36" t="s">
        <v>138</v>
      </c>
      <c r="E72" s="35"/>
      <c r="H72" s="35">
        <v>1.5</v>
      </c>
      <c r="I72" t="s">
        <v>139</v>
      </c>
      <c r="J72">
        <f>ROUND(H72/100*K66,5)</f>
        <v>0.32280999999999999</v>
      </c>
      <c r="K72" s="35"/>
    </row>
    <row r="73" spans="1:27">
      <c r="D73" s="36" t="s">
        <v>137</v>
      </c>
      <c r="E73" s="35"/>
      <c r="H73" s="35"/>
      <c r="K73" s="37">
        <f>SUM(J63:J72)</f>
        <v>225.23522</v>
      </c>
    </row>
    <row r="74" spans="1:27">
      <c r="D74" s="36" t="s">
        <v>140</v>
      </c>
      <c r="E74" s="35"/>
      <c r="H74" s="35"/>
      <c r="K74" s="37">
        <f>SUM(K73:K73)</f>
        <v>225.23522</v>
      </c>
    </row>
    <row r="76" spans="1:27" ht="45" customHeight="1">
      <c r="A76" s="27"/>
      <c r="B76" s="27" t="s">
        <v>168</v>
      </c>
      <c r="C76" s="28" t="s">
        <v>42</v>
      </c>
      <c r="D76" s="7" t="s">
        <v>162</v>
      </c>
      <c r="E76" s="6"/>
      <c r="F76" s="6"/>
      <c r="G76" s="28"/>
      <c r="H76" s="30" t="s">
        <v>111</v>
      </c>
      <c r="I76" s="5">
        <v>1</v>
      </c>
      <c r="J76" s="4"/>
      <c r="K76" s="31">
        <f>ROUND(K88,2)</f>
        <v>247.96</v>
      </c>
      <c r="L76" s="29" t="s">
        <v>163</v>
      </c>
      <c r="M76" s="28"/>
      <c r="N76" s="28"/>
      <c r="O76" s="28"/>
      <c r="P76" s="28"/>
      <c r="Q76" s="28"/>
      <c r="R76" s="28"/>
      <c r="S76" s="28"/>
      <c r="T76" s="28"/>
      <c r="U76" s="28"/>
      <c r="V76" s="28"/>
      <c r="W76" s="28"/>
      <c r="X76" s="28"/>
      <c r="Y76" s="28"/>
      <c r="Z76" s="28"/>
      <c r="AA76" s="28"/>
    </row>
    <row r="77" spans="1:27">
      <c r="B77" s="23" t="s">
        <v>113</v>
      </c>
    </row>
    <row r="78" spans="1:27">
      <c r="B78" t="s">
        <v>151</v>
      </c>
      <c r="C78" t="s">
        <v>115</v>
      </c>
      <c r="D78" t="s">
        <v>152</v>
      </c>
      <c r="E78" s="32">
        <v>1</v>
      </c>
      <c r="F78" t="s">
        <v>117</v>
      </c>
      <c r="G78" t="s">
        <v>118</v>
      </c>
      <c r="H78" s="33">
        <v>23.88</v>
      </c>
      <c r="I78" t="s">
        <v>119</v>
      </c>
      <c r="J78" s="34">
        <f>ROUND(E78/I76* H78,5)</f>
        <v>23.88</v>
      </c>
      <c r="K78" s="35"/>
    </row>
    <row r="79" spans="1:27">
      <c r="B79" t="s">
        <v>149</v>
      </c>
      <c r="C79" t="s">
        <v>115</v>
      </c>
      <c r="D79" t="s">
        <v>150</v>
      </c>
      <c r="E79" s="32">
        <v>0.7</v>
      </c>
      <c r="F79" t="s">
        <v>117</v>
      </c>
      <c r="G79" t="s">
        <v>118</v>
      </c>
      <c r="H79" s="33">
        <v>28.61</v>
      </c>
      <c r="I79" t="s">
        <v>119</v>
      </c>
      <c r="J79" s="34">
        <f>ROUND(E79/I76* H79,5)</f>
        <v>20.027000000000001</v>
      </c>
      <c r="K79" s="35"/>
    </row>
    <row r="80" spans="1:27">
      <c r="D80" s="36" t="s">
        <v>120</v>
      </c>
      <c r="E80" s="35"/>
      <c r="H80" s="35"/>
      <c r="K80" s="33">
        <f>SUM(J78:J79)</f>
        <v>43.906999999999996</v>
      </c>
    </row>
    <row r="81" spans="1:27">
      <c r="B81" s="23" t="s">
        <v>125</v>
      </c>
      <c r="E81" s="35"/>
      <c r="H81" s="35"/>
      <c r="K81" s="35"/>
    </row>
    <row r="82" spans="1:27">
      <c r="B82" t="s">
        <v>164</v>
      </c>
      <c r="C82" t="s">
        <v>132</v>
      </c>
      <c r="D82" t="s">
        <v>165</v>
      </c>
      <c r="E82" s="32">
        <v>3.5700000000000003E-2</v>
      </c>
      <c r="G82" t="s">
        <v>118</v>
      </c>
      <c r="H82" s="33">
        <v>44.3</v>
      </c>
      <c r="I82" t="s">
        <v>119</v>
      </c>
      <c r="J82" s="34">
        <f>ROUND(E82* H82,5)</f>
        <v>1.58151</v>
      </c>
      <c r="K82" s="35"/>
    </row>
    <row r="83" spans="1:27">
      <c r="B83" t="s">
        <v>166</v>
      </c>
      <c r="C83" t="s">
        <v>42</v>
      </c>
      <c r="D83" t="s">
        <v>167</v>
      </c>
      <c r="E83" s="32">
        <v>1</v>
      </c>
      <c r="G83" t="s">
        <v>118</v>
      </c>
      <c r="H83" s="33">
        <v>201.81</v>
      </c>
      <c r="I83" t="s">
        <v>119</v>
      </c>
      <c r="J83" s="34">
        <f>ROUND(E83* H83,5)</f>
        <v>201.81</v>
      </c>
      <c r="K83" s="35"/>
    </row>
    <row r="84" spans="1:27">
      <c r="D84" s="36" t="s">
        <v>136</v>
      </c>
      <c r="E84" s="35"/>
      <c r="H84" s="35"/>
      <c r="K84" s="33">
        <f>SUM(J82:J83)</f>
        <v>203.39151000000001</v>
      </c>
    </row>
    <row r="85" spans="1:27">
      <c r="E85" s="35"/>
      <c r="H85" s="35"/>
      <c r="K85" s="35"/>
    </row>
    <row r="86" spans="1:27">
      <c r="D86" s="36" t="s">
        <v>138</v>
      </c>
      <c r="E86" s="35"/>
      <c r="H86" s="35">
        <v>1.5</v>
      </c>
      <c r="I86" t="s">
        <v>139</v>
      </c>
      <c r="J86">
        <f>ROUND(H86/100*K80,5)</f>
        <v>0.65861000000000003</v>
      </c>
      <c r="K86" s="35"/>
    </row>
    <row r="87" spans="1:27">
      <c r="D87" s="36" t="s">
        <v>137</v>
      </c>
      <c r="E87" s="35"/>
      <c r="H87" s="35"/>
      <c r="K87" s="37">
        <f>SUM(J77:J86)</f>
        <v>247.95712</v>
      </c>
    </row>
    <row r="88" spans="1:27">
      <c r="D88" s="36" t="s">
        <v>140</v>
      </c>
      <c r="E88" s="35"/>
      <c r="H88" s="35"/>
      <c r="K88" s="37">
        <f>SUM(K87:K87)</f>
        <v>247.95712</v>
      </c>
    </row>
    <row r="90" spans="1:27" ht="45" customHeight="1">
      <c r="A90" s="27"/>
      <c r="B90" s="27" t="s">
        <v>169</v>
      </c>
      <c r="C90" s="28" t="s">
        <v>42</v>
      </c>
      <c r="D90" s="7" t="s">
        <v>170</v>
      </c>
      <c r="E90" s="6"/>
      <c r="F90" s="6"/>
      <c r="G90" s="28"/>
      <c r="H90" s="30" t="s">
        <v>111</v>
      </c>
      <c r="I90" s="5">
        <v>1</v>
      </c>
      <c r="J90" s="4"/>
      <c r="K90" s="31">
        <v>147</v>
      </c>
      <c r="L90" s="29" t="s">
        <v>170</v>
      </c>
      <c r="M90" s="28"/>
      <c r="N90" s="28"/>
      <c r="O90" s="28"/>
      <c r="P90" s="28"/>
      <c r="Q90" s="28"/>
      <c r="R90" s="28"/>
      <c r="S90" s="28"/>
      <c r="T90" s="28"/>
      <c r="U90" s="28"/>
      <c r="V90" s="28"/>
      <c r="W90" s="28"/>
      <c r="X90" s="28"/>
      <c r="Y90" s="28"/>
      <c r="Z90" s="28"/>
      <c r="AA90" s="28"/>
    </row>
    <row r="91" spans="1:27" ht="45" customHeight="1">
      <c r="A91" s="27" t="s">
        <v>171</v>
      </c>
      <c r="B91" s="27" t="s">
        <v>88</v>
      </c>
      <c r="C91" s="28" t="s">
        <v>14</v>
      </c>
      <c r="D91" s="7" t="s">
        <v>89</v>
      </c>
      <c r="E91" s="6"/>
      <c r="F91" s="6"/>
      <c r="G91" s="28"/>
      <c r="H91" s="30" t="s">
        <v>111</v>
      </c>
      <c r="I91" s="5">
        <v>1</v>
      </c>
      <c r="J91" s="4"/>
      <c r="K91" s="31">
        <v>3150</v>
      </c>
      <c r="L91" s="29" t="s">
        <v>172</v>
      </c>
      <c r="M91" s="28"/>
      <c r="N91" s="28"/>
      <c r="O91" s="28"/>
      <c r="P91" s="28"/>
      <c r="Q91" s="28"/>
      <c r="R91" s="28"/>
      <c r="S91" s="28"/>
      <c r="T91" s="28"/>
      <c r="U91" s="28"/>
      <c r="V91" s="28"/>
      <c r="W91" s="28"/>
      <c r="X91" s="28"/>
      <c r="Y91" s="28"/>
      <c r="Z91" s="28"/>
      <c r="AA91" s="28"/>
    </row>
    <row r="92" spans="1:27" ht="45" customHeight="1">
      <c r="A92" s="27" t="s">
        <v>173</v>
      </c>
      <c r="B92" s="27" t="s">
        <v>95</v>
      </c>
      <c r="C92" s="28" t="s">
        <v>14</v>
      </c>
      <c r="D92" s="7" t="s">
        <v>96</v>
      </c>
      <c r="E92" s="6"/>
      <c r="F92" s="6"/>
      <c r="G92" s="28"/>
      <c r="H92" s="30" t="s">
        <v>111</v>
      </c>
      <c r="I92" s="5">
        <v>1</v>
      </c>
      <c r="J92" s="4"/>
      <c r="K92" s="31">
        <v>2165</v>
      </c>
      <c r="L92" s="29" t="s">
        <v>174</v>
      </c>
      <c r="M92" s="28"/>
      <c r="N92" s="28"/>
      <c r="O92" s="28"/>
      <c r="P92" s="28"/>
      <c r="Q92" s="28"/>
      <c r="R92" s="28"/>
      <c r="S92" s="28"/>
      <c r="T92" s="28"/>
      <c r="U92" s="28"/>
      <c r="V92" s="28"/>
      <c r="W92" s="28"/>
      <c r="X92" s="28"/>
      <c r="Y92" s="28"/>
      <c r="Z92" s="28"/>
      <c r="AA92" s="28"/>
    </row>
    <row r="93" spans="1:27" ht="45" customHeight="1">
      <c r="A93" s="27" t="s">
        <v>175</v>
      </c>
      <c r="B93" s="27" t="s">
        <v>97</v>
      </c>
      <c r="C93" s="28" t="s">
        <v>14</v>
      </c>
      <c r="D93" s="7" t="s">
        <v>98</v>
      </c>
      <c r="E93" s="6"/>
      <c r="F93" s="6"/>
      <c r="G93" s="28"/>
      <c r="H93" s="30" t="s">
        <v>111</v>
      </c>
      <c r="I93" s="5">
        <v>1</v>
      </c>
      <c r="J93" s="4"/>
      <c r="K93" s="31">
        <v>315</v>
      </c>
      <c r="L93" s="29" t="s">
        <v>176</v>
      </c>
      <c r="M93" s="28"/>
      <c r="N93" s="28"/>
      <c r="O93" s="28"/>
      <c r="P93" s="28"/>
      <c r="Q93" s="28"/>
      <c r="R93" s="28"/>
      <c r="S93" s="28"/>
      <c r="T93" s="28"/>
      <c r="U93" s="28"/>
      <c r="V93" s="28"/>
      <c r="W93" s="28"/>
      <c r="X93" s="28"/>
      <c r="Y93" s="28"/>
      <c r="Z93" s="28"/>
      <c r="AA93" s="28"/>
    </row>
    <row r="94" spans="1:27" ht="45" customHeight="1">
      <c r="A94" s="27" t="s">
        <v>177</v>
      </c>
      <c r="B94" s="27" t="s">
        <v>66</v>
      </c>
      <c r="C94" s="28" t="s">
        <v>62</v>
      </c>
      <c r="D94" s="7" t="s">
        <v>67</v>
      </c>
      <c r="E94" s="6"/>
      <c r="F94" s="6"/>
      <c r="G94" s="28"/>
      <c r="H94" s="30" t="s">
        <v>111</v>
      </c>
      <c r="I94" s="5">
        <v>1</v>
      </c>
      <c r="J94" s="4"/>
      <c r="K94" s="31">
        <v>150</v>
      </c>
      <c r="L94" s="29" t="s">
        <v>67</v>
      </c>
      <c r="M94" s="28"/>
      <c r="N94" s="28"/>
      <c r="O94" s="28"/>
      <c r="P94" s="28"/>
      <c r="Q94" s="28"/>
      <c r="R94" s="28"/>
      <c r="S94" s="28"/>
      <c r="T94" s="28"/>
      <c r="U94" s="28"/>
      <c r="V94" s="28"/>
      <c r="W94" s="28"/>
      <c r="X94" s="28"/>
      <c r="Y94" s="28"/>
      <c r="Z94" s="28"/>
      <c r="AA94" s="28"/>
    </row>
    <row r="95" spans="1:27" ht="45" customHeight="1">
      <c r="A95" s="27" t="s">
        <v>178</v>
      </c>
      <c r="B95" s="27" t="s">
        <v>90</v>
      </c>
      <c r="C95" s="28" t="s">
        <v>14</v>
      </c>
      <c r="D95" s="7" t="s">
        <v>91</v>
      </c>
      <c r="E95" s="6"/>
      <c r="F95" s="6"/>
      <c r="G95" s="28"/>
      <c r="H95" s="30" t="s">
        <v>111</v>
      </c>
      <c r="I95" s="5">
        <v>1</v>
      </c>
      <c r="J95" s="4"/>
      <c r="K95" s="31">
        <v>4263</v>
      </c>
      <c r="L95" s="29" t="s">
        <v>179</v>
      </c>
      <c r="M95" s="28"/>
      <c r="N95" s="28"/>
      <c r="O95" s="28"/>
      <c r="P95" s="28"/>
      <c r="Q95" s="28"/>
      <c r="R95" s="28"/>
      <c r="S95" s="28"/>
      <c r="T95" s="28"/>
      <c r="U95" s="28"/>
      <c r="V95" s="28"/>
      <c r="W95" s="28"/>
      <c r="X95" s="28"/>
      <c r="Y95" s="28"/>
      <c r="Z95" s="28"/>
      <c r="AA95" s="28"/>
    </row>
    <row r="96" spans="1:27" ht="45" customHeight="1">
      <c r="A96" s="27" t="s">
        <v>180</v>
      </c>
      <c r="B96" s="27" t="s">
        <v>54</v>
      </c>
      <c r="C96" s="28" t="s">
        <v>14</v>
      </c>
      <c r="D96" s="7" t="s">
        <v>55</v>
      </c>
      <c r="E96" s="6"/>
      <c r="F96" s="6"/>
      <c r="G96" s="28"/>
      <c r="H96" s="30" t="s">
        <v>111</v>
      </c>
      <c r="I96" s="5">
        <v>1</v>
      </c>
      <c r="J96" s="4"/>
      <c r="K96" s="31">
        <v>963</v>
      </c>
      <c r="L96" s="29" t="s">
        <v>181</v>
      </c>
      <c r="M96" s="28"/>
      <c r="N96" s="28"/>
      <c r="O96" s="28"/>
      <c r="P96" s="28"/>
      <c r="Q96" s="28"/>
      <c r="R96" s="28"/>
      <c r="S96" s="28"/>
      <c r="T96" s="28"/>
      <c r="U96" s="28"/>
      <c r="V96" s="28"/>
      <c r="W96" s="28"/>
      <c r="X96" s="28"/>
      <c r="Y96" s="28"/>
      <c r="Z96" s="28"/>
      <c r="AA96" s="28"/>
    </row>
    <row r="97" spans="1:27" ht="45" customHeight="1">
      <c r="A97" s="27" t="s">
        <v>182</v>
      </c>
      <c r="B97" s="27" t="s">
        <v>75</v>
      </c>
      <c r="C97" s="28" t="s">
        <v>14</v>
      </c>
      <c r="D97" s="7" t="s">
        <v>76</v>
      </c>
      <c r="E97" s="6"/>
      <c r="F97" s="6"/>
      <c r="G97" s="28"/>
      <c r="H97" s="30" t="s">
        <v>111</v>
      </c>
      <c r="I97" s="5">
        <v>1</v>
      </c>
      <c r="J97" s="4"/>
      <c r="K97" s="31">
        <v>975</v>
      </c>
      <c r="L97" s="29" t="s">
        <v>183</v>
      </c>
      <c r="M97" s="28"/>
      <c r="N97" s="28"/>
      <c r="O97" s="28"/>
      <c r="P97" s="28"/>
      <c r="Q97" s="28"/>
      <c r="R97" s="28"/>
      <c r="S97" s="28"/>
      <c r="T97" s="28"/>
      <c r="U97" s="28"/>
      <c r="V97" s="28"/>
      <c r="W97" s="28"/>
      <c r="X97" s="28"/>
      <c r="Y97" s="28"/>
      <c r="Z97" s="28"/>
      <c r="AA97" s="28"/>
    </row>
    <row r="98" spans="1:27" ht="45" customHeight="1">
      <c r="A98" s="27" t="s">
        <v>184</v>
      </c>
      <c r="B98" s="27" t="s">
        <v>13</v>
      </c>
      <c r="C98" s="28" t="s">
        <v>14</v>
      </c>
      <c r="D98" s="7" t="s">
        <v>15</v>
      </c>
      <c r="E98" s="6"/>
      <c r="F98" s="6"/>
      <c r="G98" s="28"/>
      <c r="H98" s="30" t="s">
        <v>111</v>
      </c>
      <c r="I98" s="5">
        <v>1</v>
      </c>
      <c r="J98" s="4"/>
      <c r="K98" s="31">
        <v>450</v>
      </c>
      <c r="L98" s="29" t="s">
        <v>15</v>
      </c>
      <c r="M98" s="28"/>
      <c r="N98" s="28"/>
      <c r="O98" s="28"/>
      <c r="P98" s="28"/>
      <c r="Q98" s="28"/>
      <c r="R98" s="28"/>
      <c r="S98" s="28"/>
      <c r="T98" s="28"/>
      <c r="U98" s="28"/>
      <c r="V98" s="28"/>
      <c r="W98" s="28"/>
      <c r="X98" s="28"/>
      <c r="Y98" s="28"/>
      <c r="Z98" s="28"/>
      <c r="AA98" s="28"/>
    </row>
    <row r="99" spans="1:27" ht="45" customHeight="1">
      <c r="A99" s="27" t="s">
        <v>185</v>
      </c>
      <c r="B99" s="27" t="s">
        <v>44</v>
      </c>
      <c r="C99" s="28" t="s">
        <v>14</v>
      </c>
      <c r="D99" s="7" t="s">
        <v>45</v>
      </c>
      <c r="E99" s="6"/>
      <c r="F99" s="6"/>
      <c r="G99" s="28"/>
      <c r="H99" s="30" t="s">
        <v>111</v>
      </c>
      <c r="I99" s="5">
        <v>1</v>
      </c>
      <c r="J99" s="4"/>
      <c r="K99" s="31">
        <v>250</v>
      </c>
      <c r="L99" s="29" t="s">
        <v>45</v>
      </c>
      <c r="M99" s="28"/>
      <c r="N99" s="28"/>
      <c r="O99" s="28"/>
      <c r="P99" s="28"/>
      <c r="Q99" s="28"/>
      <c r="R99" s="28"/>
      <c r="S99" s="28"/>
      <c r="T99" s="28"/>
      <c r="U99" s="28"/>
      <c r="V99" s="28"/>
      <c r="W99" s="28"/>
      <c r="X99" s="28"/>
      <c r="Y99" s="28"/>
      <c r="Z99" s="28"/>
      <c r="AA99" s="28"/>
    </row>
    <row r="100" spans="1:27" ht="45" customHeight="1">
      <c r="A100" s="27" t="s">
        <v>186</v>
      </c>
      <c r="B100" s="27" t="s">
        <v>46</v>
      </c>
      <c r="C100" s="28" t="s">
        <v>47</v>
      </c>
      <c r="D100" s="7" t="s">
        <v>48</v>
      </c>
      <c r="E100" s="6"/>
      <c r="F100" s="6"/>
      <c r="G100" s="28"/>
      <c r="H100" s="30" t="s">
        <v>111</v>
      </c>
      <c r="I100" s="5">
        <v>1</v>
      </c>
      <c r="J100" s="4"/>
      <c r="K100" s="31">
        <v>550</v>
      </c>
      <c r="L100" s="29" t="s">
        <v>48</v>
      </c>
      <c r="M100" s="28"/>
      <c r="N100" s="28"/>
      <c r="O100" s="28"/>
      <c r="P100" s="28"/>
      <c r="Q100" s="28"/>
      <c r="R100" s="28"/>
      <c r="S100" s="28"/>
      <c r="T100" s="28"/>
      <c r="U100" s="28"/>
      <c r="V100" s="28"/>
      <c r="W100" s="28"/>
      <c r="X100" s="28"/>
      <c r="Y100" s="28"/>
      <c r="Z100" s="28"/>
      <c r="AA100" s="28"/>
    </row>
    <row r="101" spans="1:27" ht="45" customHeight="1">
      <c r="A101" s="27" t="s">
        <v>187</v>
      </c>
      <c r="B101" s="27" t="s">
        <v>25</v>
      </c>
      <c r="C101" s="28" t="s">
        <v>26</v>
      </c>
      <c r="D101" s="7" t="s">
        <v>27</v>
      </c>
      <c r="E101" s="6"/>
      <c r="F101" s="6"/>
      <c r="G101" s="28"/>
      <c r="H101" s="30" t="s">
        <v>111</v>
      </c>
      <c r="I101" s="5">
        <v>0.81</v>
      </c>
      <c r="J101" s="4"/>
      <c r="K101" s="31">
        <f>ROUND(K112,2)</f>
        <v>22.53</v>
      </c>
      <c r="L101" s="29" t="s">
        <v>188</v>
      </c>
      <c r="M101" s="28"/>
      <c r="N101" s="28"/>
      <c r="O101" s="28"/>
      <c r="P101" s="28"/>
      <c r="Q101" s="28"/>
      <c r="R101" s="28"/>
      <c r="S101" s="28"/>
      <c r="T101" s="28"/>
      <c r="U101" s="28"/>
      <c r="V101" s="28"/>
      <c r="W101" s="28"/>
      <c r="X101" s="28"/>
      <c r="Y101" s="28"/>
      <c r="Z101" s="28"/>
      <c r="AA101" s="28"/>
    </row>
    <row r="102" spans="1:27">
      <c r="B102" s="23" t="s">
        <v>113</v>
      </c>
    </row>
    <row r="103" spans="1:27">
      <c r="B103" t="s">
        <v>189</v>
      </c>
      <c r="C103" t="s">
        <v>115</v>
      </c>
      <c r="D103" t="s">
        <v>116</v>
      </c>
      <c r="E103" s="32">
        <v>0.3</v>
      </c>
      <c r="F103" t="s">
        <v>117</v>
      </c>
      <c r="G103" t="s">
        <v>118</v>
      </c>
      <c r="H103" s="33">
        <v>20.59</v>
      </c>
      <c r="I103" t="s">
        <v>119</v>
      </c>
      <c r="J103" s="34">
        <f>ROUND(E103/I101* H103,5)</f>
        <v>7.6259300000000003</v>
      </c>
      <c r="K103" s="35"/>
    </row>
    <row r="104" spans="1:27">
      <c r="D104" s="36" t="s">
        <v>120</v>
      </c>
      <c r="E104" s="35"/>
      <c r="H104" s="35"/>
      <c r="K104" s="33">
        <f>SUM(J103:J103)</f>
        <v>7.6259300000000003</v>
      </c>
    </row>
    <row r="105" spans="1:27">
      <c r="B105" s="23" t="s">
        <v>121</v>
      </c>
      <c r="E105" s="35"/>
      <c r="H105" s="35"/>
      <c r="K105" s="35"/>
    </row>
    <row r="106" spans="1:27">
      <c r="B106" t="s">
        <v>190</v>
      </c>
      <c r="C106" t="s">
        <v>115</v>
      </c>
      <c r="D106" t="s">
        <v>191</v>
      </c>
      <c r="E106" s="32">
        <v>0.22</v>
      </c>
      <c r="F106" t="s">
        <v>117</v>
      </c>
      <c r="G106" t="s">
        <v>118</v>
      </c>
      <c r="H106" s="33">
        <v>50.9</v>
      </c>
      <c r="I106" t="s">
        <v>119</v>
      </c>
      <c r="J106" s="34">
        <f>ROUND(E106/I101* H106,5)</f>
        <v>13.82469</v>
      </c>
      <c r="K106" s="35"/>
    </row>
    <row r="107" spans="1:27">
      <c r="B107" t="s">
        <v>192</v>
      </c>
      <c r="C107" t="s">
        <v>115</v>
      </c>
      <c r="D107" t="s">
        <v>193</v>
      </c>
      <c r="E107" s="32">
        <v>0.05</v>
      </c>
      <c r="F107" t="s">
        <v>117</v>
      </c>
      <c r="G107" t="s">
        <v>118</v>
      </c>
      <c r="H107" s="33">
        <v>15.65</v>
      </c>
      <c r="I107" t="s">
        <v>119</v>
      </c>
      <c r="J107" s="34">
        <f>ROUND(E107/I101* H107,5)</f>
        <v>0.96604999999999996</v>
      </c>
      <c r="K107" s="35"/>
    </row>
    <row r="108" spans="1:27">
      <c r="D108" s="36" t="s">
        <v>124</v>
      </c>
      <c r="E108" s="35"/>
      <c r="H108" s="35"/>
      <c r="K108" s="33">
        <f>SUM(J106:J107)</f>
        <v>14.79074</v>
      </c>
    </row>
    <row r="109" spans="1:27">
      <c r="E109" s="35"/>
      <c r="H109" s="35"/>
      <c r="K109" s="35"/>
    </row>
    <row r="110" spans="1:27">
      <c r="D110" s="36" t="s">
        <v>138</v>
      </c>
      <c r="E110" s="35"/>
      <c r="H110" s="35">
        <v>1.5</v>
      </c>
      <c r="I110" t="s">
        <v>139</v>
      </c>
      <c r="J110">
        <f>ROUND(H110/100*K104,5)</f>
        <v>0.11439000000000001</v>
      </c>
      <c r="K110" s="35"/>
    </row>
    <row r="111" spans="1:27">
      <c r="D111" s="36" t="s">
        <v>137</v>
      </c>
      <c r="E111" s="35"/>
      <c r="H111" s="35"/>
      <c r="K111" s="37">
        <f>SUM(J102:J110)</f>
        <v>22.53106</v>
      </c>
    </row>
    <row r="112" spans="1:27">
      <c r="D112" s="36" t="s">
        <v>140</v>
      </c>
      <c r="E112" s="35"/>
      <c r="H112" s="35"/>
      <c r="K112" s="37">
        <f>SUM(K111:K111)</f>
        <v>22.53106</v>
      </c>
    </row>
    <row r="114" spans="1:27" ht="45" customHeight="1">
      <c r="A114" s="27" t="s">
        <v>194</v>
      </c>
      <c r="B114" s="27" t="s">
        <v>23</v>
      </c>
      <c r="C114" s="28" t="s">
        <v>17</v>
      </c>
      <c r="D114" s="7" t="s">
        <v>24</v>
      </c>
      <c r="E114" s="6"/>
      <c r="F114" s="6"/>
      <c r="G114" s="28"/>
      <c r="H114" s="30" t="s">
        <v>111</v>
      </c>
      <c r="I114" s="5">
        <v>0.72599999999999998</v>
      </c>
      <c r="J114" s="4"/>
      <c r="K114" s="31">
        <f>ROUND(K124,2)</f>
        <v>8.17</v>
      </c>
      <c r="L114" s="29" t="s">
        <v>195</v>
      </c>
      <c r="M114" s="28"/>
      <c r="N114" s="28"/>
      <c r="O114" s="28"/>
      <c r="P114" s="28"/>
      <c r="Q114" s="28"/>
      <c r="R114" s="28"/>
      <c r="S114" s="28"/>
      <c r="T114" s="28"/>
      <c r="U114" s="28"/>
      <c r="V114" s="28"/>
      <c r="W114" s="28"/>
      <c r="X114" s="28"/>
      <c r="Y114" s="28"/>
      <c r="Z114" s="28"/>
      <c r="AA114" s="28"/>
    </row>
    <row r="115" spans="1:27">
      <c r="B115" s="23" t="s">
        <v>113</v>
      </c>
    </row>
    <row r="116" spans="1:27">
      <c r="B116" t="s">
        <v>189</v>
      </c>
      <c r="C116" t="s">
        <v>115</v>
      </c>
      <c r="D116" t="s">
        <v>116</v>
      </c>
      <c r="E116" s="32">
        <v>0.2</v>
      </c>
      <c r="F116" t="s">
        <v>117</v>
      </c>
      <c r="G116" t="s">
        <v>118</v>
      </c>
      <c r="H116" s="33">
        <v>20.59</v>
      </c>
      <c r="I116" t="s">
        <v>119</v>
      </c>
      <c r="J116" s="34">
        <f>ROUND(E116/I114* H116,5)</f>
        <v>5.67218</v>
      </c>
      <c r="K116" s="35"/>
    </row>
    <row r="117" spans="1:27">
      <c r="D117" s="36" t="s">
        <v>120</v>
      </c>
      <c r="E117" s="35"/>
      <c r="H117" s="35"/>
      <c r="K117" s="33">
        <f>SUM(J116:J116)</f>
        <v>5.67218</v>
      </c>
    </row>
    <row r="118" spans="1:27">
      <c r="B118" s="23" t="s">
        <v>121</v>
      </c>
      <c r="E118" s="35"/>
      <c r="H118" s="35"/>
      <c r="K118" s="35"/>
    </row>
    <row r="119" spans="1:27">
      <c r="B119" t="s">
        <v>196</v>
      </c>
      <c r="C119" t="s">
        <v>115</v>
      </c>
      <c r="D119" t="s">
        <v>197</v>
      </c>
      <c r="E119" s="32">
        <v>0.2</v>
      </c>
      <c r="F119" t="s">
        <v>117</v>
      </c>
      <c r="G119" t="s">
        <v>118</v>
      </c>
      <c r="H119" s="33">
        <v>8.77</v>
      </c>
      <c r="I119" t="s">
        <v>119</v>
      </c>
      <c r="J119" s="34">
        <f>ROUND(E119/I114* H119,5)</f>
        <v>2.4159799999999998</v>
      </c>
      <c r="K119" s="35"/>
    </row>
    <row r="120" spans="1:27">
      <c r="D120" s="36" t="s">
        <v>124</v>
      </c>
      <c r="E120" s="35"/>
      <c r="H120" s="35"/>
      <c r="K120" s="33">
        <f>SUM(J119:J119)</f>
        <v>2.4159799999999998</v>
      </c>
    </row>
    <row r="121" spans="1:27">
      <c r="E121" s="35"/>
      <c r="H121" s="35"/>
      <c r="K121" s="35"/>
    </row>
    <row r="122" spans="1:27">
      <c r="D122" s="36" t="s">
        <v>138</v>
      </c>
      <c r="E122" s="35"/>
      <c r="H122" s="35">
        <v>1.5</v>
      </c>
      <c r="I122" t="s">
        <v>139</v>
      </c>
      <c r="J122">
        <f>ROUND(H122/100*K117,5)</f>
        <v>8.5080000000000003E-2</v>
      </c>
      <c r="K122" s="35"/>
    </row>
    <row r="123" spans="1:27">
      <c r="D123" s="36" t="s">
        <v>137</v>
      </c>
      <c r="E123" s="35"/>
      <c r="H123" s="35"/>
      <c r="K123" s="37">
        <f>SUM(J115:J122)</f>
        <v>8.1732399999999998</v>
      </c>
    </row>
    <row r="124" spans="1:27">
      <c r="D124" s="36" t="s">
        <v>140</v>
      </c>
      <c r="E124" s="35"/>
      <c r="H124" s="35"/>
      <c r="K124" s="37">
        <f>SUM(K123:K123)</f>
        <v>8.1732399999999998</v>
      </c>
    </row>
    <row r="126" spans="1:27" ht="45" customHeight="1">
      <c r="A126" s="27" t="s">
        <v>198</v>
      </c>
      <c r="B126" s="27" t="s">
        <v>31</v>
      </c>
      <c r="C126" s="28" t="s">
        <v>29</v>
      </c>
      <c r="D126" s="7" t="s">
        <v>32</v>
      </c>
      <c r="E126" s="6"/>
      <c r="F126" s="6"/>
      <c r="G126" s="28"/>
      <c r="H126" s="30" t="s">
        <v>111</v>
      </c>
      <c r="I126" s="5">
        <v>0.52800000000000002</v>
      </c>
      <c r="J126" s="4"/>
      <c r="K126" s="31">
        <f>ROUND(K132,2)</f>
        <v>16.8</v>
      </c>
      <c r="L126" s="29" t="s">
        <v>199</v>
      </c>
      <c r="M126" s="28"/>
      <c r="N126" s="28"/>
      <c r="O126" s="28"/>
      <c r="P126" s="28"/>
      <c r="Q126" s="28"/>
      <c r="R126" s="28"/>
      <c r="S126" s="28"/>
      <c r="T126" s="28"/>
      <c r="U126" s="28"/>
      <c r="V126" s="28"/>
      <c r="W126" s="28"/>
      <c r="X126" s="28"/>
      <c r="Y126" s="28"/>
      <c r="Z126" s="28"/>
      <c r="AA126" s="28"/>
    </row>
    <row r="127" spans="1:27">
      <c r="B127" s="23" t="s">
        <v>121</v>
      </c>
    </row>
    <row r="128" spans="1:27">
      <c r="B128" t="s">
        <v>200</v>
      </c>
      <c r="C128" t="s">
        <v>115</v>
      </c>
      <c r="D128" t="s">
        <v>201</v>
      </c>
      <c r="E128" s="32">
        <v>0.01</v>
      </c>
      <c r="F128" t="s">
        <v>117</v>
      </c>
      <c r="G128" t="s">
        <v>118</v>
      </c>
      <c r="H128" s="33">
        <v>73.78</v>
      </c>
      <c r="I128" t="s">
        <v>119</v>
      </c>
      <c r="J128" s="34">
        <f>ROUND(E128/I126* H128,5)</f>
        <v>1.3973500000000001</v>
      </c>
      <c r="K128" s="35"/>
    </row>
    <row r="129" spans="1:27">
      <c r="B129" t="s">
        <v>202</v>
      </c>
      <c r="C129" t="s">
        <v>115</v>
      </c>
      <c r="D129" t="s">
        <v>203</v>
      </c>
      <c r="E129" s="32">
        <v>0.25</v>
      </c>
      <c r="F129" t="s">
        <v>117</v>
      </c>
      <c r="G129" t="s">
        <v>118</v>
      </c>
      <c r="H129" s="33">
        <v>32.53</v>
      </c>
      <c r="I129" t="s">
        <v>119</v>
      </c>
      <c r="J129" s="34">
        <f>ROUND(E129/I126* H129,5)</f>
        <v>15.40246</v>
      </c>
      <c r="K129" s="35"/>
    </row>
    <row r="130" spans="1:27">
      <c r="D130" s="36" t="s">
        <v>124</v>
      </c>
      <c r="E130" s="35"/>
      <c r="H130" s="35"/>
      <c r="K130" s="33">
        <f>SUM(J128:J129)</f>
        <v>16.799810000000001</v>
      </c>
    </row>
    <row r="131" spans="1:27">
      <c r="D131" s="36" t="s">
        <v>137</v>
      </c>
      <c r="E131" s="35"/>
      <c r="H131" s="35"/>
      <c r="K131" s="37">
        <f>SUM(J127:J130)</f>
        <v>16.799810000000001</v>
      </c>
    </row>
    <row r="132" spans="1:27">
      <c r="D132" s="36" t="s">
        <v>140</v>
      </c>
      <c r="E132" s="35"/>
      <c r="H132" s="35"/>
      <c r="K132" s="37">
        <f>SUM(K131:K131)</f>
        <v>16.799810000000001</v>
      </c>
    </row>
    <row r="134" spans="1:27" ht="45" customHeight="1">
      <c r="A134" s="27" t="s">
        <v>204</v>
      </c>
      <c r="B134" s="27" t="s">
        <v>16</v>
      </c>
      <c r="C134" s="28" t="s">
        <v>17</v>
      </c>
      <c r="D134" s="7" t="s">
        <v>18</v>
      </c>
      <c r="E134" s="6"/>
      <c r="F134" s="6"/>
      <c r="G134" s="28"/>
      <c r="H134" s="30" t="s">
        <v>111</v>
      </c>
      <c r="I134" s="5">
        <v>0.96699999999999997</v>
      </c>
      <c r="J134" s="4"/>
      <c r="K134" s="31">
        <f>ROUND(K146,2)</f>
        <v>6.35</v>
      </c>
      <c r="L134" s="29" t="s">
        <v>205</v>
      </c>
      <c r="M134" s="28"/>
      <c r="N134" s="28"/>
      <c r="O134" s="28"/>
      <c r="P134" s="28"/>
      <c r="Q134" s="28"/>
      <c r="R134" s="28"/>
      <c r="S134" s="28"/>
      <c r="T134" s="28"/>
      <c r="U134" s="28"/>
      <c r="V134" s="28"/>
      <c r="W134" s="28"/>
      <c r="X134" s="28"/>
      <c r="Y134" s="28"/>
      <c r="Z134" s="28"/>
      <c r="AA134" s="28"/>
    </row>
    <row r="135" spans="1:27">
      <c r="B135" s="23" t="s">
        <v>113</v>
      </c>
    </row>
    <row r="136" spans="1:27">
      <c r="B136" t="s">
        <v>206</v>
      </c>
      <c r="C136" t="s">
        <v>115</v>
      </c>
      <c r="D136" t="s">
        <v>207</v>
      </c>
      <c r="E136" s="32">
        <v>0.1</v>
      </c>
      <c r="F136" t="s">
        <v>117</v>
      </c>
      <c r="G136" t="s">
        <v>118</v>
      </c>
      <c r="H136" s="33">
        <v>24.65</v>
      </c>
      <c r="I136" t="s">
        <v>119</v>
      </c>
      <c r="J136" s="34">
        <f>ROUND(E136/I134* H136,5)</f>
        <v>2.5491199999999998</v>
      </c>
      <c r="K136" s="35"/>
    </row>
    <row r="137" spans="1:27">
      <c r="B137" t="s">
        <v>208</v>
      </c>
      <c r="C137" t="s">
        <v>115</v>
      </c>
      <c r="D137" t="s">
        <v>209</v>
      </c>
      <c r="E137" s="32">
        <v>0.1</v>
      </c>
      <c r="F137" t="s">
        <v>117</v>
      </c>
      <c r="G137" t="s">
        <v>118</v>
      </c>
      <c r="H137" s="33">
        <v>21.17</v>
      </c>
      <c r="I137" t="s">
        <v>119</v>
      </c>
      <c r="J137" s="34">
        <f>ROUND(E137/I134* H137,5)</f>
        <v>2.1892499999999999</v>
      </c>
      <c r="K137" s="35"/>
    </row>
    <row r="138" spans="1:27">
      <c r="D138" s="36" t="s">
        <v>120</v>
      </c>
      <c r="E138" s="35"/>
      <c r="H138" s="35"/>
      <c r="K138" s="33">
        <f>SUM(J136:J137)</f>
        <v>4.7383699999999997</v>
      </c>
    </row>
    <row r="139" spans="1:27">
      <c r="B139" s="23" t="s">
        <v>125</v>
      </c>
      <c r="E139" s="35"/>
      <c r="H139" s="35"/>
      <c r="K139" s="35"/>
    </row>
    <row r="140" spans="1:27">
      <c r="B140" t="s">
        <v>210</v>
      </c>
      <c r="C140" t="s">
        <v>42</v>
      </c>
      <c r="D140" t="s">
        <v>211</v>
      </c>
      <c r="E140" s="32">
        <v>0.1</v>
      </c>
      <c r="G140" t="s">
        <v>118</v>
      </c>
      <c r="H140" s="33">
        <v>0.23</v>
      </c>
      <c r="I140" t="s">
        <v>119</v>
      </c>
      <c r="J140" s="34">
        <f>ROUND(E140* H140,5)</f>
        <v>2.3E-2</v>
      </c>
      <c r="K140" s="35"/>
    </row>
    <row r="141" spans="1:27">
      <c r="B141" t="s">
        <v>212</v>
      </c>
      <c r="C141" t="s">
        <v>17</v>
      </c>
      <c r="D141" t="s">
        <v>213</v>
      </c>
      <c r="E141" s="32">
        <v>1</v>
      </c>
      <c r="G141" t="s">
        <v>118</v>
      </c>
      <c r="H141" s="33">
        <v>1.52</v>
      </c>
      <c r="I141" t="s">
        <v>119</v>
      </c>
      <c r="J141" s="34">
        <f>ROUND(E141* H141,5)</f>
        <v>1.52</v>
      </c>
      <c r="K141" s="35"/>
    </row>
    <row r="142" spans="1:27">
      <c r="D142" s="36" t="s">
        <v>136</v>
      </c>
      <c r="E142" s="35"/>
      <c r="H142" s="35"/>
      <c r="K142" s="33">
        <f>SUM(J140:J141)</f>
        <v>1.5429999999999999</v>
      </c>
    </row>
    <row r="143" spans="1:27">
      <c r="E143" s="35"/>
      <c r="H143" s="35"/>
      <c r="K143" s="35"/>
    </row>
    <row r="144" spans="1:27">
      <c r="D144" s="36" t="s">
        <v>138</v>
      </c>
      <c r="E144" s="35"/>
      <c r="H144" s="35">
        <v>1.5</v>
      </c>
      <c r="I144" t="s">
        <v>139</v>
      </c>
      <c r="J144">
        <f>ROUND(H144/100*K138,5)</f>
        <v>7.1080000000000004E-2</v>
      </c>
      <c r="K144" s="35"/>
    </row>
    <row r="145" spans="1:27">
      <c r="D145" s="36" t="s">
        <v>137</v>
      </c>
      <c r="E145" s="35"/>
      <c r="H145" s="35"/>
      <c r="K145" s="37">
        <f>SUM(J135:J144)</f>
        <v>6.3524499999999993</v>
      </c>
    </row>
    <row r="146" spans="1:27">
      <c r="D146" s="36" t="s">
        <v>140</v>
      </c>
      <c r="E146" s="35"/>
      <c r="H146" s="35"/>
      <c r="K146" s="37">
        <f>SUM(K145:K145)</f>
        <v>6.3524499999999993</v>
      </c>
    </row>
    <row r="148" spans="1:27" ht="45" customHeight="1">
      <c r="A148" s="27" t="s">
        <v>214</v>
      </c>
      <c r="B148" s="27" t="s">
        <v>52</v>
      </c>
      <c r="C148" s="28" t="s">
        <v>17</v>
      </c>
      <c r="D148" s="7" t="s">
        <v>53</v>
      </c>
      <c r="E148" s="6"/>
      <c r="F148" s="6"/>
      <c r="G148" s="28"/>
      <c r="H148" s="30" t="s">
        <v>111</v>
      </c>
      <c r="I148" s="5">
        <v>1</v>
      </c>
      <c r="J148" s="4"/>
      <c r="K148" s="31">
        <f>ROUND(K161,2)</f>
        <v>35.49</v>
      </c>
      <c r="L148" s="29" t="s">
        <v>215</v>
      </c>
      <c r="M148" s="28"/>
      <c r="N148" s="28"/>
      <c r="O148" s="28"/>
      <c r="P148" s="28"/>
      <c r="Q148" s="28"/>
      <c r="R148" s="28"/>
      <c r="S148" s="28"/>
      <c r="T148" s="28"/>
      <c r="U148" s="28"/>
      <c r="V148" s="28"/>
      <c r="W148" s="28"/>
      <c r="X148" s="28"/>
      <c r="Y148" s="28"/>
      <c r="Z148" s="28"/>
      <c r="AA148" s="28"/>
    </row>
    <row r="149" spans="1:27">
      <c r="B149" s="23" t="s">
        <v>113</v>
      </c>
    </row>
    <row r="150" spans="1:27">
      <c r="B150" t="s">
        <v>206</v>
      </c>
      <c r="C150" t="s">
        <v>115</v>
      </c>
      <c r="D150" t="s">
        <v>207</v>
      </c>
      <c r="E150" s="32">
        <v>0.36</v>
      </c>
      <c r="F150" t="s">
        <v>117</v>
      </c>
      <c r="G150" t="s">
        <v>118</v>
      </c>
      <c r="H150" s="33">
        <v>24.65</v>
      </c>
      <c r="I150" t="s">
        <v>119</v>
      </c>
      <c r="J150" s="34">
        <f>ROUND(E150/I148* H150,5)</f>
        <v>8.8740000000000006</v>
      </c>
      <c r="K150" s="35"/>
    </row>
    <row r="151" spans="1:27">
      <c r="B151" t="s">
        <v>208</v>
      </c>
      <c r="C151" t="s">
        <v>115</v>
      </c>
      <c r="D151" t="s">
        <v>209</v>
      </c>
      <c r="E151" s="32">
        <v>0.36</v>
      </c>
      <c r="F151" t="s">
        <v>117</v>
      </c>
      <c r="G151" t="s">
        <v>118</v>
      </c>
      <c r="H151" s="33">
        <v>21.17</v>
      </c>
      <c r="I151" t="s">
        <v>119</v>
      </c>
      <c r="J151" s="34">
        <f>ROUND(E151/I148* H151,5)</f>
        <v>7.6212</v>
      </c>
      <c r="K151" s="35"/>
    </row>
    <row r="152" spans="1:27">
      <c r="D152" s="36" t="s">
        <v>120</v>
      </c>
      <c r="E152" s="35"/>
      <c r="H152" s="35"/>
      <c r="K152" s="33">
        <f>SUM(J150:J151)</f>
        <v>16.495200000000001</v>
      </c>
    </row>
    <row r="153" spans="1:27">
      <c r="B153" s="23" t="s">
        <v>125</v>
      </c>
      <c r="E153" s="35"/>
      <c r="H153" s="35"/>
      <c r="K153" s="35"/>
    </row>
    <row r="154" spans="1:27">
      <c r="B154" t="s">
        <v>216</v>
      </c>
      <c r="C154" t="s">
        <v>17</v>
      </c>
      <c r="D154" t="s">
        <v>217</v>
      </c>
      <c r="E154" s="32">
        <v>1.02</v>
      </c>
      <c r="G154" t="s">
        <v>118</v>
      </c>
      <c r="H154" s="33">
        <v>5.58</v>
      </c>
      <c r="I154" t="s">
        <v>119</v>
      </c>
      <c r="J154" s="34">
        <f>ROUND(E154* H154,5)</f>
        <v>5.6916000000000002</v>
      </c>
      <c r="K154" s="35"/>
    </row>
    <row r="155" spans="1:27">
      <c r="B155" t="s">
        <v>218</v>
      </c>
      <c r="C155" t="s">
        <v>42</v>
      </c>
      <c r="D155" t="s">
        <v>219</v>
      </c>
      <c r="E155" s="32">
        <v>0.2</v>
      </c>
      <c r="G155" t="s">
        <v>118</v>
      </c>
      <c r="H155" s="33">
        <v>60.76</v>
      </c>
      <c r="I155" t="s">
        <v>119</v>
      </c>
      <c r="J155" s="34">
        <f>ROUND(E155* H155,5)</f>
        <v>12.151999999999999</v>
      </c>
      <c r="K155" s="35"/>
    </row>
    <row r="156" spans="1:27">
      <c r="B156" t="s">
        <v>220</v>
      </c>
      <c r="C156" t="s">
        <v>42</v>
      </c>
      <c r="D156" t="s">
        <v>221</v>
      </c>
      <c r="E156" s="32">
        <v>1</v>
      </c>
      <c r="G156" t="s">
        <v>118</v>
      </c>
      <c r="H156" s="33">
        <v>0.9</v>
      </c>
      <c r="I156" t="s">
        <v>119</v>
      </c>
      <c r="J156" s="34">
        <f>ROUND(E156* H156,5)</f>
        <v>0.9</v>
      </c>
      <c r="K156" s="35"/>
    </row>
    <row r="157" spans="1:27">
      <c r="D157" s="36" t="s">
        <v>136</v>
      </c>
      <c r="E157" s="35"/>
      <c r="H157" s="35"/>
      <c r="K157" s="33">
        <f>SUM(J154:J156)</f>
        <v>18.743599999999997</v>
      </c>
    </row>
    <row r="158" spans="1:27">
      <c r="E158" s="35"/>
      <c r="H158" s="35"/>
      <c r="K158" s="35"/>
    </row>
    <row r="159" spans="1:27">
      <c r="D159" s="36" t="s">
        <v>138</v>
      </c>
      <c r="E159" s="35"/>
      <c r="H159" s="35">
        <v>1.5</v>
      </c>
      <c r="I159" t="s">
        <v>139</v>
      </c>
      <c r="J159">
        <f>ROUND(H159/100*K152,5)</f>
        <v>0.24743000000000001</v>
      </c>
      <c r="K159" s="35"/>
    </row>
    <row r="160" spans="1:27">
      <c r="D160" s="36" t="s">
        <v>137</v>
      </c>
      <c r="E160" s="35"/>
      <c r="H160" s="35"/>
      <c r="K160" s="37">
        <f>SUM(J149:J159)</f>
        <v>35.486229999999999</v>
      </c>
    </row>
    <row r="161" spans="1:27">
      <c r="D161" s="36" t="s">
        <v>140</v>
      </c>
      <c r="E161" s="35"/>
      <c r="H161" s="35"/>
      <c r="K161" s="37">
        <f>SUM(K160:K160)</f>
        <v>35.486229999999999</v>
      </c>
    </row>
    <row r="163" spans="1:27" ht="45" customHeight="1">
      <c r="A163" s="27" t="s">
        <v>222</v>
      </c>
      <c r="B163" s="27" t="s">
        <v>56</v>
      </c>
      <c r="C163" s="28" t="s">
        <v>47</v>
      </c>
      <c r="D163" s="7" t="s">
        <v>57</v>
      </c>
      <c r="E163" s="6"/>
      <c r="F163" s="6"/>
      <c r="G163" s="28"/>
      <c r="H163" s="30" t="s">
        <v>111</v>
      </c>
      <c r="I163" s="5">
        <v>1</v>
      </c>
      <c r="J163" s="4"/>
      <c r="K163" s="31">
        <v>363</v>
      </c>
      <c r="L163" s="29" t="s">
        <v>57</v>
      </c>
      <c r="M163" s="28"/>
      <c r="N163" s="28"/>
      <c r="O163" s="28"/>
      <c r="P163" s="28"/>
      <c r="Q163" s="28"/>
      <c r="R163" s="28"/>
      <c r="S163" s="28"/>
      <c r="T163" s="28"/>
      <c r="U163" s="28"/>
      <c r="V163" s="28"/>
      <c r="W163" s="28"/>
      <c r="X163" s="28"/>
      <c r="Y163" s="28"/>
      <c r="Z163" s="28"/>
      <c r="AA163" s="28"/>
    </row>
    <row r="164" spans="1:27" ht="45" customHeight="1">
      <c r="A164" s="27" t="s">
        <v>223</v>
      </c>
      <c r="B164" s="27" t="s">
        <v>73</v>
      </c>
      <c r="C164" s="28" t="s">
        <v>42</v>
      </c>
      <c r="D164" s="7" t="s">
        <v>74</v>
      </c>
      <c r="E164" s="6"/>
      <c r="F164" s="6"/>
      <c r="G164" s="28"/>
      <c r="H164" s="30" t="s">
        <v>111</v>
      </c>
      <c r="I164" s="5">
        <v>1</v>
      </c>
      <c r="J164" s="4"/>
      <c r="K164" s="31">
        <f>ROUND(K175,2)</f>
        <v>431.98</v>
      </c>
      <c r="L164" s="29" t="s">
        <v>224</v>
      </c>
      <c r="M164" s="28"/>
      <c r="N164" s="28"/>
      <c r="O164" s="28"/>
      <c r="P164" s="28"/>
      <c r="Q164" s="28"/>
      <c r="R164" s="28"/>
      <c r="S164" s="28"/>
      <c r="T164" s="28"/>
      <c r="U164" s="28"/>
      <c r="V164" s="28"/>
      <c r="W164" s="28"/>
      <c r="X164" s="28"/>
      <c r="Y164" s="28"/>
      <c r="Z164" s="28"/>
      <c r="AA164" s="28"/>
    </row>
    <row r="165" spans="1:27">
      <c r="B165" s="23" t="s">
        <v>113</v>
      </c>
    </row>
    <row r="166" spans="1:27">
      <c r="B166" t="s">
        <v>208</v>
      </c>
      <c r="C166" t="s">
        <v>115</v>
      </c>
      <c r="D166" t="s">
        <v>209</v>
      </c>
      <c r="E166" s="32">
        <v>0.95</v>
      </c>
      <c r="F166" t="s">
        <v>117</v>
      </c>
      <c r="G166" t="s">
        <v>118</v>
      </c>
      <c r="H166" s="33">
        <v>21.17</v>
      </c>
      <c r="I166" t="s">
        <v>119</v>
      </c>
      <c r="J166" s="34">
        <f>ROUND(E166/I164* H166,5)</f>
        <v>20.111499999999999</v>
      </c>
      <c r="K166" s="35"/>
    </row>
    <row r="167" spans="1:27">
      <c r="B167" t="s">
        <v>206</v>
      </c>
      <c r="C167" t="s">
        <v>115</v>
      </c>
      <c r="D167" t="s">
        <v>207</v>
      </c>
      <c r="E167" s="32">
        <v>0.95</v>
      </c>
      <c r="F167" t="s">
        <v>117</v>
      </c>
      <c r="G167" t="s">
        <v>118</v>
      </c>
      <c r="H167" s="33">
        <v>24.65</v>
      </c>
      <c r="I167" t="s">
        <v>119</v>
      </c>
      <c r="J167" s="34">
        <f>ROUND(E167/I164* H167,5)</f>
        <v>23.4175</v>
      </c>
      <c r="K167" s="35"/>
    </row>
    <row r="168" spans="1:27">
      <c r="D168" s="36" t="s">
        <v>120</v>
      </c>
      <c r="E168" s="35"/>
      <c r="H168" s="35"/>
      <c r="K168" s="33">
        <f>SUM(J166:J167)</f>
        <v>43.528999999999996</v>
      </c>
    </row>
    <row r="169" spans="1:27">
      <c r="B169" s="23" t="s">
        <v>125</v>
      </c>
      <c r="E169" s="35"/>
      <c r="H169" s="35"/>
      <c r="K169" s="35"/>
    </row>
    <row r="170" spans="1:27">
      <c r="B170" t="s">
        <v>225</v>
      </c>
      <c r="C170" t="s">
        <v>42</v>
      </c>
      <c r="D170" t="s">
        <v>226</v>
      </c>
      <c r="E170" s="32">
        <v>1</v>
      </c>
      <c r="G170" t="s">
        <v>118</v>
      </c>
      <c r="H170" s="33">
        <v>387.8</v>
      </c>
      <c r="I170" t="s">
        <v>119</v>
      </c>
      <c r="J170" s="34">
        <f>ROUND(E170* H170,5)</f>
        <v>387.8</v>
      </c>
      <c r="K170" s="35"/>
    </row>
    <row r="171" spans="1:27">
      <c r="D171" s="36" t="s">
        <v>136</v>
      </c>
      <c r="E171" s="35"/>
      <c r="H171" s="35"/>
      <c r="K171" s="33">
        <f>SUM(J170:J170)</f>
        <v>387.8</v>
      </c>
    </row>
    <row r="172" spans="1:27">
      <c r="E172" s="35"/>
      <c r="H172" s="35"/>
      <c r="K172" s="35"/>
    </row>
    <row r="173" spans="1:27">
      <c r="D173" s="36" t="s">
        <v>138</v>
      </c>
      <c r="E173" s="35"/>
      <c r="H173" s="35">
        <v>1.5</v>
      </c>
      <c r="I173" t="s">
        <v>139</v>
      </c>
      <c r="J173">
        <f>ROUND(H173/100*K168,5)</f>
        <v>0.65293999999999996</v>
      </c>
      <c r="K173" s="35"/>
    </row>
    <row r="174" spans="1:27">
      <c r="D174" s="36" t="s">
        <v>137</v>
      </c>
      <c r="E174" s="35"/>
      <c r="H174" s="35"/>
      <c r="K174" s="37">
        <f>SUM(J165:J173)</f>
        <v>431.98194000000001</v>
      </c>
    </row>
    <row r="175" spans="1:27">
      <c r="D175" s="36" t="s">
        <v>140</v>
      </c>
      <c r="E175" s="35"/>
      <c r="H175" s="35"/>
      <c r="K175" s="37">
        <f>SUM(K174:K174)</f>
        <v>431.98194000000001</v>
      </c>
    </row>
    <row r="177" spans="1:27" ht="45" customHeight="1">
      <c r="A177" s="27" t="s">
        <v>227</v>
      </c>
      <c r="B177" s="27" t="s">
        <v>35</v>
      </c>
      <c r="C177" s="28" t="s">
        <v>29</v>
      </c>
      <c r="D177" s="7" t="s">
        <v>36</v>
      </c>
      <c r="E177" s="6"/>
      <c r="F177" s="6"/>
      <c r="G177" s="28"/>
      <c r="H177" s="30" t="s">
        <v>111</v>
      </c>
      <c r="I177" s="5">
        <v>1</v>
      </c>
      <c r="J177" s="4"/>
      <c r="K177" s="31">
        <f>ROUND(K188,2)</f>
        <v>21.94</v>
      </c>
      <c r="L177" s="29" t="s">
        <v>228</v>
      </c>
      <c r="M177" s="28"/>
      <c r="N177" s="28"/>
      <c r="O177" s="28"/>
      <c r="P177" s="28"/>
      <c r="Q177" s="28"/>
      <c r="R177" s="28"/>
      <c r="S177" s="28"/>
      <c r="T177" s="28"/>
      <c r="U177" s="28"/>
      <c r="V177" s="28"/>
      <c r="W177" s="28"/>
      <c r="X177" s="28"/>
      <c r="Y177" s="28"/>
      <c r="Z177" s="28"/>
      <c r="AA177" s="28"/>
    </row>
    <row r="178" spans="1:27">
      <c r="B178" s="23" t="s">
        <v>113</v>
      </c>
    </row>
    <row r="179" spans="1:27">
      <c r="B179" t="s">
        <v>189</v>
      </c>
      <c r="C179" t="s">
        <v>115</v>
      </c>
      <c r="D179" t="s">
        <v>116</v>
      </c>
      <c r="E179" s="32">
        <v>0.55000000000000004</v>
      </c>
      <c r="F179" t="s">
        <v>117</v>
      </c>
      <c r="G179" t="s">
        <v>118</v>
      </c>
      <c r="H179" s="33">
        <v>20.59</v>
      </c>
      <c r="I179" t="s">
        <v>119</v>
      </c>
      <c r="J179" s="34">
        <f>ROUND(E179/I177* H179,5)</f>
        <v>11.3245</v>
      </c>
      <c r="K179" s="35"/>
    </row>
    <row r="180" spans="1:27">
      <c r="D180" s="36" t="s">
        <v>120</v>
      </c>
      <c r="E180" s="35"/>
      <c r="H180" s="35"/>
      <c r="K180" s="33">
        <f>SUM(J179:J179)</f>
        <v>11.3245</v>
      </c>
    </row>
    <row r="181" spans="1:27">
      <c r="B181" s="23" t="s">
        <v>121</v>
      </c>
      <c r="E181" s="35"/>
      <c r="H181" s="35"/>
      <c r="K181" s="35"/>
    </row>
    <row r="182" spans="1:27">
      <c r="B182" t="s">
        <v>229</v>
      </c>
      <c r="C182" t="s">
        <v>115</v>
      </c>
      <c r="D182" t="s">
        <v>230</v>
      </c>
      <c r="E182" s="32">
        <v>0.55000000000000004</v>
      </c>
      <c r="F182" t="s">
        <v>117</v>
      </c>
      <c r="G182" t="s">
        <v>118</v>
      </c>
      <c r="H182" s="33">
        <v>5.58</v>
      </c>
      <c r="I182" t="s">
        <v>119</v>
      </c>
      <c r="J182" s="34">
        <f>ROUND(E182/I177* H182,5)</f>
        <v>3.069</v>
      </c>
      <c r="K182" s="35"/>
    </row>
    <row r="183" spans="1:27">
      <c r="B183" t="s">
        <v>190</v>
      </c>
      <c r="C183" t="s">
        <v>115</v>
      </c>
      <c r="D183" t="s">
        <v>191</v>
      </c>
      <c r="E183" s="32">
        <v>0.14499999999999999</v>
      </c>
      <c r="F183" t="s">
        <v>117</v>
      </c>
      <c r="G183" t="s">
        <v>118</v>
      </c>
      <c r="H183" s="33">
        <v>50.9</v>
      </c>
      <c r="I183" t="s">
        <v>119</v>
      </c>
      <c r="J183" s="34">
        <f>ROUND(E183/I177* H183,5)</f>
        <v>7.3804999999999996</v>
      </c>
      <c r="K183" s="35"/>
    </row>
    <row r="184" spans="1:27">
      <c r="D184" s="36" t="s">
        <v>124</v>
      </c>
      <c r="E184" s="35"/>
      <c r="H184" s="35"/>
      <c r="K184" s="33">
        <f>SUM(J182:J183)</f>
        <v>10.4495</v>
      </c>
    </row>
    <row r="185" spans="1:27">
      <c r="E185" s="35"/>
      <c r="H185" s="35"/>
      <c r="K185" s="35"/>
    </row>
    <row r="186" spans="1:27">
      <c r="D186" s="36" t="s">
        <v>138</v>
      </c>
      <c r="E186" s="35"/>
      <c r="H186" s="35">
        <v>1.5</v>
      </c>
      <c r="I186" t="s">
        <v>139</v>
      </c>
      <c r="J186">
        <f>ROUND(H186/100*K180,5)</f>
        <v>0.16986999999999999</v>
      </c>
      <c r="K186" s="35"/>
    </row>
    <row r="187" spans="1:27">
      <c r="D187" s="36" t="s">
        <v>137</v>
      </c>
      <c r="E187" s="35"/>
      <c r="H187" s="35"/>
      <c r="K187" s="37">
        <f>SUM(J178:J186)</f>
        <v>21.94387</v>
      </c>
    </row>
    <row r="188" spans="1:27">
      <c r="D188" s="36" t="s">
        <v>140</v>
      </c>
      <c r="E188" s="35"/>
      <c r="H188" s="35"/>
      <c r="K188" s="37">
        <f>SUM(K187:K187)</f>
        <v>21.94387</v>
      </c>
    </row>
    <row r="190" spans="1:27" ht="45" customHeight="1">
      <c r="A190" s="27" t="s">
        <v>231</v>
      </c>
      <c r="B190" s="27" t="s">
        <v>61</v>
      </c>
      <c r="C190" s="28" t="s">
        <v>62</v>
      </c>
      <c r="D190" s="7" t="s">
        <v>63</v>
      </c>
      <c r="E190" s="6"/>
      <c r="F190" s="6"/>
      <c r="G190" s="28"/>
      <c r="H190" s="30" t="s">
        <v>111</v>
      </c>
      <c r="I190" s="5">
        <v>1</v>
      </c>
      <c r="J190" s="4"/>
      <c r="K190" s="31">
        <v>790</v>
      </c>
      <c r="L190" s="29" t="s">
        <v>63</v>
      </c>
      <c r="M190" s="28"/>
      <c r="N190" s="28"/>
      <c r="O190" s="28"/>
      <c r="P190" s="28"/>
      <c r="Q190" s="28"/>
      <c r="R190" s="28"/>
      <c r="S190" s="28"/>
      <c r="T190" s="28"/>
      <c r="U190" s="28"/>
      <c r="V190" s="28"/>
      <c r="W190" s="28"/>
      <c r="X190" s="28"/>
      <c r="Y190" s="28"/>
      <c r="Z190" s="28"/>
      <c r="AA190" s="28"/>
    </row>
    <row r="191" spans="1:27" ht="45" customHeight="1">
      <c r="A191" s="27" t="s">
        <v>232</v>
      </c>
      <c r="B191" s="27" t="s">
        <v>80</v>
      </c>
      <c r="C191" s="28" t="s">
        <v>62</v>
      </c>
      <c r="D191" s="7" t="s">
        <v>81</v>
      </c>
      <c r="E191" s="6"/>
      <c r="F191" s="6"/>
      <c r="G191" s="28"/>
      <c r="H191" s="30" t="s">
        <v>111</v>
      </c>
      <c r="I191" s="5">
        <v>1</v>
      </c>
      <c r="J191" s="4"/>
      <c r="K191" s="31">
        <v>500</v>
      </c>
      <c r="L191" s="29" t="s">
        <v>81</v>
      </c>
      <c r="M191" s="28"/>
      <c r="N191" s="28"/>
      <c r="O191" s="28"/>
      <c r="P191" s="28"/>
      <c r="Q191" s="28"/>
      <c r="R191" s="28"/>
      <c r="S191" s="28"/>
      <c r="T191" s="28"/>
      <c r="U191" s="28"/>
      <c r="V191" s="28"/>
      <c r="W191" s="28"/>
      <c r="X191" s="28"/>
      <c r="Y191" s="28"/>
      <c r="Z191" s="28"/>
      <c r="AA191" s="28"/>
    </row>
    <row r="192" spans="1:27" ht="45" customHeight="1">
      <c r="A192" s="27" t="s">
        <v>233</v>
      </c>
      <c r="B192" s="27" t="s">
        <v>28</v>
      </c>
      <c r="C192" s="28" t="s">
        <v>29</v>
      </c>
      <c r="D192" s="7" t="s">
        <v>30</v>
      </c>
      <c r="E192" s="6"/>
      <c r="F192" s="6"/>
      <c r="G192" s="28"/>
      <c r="H192" s="30" t="s">
        <v>111</v>
      </c>
      <c r="I192" s="5">
        <v>0.78</v>
      </c>
      <c r="J192" s="4"/>
      <c r="K192" s="31">
        <f>ROUND(K200,2)</f>
        <v>54.26</v>
      </c>
      <c r="L192" s="29" t="s">
        <v>234</v>
      </c>
      <c r="M192" s="28"/>
      <c r="N192" s="28"/>
      <c r="O192" s="28"/>
      <c r="P192" s="28"/>
      <c r="Q192" s="28"/>
      <c r="R192" s="28"/>
      <c r="S192" s="28"/>
      <c r="T192" s="28"/>
      <c r="U192" s="28"/>
      <c r="V192" s="28"/>
      <c r="W192" s="28"/>
      <c r="X192" s="28"/>
      <c r="Y192" s="28"/>
      <c r="Z192" s="28"/>
      <c r="AA192" s="28"/>
    </row>
    <row r="193" spans="1:27">
      <c r="B193" s="23" t="s">
        <v>113</v>
      </c>
    </row>
    <row r="194" spans="1:27">
      <c r="B194" t="s">
        <v>189</v>
      </c>
      <c r="C194" t="s">
        <v>115</v>
      </c>
      <c r="D194" t="s">
        <v>116</v>
      </c>
      <c r="E194" s="32">
        <v>1</v>
      </c>
      <c r="F194" t="s">
        <v>117</v>
      </c>
      <c r="G194" t="s">
        <v>118</v>
      </c>
      <c r="H194" s="33">
        <v>20.59</v>
      </c>
      <c r="I194" t="s">
        <v>119</v>
      </c>
      <c r="J194" s="34">
        <f>ROUND(E194/I192* H194,5)</f>
        <v>26.39744</v>
      </c>
      <c r="K194" s="35"/>
    </row>
    <row r="195" spans="1:27">
      <c r="D195" s="36" t="s">
        <v>120</v>
      </c>
      <c r="E195" s="35"/>
      <c r="H195" s="35"/>
      <c r="K195" s="33">
        <f>SUM(J194:J194)</f>
        <v>26.39744</v>
      </c>
    </row>
    <row r="196" spans="1:27">
      <c r="B196" s="23" t="s">
        <v>121</v>
      </c>
      <c r="E196" s="35"/>
      <c r="H196" s="35"/>
      <c r="K196" s="35"/>
    </row>
    <row r="197" spans="1:27">
      <c r="B197" t="s">
        <v>235</v>
      </c>
      <c r="C197" t="s">
        <v>115</v>
      </c>
      <c r="D197" t="s">
        <v>191</v>
      </c>
      <c r="E197" s="32">
        <v>0.4</v>
      </c>
      <c r="F197" t="s">
        <v>117</v>
      </c>
      <c r="G197" t="s">
        <v>118</v>
      </c>
      <c r="H197" s="33">
        <v>54.34</v>
      </c>
      <c r="I197" t="s">
        <v>119</v>
      </c>
      <c r="J197" s="34">
        <f>ROUND(E197/I192* H197,5)</f>
        <v>27.866669999999999</v>
      </c>
      <c r="K197" s="35"/>
    </row>
    <row r="198" spans="1:27">
      <c r="D198" s="36" t="s">
        <v>124</v>
      </c>
      <c r="E198" s="35"/>
      <c r="H198" s="35"/>
      <c r="K198" s="33">
        <f>SUM(J197:J197)</f>
        <v>27.866669999999999</v>
      </c>
    </row>
    <row r="199" spans="1:27">
      <c r="D199" s="36" t="s">
        <v>137</v>
      </c>
      <c r="E199" s="35"/>
      <c r="H199" s="35"/>
      <c r="K199" s="37">
        <f>SUM(J193:J198)</f>
        <v>54.264110000000002</v>
      </c>
    </row>
    <row r="200" spans="1:27">
      <c r="D200" s="36" t="s">
        <v>140</v>
      </c>
      <c r="E200" s="35"/>
      <c r="H200" s="35"/>
      <c r="K200" s="37">
        <f>SUM(K199:K199)</f>
        <v>54.264110000000002</v>
      </c>
    </row>
    <row r="202" spans="1:27" ht="45" customHeight="1">
      <c r="A202" s="27" t="s">
        <v>236</v>
      </c>
      <c r="B202" s="27" t="s">
        <v>33</v>
      </c>
      <c r="C202" s="28" t="s">
        <v>29</v>
      </c>
      <c r="D202" s="7" t="s">
        <v>34</v>
      </c>
      <c r="E202" s="6"/>
      <c r="F202" s="6"/>
      <c r="G202" s="28"/>
      <c r="H202" s="30" t="s">
        <v>111</v>
      </c>
      <c r="I202" s="5">
        <v>0.74199999999999999</v>
      </c>
      <c r="J202" s="4"/>
      <c r="K202" s="31">
        <f>ROUND(K216,2)</f>
        <v>42.17</v>
      </c>
      <c r="L202" s="29" t="s">
        <v>237</v>
      </c>
      <c r="M202" s="28"/>
      <c r="N202" s="28"/>
      <c r="O202" s="28"/>
      <c r="P202" s="28"/>
      <c r="Q202" s="28"/>
      <c r="R202" s="28"/>
      <c r="S202" s="28"/>
      <c r="T202" s="28"/>
      <c r="U202" s="28"/>
      <c r="V202" s="28"/>
      <c r="W202" s="28"/>
      <c r="X202" s="28"/>
      <c r="Y202" s="28"/>
      <c r="Z202" s="28"/>
      <c r="AA202" s="28"/>
    </row>
    <row r="203" spans="1:27">
      <c r="B203" s="23" t="s">
        <v>113</v>
      </c>
    </row>
    <row r="204" spans="1:27">
      <c r="B204" t="s">
        <v>114</v>
      </c>
      <c r="C204" t="s">
        <v>115</v>
      </c>
      <c r="D204" t="s">
        <v>116</v>
      </c>
      <c r="E204" s="32">
        <v>0.3</v>
      </c>
      <c r="F204" t="s">
        <v>117</v>
      </c>
      <c r="G204" t="s">
        <v>118</v>
      </c>
      <c r="H204" s="33">
        <v>24.69</v>
      </c>
      <c r="I204" t="s">
        <v>119</v>
      </c>
      <c r="J204" s="34">
        <f>ROUND(E204/I202* H204,5)</f>
        <v>9.9824800000000007</v>
      </c>
      <c r="K204" s="35"/>
    </row>
    <row r="205" spans="1:27">
      <c r="D205" s="36" t="s">
        <v>120</v>
      </c>
      <c r="E205" s="35"/>
      <c r="H205" s="35"/>
      <c r="K205" s="33">
        <f>SUM(J204:J204)</f>
        <v>9.9824800000000007</v>
      </c>
    </row>
    <row r="206" spans="1:27">
      <c r="B206" s="23" t="s">
        <v>121</v>
      </c>
      <c r="E206" s="35"/>
      <c r="H206" s="35"/>
      <c r="K206" s="35"/>
    </row>
    <row r="207" spans="1:27">
      <c r="B207" t="s">
        <v>235</v>
      </c>
      <c r="C207" t="s">
        <v>115</v>
      </c>
      <c r="D207" t="s">
        <v>191</v>
      </c>
      <c r="E207" s="32">
        <v>0.121</v>
      </c>
      <c r="F207" t="s">
        <v>117</v>
      </c>
      <c r="G207" t="s">
        <v>118</v>
      </c>
      <c r="H207" s="33">
        <v>54.34</v>
      </c>
      <c r="I207" t="s">
        <v>119</v>
      </c>
      <c r="J207" s="34">
        <f>ROUND(E207/I202* H207,5)</f>
        <v>8.8613700000000009</v>
      </c>
      <c r="K207" s="35"/>
    </row>
    <row r="208" spans="1:27">
      <c r="B208" t="s">
        <v>238</v>
      </c>
      <c r="C208" t="s">
        <v>115</v>
      </c>
      <c r="D208" t="s">
        <v>239</v>
      </c>
      <c r="E208" s="32">
        <v>0.3</v>
      </c>
      <c r="F208" t="s">
        <v>117</v>
      </c>
      <c r="G208" t="s">
        <v>118</v>
      </c>
      <c r="H208" s="33">
        <v>5.49</v>
      </c>
      <c r="I208" t="s">
        <v>119</v>
      </c>
      <c r="J208" s="34">
        <f>ROUND(E208/I202* H208,5)</f>
        <v>2.2196799999999999</v>
      </c>
      <c r="K208" s="35"/>
    </row>
    <row r="209" spans="1:27">
      <c r="D209" s="36" t="s">
        <v>124</v>
      </c>
      <c r="E209" s="35"/>
      <c r="H209" s="35"/>
      <c r="K209" s="33">
        <f>SUM(J207:J208)</f>
        <v>11.081050000000001</v>
      </c>
    </row>
    <row r="210" spans="1:27">
      <c r="B210" s="23" t="s">
        <v>125</v>
      </c>
      <c r="E210" s="35"/>
      <c r="H210" s="35"/>
      <c r="K210" s="35"/>
    </row>
    <row r="211" spans="1:27">
      <c r="B211" t="s">
        <v>240</v>
      </c>
      <c r="C211" t="s">
        <v>132</v>
      </c>
      <c r="D211" t="s">
        <v>241</v>
      </c>
      <c r="E211" s="32">
        <v>1.9</v>
      </c>
      <c r="G211" t="s">
        <v>118</v>
      </c>
      <c r="H211" s="33">
        <v>11.03</v>
      </c>
      <c r="I211" t="s">
        <v>119</v>
      </c>
      <c r="J211" s="34">
        <f>ROUND(E211* H211,5)</f>
        <v>20.957000000000001</v>
      </c>
      <c r="K211" s="35"/>
    </row>
    <row r="212" spans="1:27">
      <c r="D212" s="36" t="s">
        <v>136</v>
      </c>
      <c r="E212" s="35"/>
      <c r="H212" s="35"/>
      <c r="K212" s="33">
        <f>SUM(J211:J211)</f>
        <v>20.957000000000001</v>
      </c>
    </row>
    <row r="213" spans="1:27">
      <c r="E213" s="35"/>
      <c r="H213" s="35"/>
      <c r="K213" s="35"/>
    </row>
    <row r="214" spans="1:27">
      <c r="D214" s="36" t="s">
        <v>138</v>
      </c>
      <c r="E214" s="35"/>
      <c r="H214" s="35">
        <v>1.5</v>
      </c>
      <c r="I214" t="s">
        <v>139</v>
      </c>
      <c r="J214">
        <f>ROUND(H214/100*K205,5)</f>
        <v>0.14974000000000001</v>
      </c>
      <c r="K214" s="35"/>
    </row>
    <row r="215" spans="1:27">
      <c r="D215" s="36" t="s">
        <v>137</v>
      </c>
      <c r="E215" s="35"/>
      <c r="H215" s="35"/>
      <c r="K215" s="37">
        <f>SUM(J203:J214)</f>
        <v>42.170270000000009</v>
      </c>
    </row>
    <row r="216" spans="1:27">
      <c r="D216" s="36" t="s">
        <v>140</v>
      </c>
      <c r="E216" s="35"/>
      <c r="H216" s="35"/>
      <c r="K216" s="37">
        <f>SUM(K215:K215)</f>
        <v>42.170270000000009</v>
      </c>
    </row>
    <row r="218" spans="1:27" ht="45" customHeight="1">
      <c r="A218" s="27" t="s">
        <v>242</v>
      </c>
      <c r="B218" s="27" t="s">
        <v>37</v>
      </c>
      <c r="C218" s="28" t="s">
        <v>29</v>
      </c>
      <c r="D218" s="7" t="s">
        <v>38</v>
      </c>
      <c r="E218" s="6"/>
      <c r="F218" s="6"/>
      <c r="G218" s="28"/>
      <c r="H218" s="30" t="s">
        <v>111</v>
      </c>
      <c r="I218" s="5">
        <v>1</v>
      </c>
      <c r="J218" s="4"/>
      <c r="K218" s="31">
        <f>ROUND(K232,2)</f>
        <v>103.24</v>
      </c>
      <c r="L218" s="29" t="s">
        <v>243</v>
      </c>
      <c r="M218" s="28"/>
      <c r="N218" s="28"/>
      <c r="O218" s="28"/>
      <c r="P218" s="28"/>
      <c r="Q218" s="28"/>
      <c r="R218" s="28"/>
      <c r="S218" s="28"/>
      <c r="T218" s="28"/>
      <c r="U218" s="28"/>
      <c r="V218" s="28"/>
      <c r="W218" s="28"/>
      <c r="X218" s="28"/>
      <c r="Y218" s="28"/>
      <c r="Z218" s="28"/>
      <c r="AA218" s="28"/>
    </row>
    <row r="219" spans="1:27">
      <c r="B219" s="23" t="s">
        <v>113</v>
      </c>
    </row>
    <row r="220" spans="1:27">
      <c r="B220" t="s">
        <v>151</v>
      </c>
      <c r="C220" t="s">
        <v>115</v>
      </c>
      <c r="D220" t="s">
        <v>152</v>
      </c>
      <c r="E220" s="32">
        <v>0.45</v>
      </c>
      <c r="F220" t="s">
        <v>117</v>
      </c>
      <c r="G220" t="s">
        <v>118</v>
      </c>
      <c r="H220" s="33">
        <v>23.88</v>
      </c>
      <c r="I220" t="s">
        <v>119</v>
      </c>
      <c r="J220" s="34">
        <f>ROUND(E220/I218* H220,5)</f>
        <v>10.746</v>
      </c>
      <c r="K220" s="35"/>
    </row>
    <row r="221" spans="1:27">
      <c r="B221" t="s">
        <v>149</v>
      </c>
      <c r="C221" t="s">
        <v>115</v>
      </c>
      <c r="D221" t="s">
        <v>150</v>
      </c>
      <c r="E221" s="32">
        <v>0.15</v>
      </c>
      <c r="F221" t="s">
        <v>117</v>
      </c>
      <c r="G221" t="s">
        <v>118</v>
      </c>
      <c r="H221" s="33">
        <v>28.61</v>
      </c>
      <c r="I221" t="s">
        <v>119</v>
      </c>
      <c r="J221" s="34">
        <f>ROUND(E221/I218* H221,5)</f>
        <v>4.2915000000000001</v>
      </c>
      <c r="K221" s="35"/>
    </row>
    <row r="222" spans="1:27">
      <c r="D222" s="36" t="s">
        <v>120</v>
      </c>
      <c r="E222" s="35"/>
      <c r="H222" s="35"/>
      <c r="K222" s="33">
        <f>SUM(J220:J221)</f>
        <v>15.037500000000001</v>
      </c>
    </row>
    <row r="223" spans="1:27">
      <c r="B223" s="23" t="s">
        <v>121</v>
      </c>
      <c r="E223" s="35"/>
      <c r="H223" s="35"/>
      <c r="K223" s="35"/>
    </row>
    <row r="224" spans="1:27">
      <c r="B224" t="s">
        <v>244</v>
      </c>
      <c r="C224" t="s">
        <v>115</v>
      </c>
      <c r="D224" t="s">
        <v>245</v>
      </c>
      <c r="E224" s="32">
        <v>0.15</v>
      </c>
      <c r="F224" t="s">
        <v>117</v>
      </c>
      <c r="G224" t="s">
        <v>118</v>
      </c>
      <c r="H224" s="33">
        <v>5.16</v>
      </c>
      <c r="I224" t="s">
        <v>119</v>
      </c>
      <c r="J224" s="34">
        <f>ROUND(E224/I218* H224,5)</f>
        <v>0.77400000000000002</v>
      </c>
      <c r="K224" s="35"/>
    </row>
    <row r="225" spans="1:27">
      <c r="D225" s="36" t="s">
        <v>124</v>
      </c>
      <c r="E225" s="35"/>
      <c r="H225" s="35"/>
      <c r="K225" s="33">
        <f>SUM(J224:J224)</f>
        <v>0.77400000000000002</v>
      </c>
    </row>
    <row r="226" spans="1:27">
      <c r="B226" s="23" t="s">
        <v>125</v>
      </c>
      <c r="E226" s="35"/>
      <c r="H226" s="35"/>
      <c r="K226" s="35"/>
    </row>
    <row r="227" spans="1:27">
      <c r="B227" t="s">
        <v>246</v>
      </c>
      <c r="C227" t="s">
        <v>29</v>
      </c>
      <c r="D227" t="s">
        <v>247</v>
      </c>
      <c r="E227" s="32">
        <v>1.05</v>
      </c>
      <c r="G227" t="s">
        <v>118</v>
      </c>
      <c r="H227" s="33">
        <v>83.05</v>
      </c>
      <c r="I227" t="s">
        <v>119</v>
      </c>
      <c r="J227" s="34">
        <f>ROUND(E227* H227,5)</f>
        <v>87.202500000000001</v>
      </c>
      <c r="K227" s="35"/>
    </row>
    <row r="228" spans="1:27">
      <c r="D228" s="36" t="s">
        <v>136</v>
      </c>
      <c r="E228" s="35"/>
      <c r="H228" s="35"/>
      <c r="K228" s="33">
        <f>SUM(J227:J227)</f>
        <v>87.202500000000001</v>
      </c>
    </row>
    <row r="229" spans="1:27">
      <c r="E229" s="35"/>
      <c r="H229" s="35"/>
      <c r="K229" s="35"/>
    </row>
    <row r="230" spans="1:27">
      <c r="D230" s="36" t="s">
        <v>138</v>
      </c>
      <c r="E230" s="35"/>
      <c r="H230" s="35">
        <v>1.5</v>
      </c>
      <c r="I230" t="s">
        <v>139</v>
      </c>
      <c r="J230">
        <f>ROUND(H230/100*K222,5)</f>
        <v>0.22556000000000001</v>
      </c>
      <c r="K230" s="35"/>
    </row>
    <row r="231" spans="1:27">
      <c r="D231" s="36" t="s">
        <v>137</v>
      </c>
      <c r="E231" s="35"/>
      <c r="H231" s="35"/>
      <c r="K231" s="37">
        <f>SUM(J219:J230)</f>
        <v>103.23956000000001</v>
      </c>
    </row>
    <row r="232" spans="1:27">
      <c r="D232" s="36" t="s">
        <v>140</v>
      </c>
      <c r="E232" s="35"/>
      <c r="H232" s="35"/>
      <c r="K232" s="37">
        <f>SUM(K231:K231)</f>
        <v>103.23956000000001</v>
      </c>
    </row>
    <row r="234" spans="1:27" ht="45" customHeight="1">
      <c r="A234" s="27" t="s">
        <v>248</v>
      </c>
      <c r="B234" s="27" t="s">
        <v>39</v>
      </c>
      <c r="C234" s="28" t="s">
        <v>26</v>
      </c>
      <c r="D234" s="7" t="s">
        <v>40</v>
      </c>
      <c r="E234" s="6"/>
      <c r="F234" s="6"/>
      <c r="G234" s="28"/>
      <c r="H234" s="30" t="s">
        <v>111</v>
      </c>
      <c r="I234" s="5">
        <v>0.42</v>
      </c>
      <c r="J234" s="4"/>
      <c r="K234" s="31">
        <f>ROUND(K250,2)</f>
        <v>65.84</v>
      </c>
      <c r="L234" s="29" t="s">
        <v>249</v>
      </c>
      <c r="M234" s="28"/>
      <c r="N234" s="28"/>
      <c r="O234" s="28"/>
      <c r="P234" s="28"/>
      <c r="Q234" s="28"/>
      <c r="R234" s="28"/>
      <c r="S234" s="28"/>
      <c r="T234" s="28"/>
      <c r="U234" s="28"/>
      <c r="V234" s="28"/>
      <c r="W234" s="28"/>
      <c r="X234" s="28"/>
      <c r="Y234" s="28"/>
      <c r="Z234" s="28"/>
      <c r="AA234" s="28"/>
    </row>
    <row r="235" spans="1:27">
      <c r="B235" s="23" t="s">
        <v>113</v>
      </c>
    </row>
    <row r="236" spans="1:27">
      <c r="B236" t="s">
        <v>250</v>
      </c>
      <c r="C236" t="s">
        <v>115</v>
      </c>
      <c r="D236" t="s">
        <v>251</v>
      </c>
      <c r="E236" s="32">
        <v>0.15</v>
      </c>
      <c r="F236" t="s">
        <v>117</v>
      </c>
      <c r="G236" t="s">
        <v>118</v>
      </c>
      <c r="H236" s="33">
        <v>28.61</v>
      </c>
      <c r="I236" t="s">
        <v>119</v>
      </c>
      <c r="J236" s="34">
        <f>ROUND(E236/I234* H236,5)</f>
        <v>10.21786</v>
      </c>
      <c r="K236" s="35"/>
    </row>
    <row r="237" spans="1:27">
      <c r="B237" t="s">
        <v>151</v>
      </c>
      <c r="C237" t="s">
        <v>115</v>
      </c>
      <c r="D237" t="s">
        <v>152</v>
      </c>
      <c r="E237" s="32">
        <v>0.3</v>
      </c>
      <c r="F237" t="s">
        <v>117</v>
      </c>
      <c r="G237" t="s">
        <v>118</v>
      </c>
      <c r="H237" s="33">
        <v>23.88</v>
      </c>
      <c r="I237" t="s">
        <v>119</v>
      </c>
      <c r="J237" s="34">
        <f>ROUND(E237/I234* H237,5)</f>
        <v>17.05714</v>
      </c>
      <c r="K237" s="35"/>
    </row>
    <row r="238" spans="1:27">
      <c r="B238" t="s">
        <v>114</v>
      </c>
      <c r="C238" t="s">
        <v>115</v>
      </c>
      <c r="D238" t="s">
        <v>116</v>
      </c>
      <c r="E238" s="32">
        <v>0.3</v>
      </c>
      <c r="F238" t="s">
        <v>117</v>
      </c>
      <c r="G238" t="s">
        <v>118</v>
      </c>
      <c r="H238" s="33">
        <v>24.69</v>
      </c>
      <c r="I238" t="s">
        <v>119</v>
      </c>
      <c r="J238" s="34">
        <f>ROUND(E238/I234* H238,5)</f>
        <v>17.63571</v>
      </c>
      <c r="K238" s="35"/>
    </row>
    <row r="239" spans="1:27">
      <c r="D239" s="36" t="s">
        <v>120</v>
      </c>
      <c r="E239" s="35"/>
      <c r="H239" s="35"/>
      <c r="K239" s="33">
        <f>SUM(J236:J238)</f>
        <v>44.910709999999995</v>
      </c>
    </row>
    <row r="240" spans="1:27">
      <c r="B240" s="23" t="s">
        <v>121</v>
      </c>
      <c r="E240" s="35"/>
      <c r="H240" s="35"/>
      <c r="K240" s="35"/>
    </row>
    <row r="241" spans="1:27">
      <c r="B241" t="s">
        <v>252</v>
      </c>
      <c r="C241" t="s">
        <v>115</v>
      </c>
      <c r="D241" t="s">
        <v>253</v>
      </c>
      <c r="E241" s="32">
        <v>0.15</v>
      </c>
      <c r="F241" t="s">
        <v>117</v>
      </c>
      <c r="G241" t="s">
        <v>118</v>
      </c>
      <c r="H241" s="33">
        <v>7.77</v>
      </c>
      <c r="I241" t="s">
        <v>119</v>
      </c>
      <c r="J241" s="34">
        <f>ROUND(E241/I234* H241,5)</f>
        <v>2.7749999999999999</v>
      </c>
      <c r="K241" s="35"/>
    </row>
    <row r="242" spans="1:27">
      <c r="D242" s="36" t="s">
        <v>124</v>
      </c>
      <c r="E242" s="35"/>
      <c r="H242" s="35"/>
      <c r="K242" s="33">
        <f>SUM(J241:J241)</f>
        <v>2.7749999999999999</v>
      </c>
    </row>
    <row r="243" spans="1:27">
      <c r="B243" s="23" t="s">
        <v>125</v>
      </c>
      <c r="E243" s="35"/>
      <c r="H243" s="35"/>
      <c r="K243" s="35"/>
    </row>
    <row r="244" spans="1:27">
      <c r="B244" t="s">
        <v>254</v>
      </c>
      <c r="C244" t="s">
        <v>129</v>
      </c>
      <c r="D244" t="s">
        <v>255</v>
      </c>
      <c r="E244" s="32">
        <v>1</v>
      </c>
      <c r="G244" t="s">
        <v>118</v>
      </c>
      <c r="H244" s="33">
        <v>0.34</v>
      </c>
      <c r="I244" t="s">
        <v>119</v>
      </c>
      <c r="J244" s="34">
        <f>ROUND(E244* H244,5)</f>
        <v>0.34</v>
      </c>
      <c r="K244" s="35"/>
    </row>
    <row r="245" spans="1:27">
      <c r="B245" t="s">
        <v>256</v>
      </c>
      <c r="C245" t="s">
        <v>132</v>
      </c>
      <c r="D245" t="s">
        <v>257</v>
      </c>
      <c r="E245" s="32">
        <v>0.189</v>
      </c>
      <c r="G245" t="s">
        <v>118</v>
      </c>
      <c r="H245" s="33">
        <v>90.7</v>
      </c>
      <c r="I245" t="s">
        <v>119</v>
      </c>
      <c r="J245" s="34">
        <f>ROUND(E245* H245,5)</f>
        <v>17.142299999999999</v>
      </c>
      <c r="K245" s="35"/>
    </row>
    <row r="246" spans="1:27">
      <c r="D246" s="36" t="s">
        <v>136</v>
      </c>
      <c r="E246" s="35"/>
      <c r="H246" s="35"/>
      <c r="K246" s="33">
        <f>SUM(J244:J245)</f>
        <v>17.482299999999999</v>
      </c>
    </row>
    <row r="247" spans="1:27">
      <c r="E247" s="35"/>
      <c r="H247" s="35"/>
      <c r="K247" s="35"/>
    </row>
    <row r="248" spans="1:27">
      <c r="D248" s="36" t="s">
        <v>138</v>
      </c>
      <c r="E248" s="35"/>
      <c r="H248" s="35">
        <v>1.5</v>
      </c>
      <c r="I248" t="s">
        <v>139</v>
      </c>
      <c r="J248">
        <f>ROUND(H248/100*K239,5)</f>
        <v>0.67366000000000004</v>
      </c>
      <c r="K248" s="35"/>
    </row>
    <row r="249" spans="1:27">
      <c r="D249" s="36" t="s">
        <v>137</v>
      </c>
      <c r="E249" s="35"/>
      <c r="H249" s="35"/>
      <c r="K249" s="37">
        <f>SUM(J235:J248)</f>
        <v>65.841669999999993</v>
      </c>
    </row>
    <row r="250" spans="1:27">
      <c r="D250" s="36" t="s">
        <v>140</v>
      </c>
      <c r="E250" s="35"/>
      <c r="H250" s="35"/>
      <c r="K250" s="37">
        <f>SUM(K249:K249)</f>
        <v>65.841669999999993</v>
      </c>
    </row>
    <row r="252" spans="1:27" ht="45" customHeight="1">
      <c r="A252" s="27" t="s">
        <v>258</v>
      </c>
      <c r="B252" s="27" t="s">
        <v>84</v>
      </c>
      <c r="C252" s="28" t="s">
        <v>42</v>
      </c>
      <c r="D252" s="7" t="s">
        <v>85</v>
      </c>
      <c r="E252" s="6"/>
      <c r="F252" s="6"/>
      <c r="G252" s="28"/>
      <c r="H252" s="30" t="s">
        <v>111</v>
      </c>
      <c r="I252" s="5">
        <v>1</v>
      </c>
      <c r="J252" s="4"/>
      <c r="K252" s="31">
        <f>ROUND(K262,2)</f>
        <v>796.43</v>
      </c>
      <c r="L252" s="29" t="s">
        <v>259</v>
      </c>
      <c r="M252" s="28"/>
      <c r="N252" s="28"/>
      <c r="O252" s="28"/>
      <c r="P252" s="28"/>
      <c r="Q252" s="28"/>
      <c r="R252" s="28"/>
      <c r="S252" s="28"/>
      <c r="T252" s="28"/>
      <c r="U252" s="28"/>
      <c r="V252" s="28"/>
      <c r="W252" s="28"/>
      <c r="X252" s="28"/>
      <c r="Y252" s="28"/>
      <c r="Z252" s="28"/>
      <c r="AA252" s="28"/>
    </row>
    <row r="253" spans="1:27">
      <c r="B253" s="23" t="s">
        <v>113</v>
      </c>
    </row>
    <row r="254" spans="1:27">
      <c r="B254" t="s">
        <v>260</v>
      </c>
      <c r="C254" t="s">
        <v>115</v>
      </c>
      <c r="D254" t="s">
        <v>207</v>
      </c>
      <c r="E254" s="32">
        <v>1.88</v>
      </c>
      <c r="F254" t="s">
        <v>117</v>
      </c>
      <c r="G254" t="s">
        <v>118</v>
      </c>
      <c r="H254" s="33">
        <v>29.57</v>
      </c>
      <c r="I254" t="s">
        <v>119</v>
      </c>
      <c r="J254" s="34">
        <f>ROUND(E254/I252* H254,5)</f>
        <v>55.5916</v>
      </c>
      <c r="K254" s="35"/>
    </row>
    <row r="255" spans="1:27">
      <c r="D255" s="36" t="s">
        <v>120</v>
      </c>
      <c r="E255" s="35"/>
      <c r="H255" s="35"/>
      <c r="K255" s="33">
        <f>SUM(J254:J254)</f>
        <v>55.5916</v>
      </c>
    </row>
    <row r="256" spans="1:27">
      <c r="B256" s="23" t="s">
        <v>125</v>
      </c>
      <c r="E256" s="35"/>
      <c r="H256" s="35"/>
      <c r="K256" s="35"/>
    </row>
    <row r="257" spans="1:27">
      <c r="B257" t="s">
        <v>261</v>
      </c>
      <c r="C257" t="s">
        <v>42</v>
      </c>
      <c r="D257" t="s">
        <v>262</v>
      </c>
      <c r="E257" s="32">
        <v>1</v>
      </c>
      <c r="G257" t="s">
        <v>118</v>
      </c>
      <c r="H257" s="33">
        <v>740</v>
      </c>
      <c r="I257" t="s">
        <v>119</v>
      </c>
      <c r="J257" s="34">
        <f>ROUND(E257* H257,5)</f>
        <v>740</v>
      </c>
      <c r="K257" s="35"/>
    </row>
    <row r="258" spans="1:27">
      <c r="D258" s="36" t="s">
        <v>136</v>
      </c>
      <c r="E258" s="35"/>
      <c r="H258" s="35"/>
      <c r="K258" s="33">
        <f>SUM(J257:J257)</f>
        <v>740</v>
      </c>
    </row>
    <row r="259" spans="1:27">
      <c r="E259" s="35"/>
      <c r="H259" s="35"/>
      <c r="K259" s="35"/>
    </row>
    <row r="260" spans="1:27">
      <c r="D260" s="36" t="s">
        <v>138</v>
      </c>
      <c r="E260" s="35"/>
      <c r="H260" s="35">
        <v>1.5</v>
      </c>
      <c r="I260" t="s">
        <v>139</v>
      </c>
      <c r="J260">
        <f>ROUND(H260/100*K255,5)</f>
        <v>0.83387</v>
      </c>
      <c r="K260" s="35"/>
    </row>
    <row r="261" spans="1:27">
      <c r="D261" s="36" t="s">
        <v>137</v>
      </c>
      <c r="E261" s="35"/>
      <c r="H261" s="35"/>
      <c r="K261" s="37">
        <f>SUM(J253:J260)</f>
        <v>796.42547000000002</v>
      </c>
    </row>
    <row r="262" spans="1:27">
      <c r="D262" s="36" t="s">
        <v>140</v>
      </c>
      <c r="E262" s="35"/>
      <c r="H262" s="35"/>
      <c r="K262" s="37">
        <f>SUM(K261:K261)</f>
        <v>796.42547000000002</v>
      </c>
    </row>
    <row r="264" spans="1:27" ht="45" customHeight="1">
      <c r="A264" s="27" t="s">
        <v>263</v>
      </c>
      <c r="B264" s="27" t="s">
        <v>64</v>
      </c>
      <c r="C264" s="28" t="s">
        <v>62</v>
      </c>
      <c r="D264" s="7" t="s">
        <v>65</v>
      </c>
      <c r="E264" s="6"/>
      <c r="F264" s="6"/>
      <c r="G264" s="28"/>
      <c r="H264" s="30" t="s">
        <v>111</v>
      </c>
      <c r="I264" s="5">
        <v>1</v>
      </c>
      <c r="J264" s="4"/>
      <c r="K264" s="31">
        <v>250</v>
      </c>
      <c r="L264" s="29" t="s">
        <v>65</v>
      </c>
      <c r="M264" s="28"/>
      <c r="N264" s="28"/>
      <c r="O264" s="28"/>
      <c r="P264" s="28"/>
      <c r="Q264" s="28"/>
      <c r="R264" s="28"/>
      <c r="S264" s="28"/>
      <c r="T264" s="28"/>
      <c r="U264" s="28"/>
      <c r="V264" s="28"/>
      <c r="W264" s="28"/>
      <c r="X264" s="28"/>
      <c r="Y264" s="28"/>
      <c r="Z264" s="28"/>
      <c r="AA264" s="28"/>
    </row>
    <row r="265" spans="1:27" ht="45" customHeight="1">
      <c r="A265" s="27" t="s">
        <v>264</v>
      </c>
      <c r="B265" s="27" t="s">
        <v>77</v>
      </c>
      <c r="C265" s="28" t="s">
        <v>14</v>
      </c>
      <c r="D265" s="7" t="s">
        <v>78</v>
      </c>
      <c r="E265" s="6"/>
      <c r="F265" s="6"/>
      <c r="G265" s="28"/>
      <c r="H265" s="30" t="s">
        <v>111</v>
      </c>
      <c r="I265" s="5">
        <v>1</v>
      </c>
      <c r="J265" s="4"/>
      <c r="K265" s="31">
        <v>165</v>
      </c>
      <c r="L265" s="29" t="s">
        <v>78</v>
      </c>
      <c r="M265" s="28"/>
      <c r="N265" s="28"/>
      <c r="O265" s="28"/>
      <c r="P265" s="28"/>
      <c r="Q265" s="28"/>
      <c r="R265" s="28"/>
      <c r="S265" s="28"/>
      <c r="T265" s="28"/>
      <c r="U265" s="28"/>
      <c r="V265" s="28"/>
      <c r="W265" s="28"/>
      <c r="X265" s="28"/>
      <c r="Y265" s="28"/>
      <c r="Z265" s="28"/>
      <c r="AA265" s="28"/>
    </row>
    <row r="266" spans="1:27" ht="45" customHeight="1">
      <c r="A266" s="27" t="s">
        <v>265</v>
      </c>
      <c r="B266" s="27" t="s">
        <v>99</v>
      </c>
      <c r="C266" s="28" t="s">
        <v>47</v>
      </c>
      <c r="D266" s="7" t="s">
        <v>100</v>
      </c>
      <c r="E266" s="6"/>
      <c r="F266" s="6"/>
      <c r="G266" s="28"/>
      <c r="H266" s="30" t="s">
        <v>111</v>
      </c>
      <c r="I266" s="5">
        <v>1</v>
      </c>
      <c r="J266" s="4"/>
      <c r="K266" s="31">
        <v>1850</v>
      </c>
      <c r="L266" s="29" t="s">
        <v>266</v>
      </c>
      <c r="M266" s="28"/>
      <c r="N266" s="28"/>
      <c r="O266" s="28"/>
      <c r="P266" s="28"/>
      <c r="Q266" s="28"/>
      <c r="R266" s="28"/>
      <c r="S266" s="28"/>
      <c r="T266" s="28"/>
      <c r="U266" s="28"/>
      <c r="V266" s="28"/>
      <c r="W266" s="28"/>
      <c r="X266" s="28"/>
      <c r="Y266" s="28"/>
      <c r="Z266" s="28"/>
      <c r="AA266" s="28"/>
    </row>
    <row r="267" spans="1:27" ht="45" customHeight="1">
      <c r="A267" s="27"/>
      <c r="B267" s="27" t="s">
        <v>267</v>
      </c>
      <c r="C267" s="28" t="s">
        <v>42</v>
      </c>
      <c r="D267" s="7" t="s">
        <v>268</v>
      </c>
      <c r="E267" s="6"/>
      <c r="F267" s="6"/>
      <c r="G267" s="28"/>
      <c r="H267" s="30" t="s">
        <v>111</v>
      </c>
      <c r="I267" s="5">
        <v>1</v>
      </c>
      <c r="J267" s="4"/>
      <c r="K267" s="31">
        <f>ROUND(K274,2)</f>
        <v>534.76</v>
      </c>
      <c r="L267" s="29" t="s">
        <v>269</v>
      </c>
      <c r="M267" s="28"/>
      <c r="N267" s="28"/>
      <c r="O267" s="28"/>
      <c r="P267" s="28"/>
      <c r="Q267" s="28"/>
      <c r="R267" s="28"/>
      <c r="S267" s="28"/>
      <c r="T267" s="28"/>
      <c r="U267" s="28"/>
      <c r="V267" s="28"/>
      <c r="W267" s="28"/>
      <c r="X267" s="28"/>
      <c r="Y267" s="28"/>
      <c r="Z267" s="28"/>
      <c r="AA267" s="28"/>
    </row>
    <row r="268" spans="1:27">
      <c r="B268" s="23" t="s">
        <v>145</v>
      </c>
    </row>
    <row r="269" spans="1:27">
      <c r="B269" t="s">
        <v>161</v>
      </c>
      <c r="C269" t="s">
        <v>42</v>
      </c>
      <c r="D269" t="s">
        <v>162</v>
      </c>
      <c r="E269" s="32">
        <v>1</v>
      </c>
      <c r="G269" t="s">
        <v>118</v>
      </c>
      <c r="H269" s="33">
        <v>225.23522</v>
      </c>
      <c r="I269" t="s">
        <v>119</v>
      </c>
      <c r="J269" s="34">
        <f>ROUND(E269* H269,5)</f>
        <v>225.23522</v>
      </c>
      <c r="K269" s="35"/>
    </row>
    <row r="270" spans="1:27">
      <c r="B270" t="s">
        <v>146</v>
      </c>
      <c r="C270" t="s">
        <v>42</v>
      </c>
      <c r="D270" t="s">
        <v>147</v>
      </c>
      <c r="E270" s="32">
        <v>1</v>
      </c>
      <c r="G270" t="s">
        <v>118</v>
      </c>
      <c r="H270" s="33">
        <v>62.446489999999997</v>
      </c>
      <c r="I270" t="s">
        <v>119</v>
      </c>
      <c r="J270" s="34">
        <f>ROUND(E270* H270,5)</f>
        <v>62.446489999999997</v>
      </c>
      <c r="K270" s="35"/>
    </row>
    <row r="271" spans="1:27">
      <c r="B271" t="s">
        <v>155</v>
      </c>
      <c r="C271" t="s">
        <v>42</v>
      </c>
      <c r="D271" t="s">
        <v>156</v>
      </c>
      <c r="E271" s="32">
        <v>12</v>
      </c>
      <c r="G271" t="s">
        <v>118</v>
      </c>
      <c r="H271" s="33">
        <v>20.589939999999999</v>
      </c>
      <c r="I271" t="s">
        <v>119</v>
      </c>
      <c r="J271" s="34">
        <f>ROUND(E271* H271,5)</f>
        <v>247.07928000000001</v>
      </c>
      <c r="K271" s="35"/>
    </row>
    <row r="272" spans="1:27">
      <c r="D272" s="36" t="s">
        <v>270</v>
      </c>
      <c r="E272" s="35"/>
      <c r="H272" s="35"/>
      <c r="K272" s="33">
        <f>SUM(J269:J271)</f>
        <v>534.76098999999999</v>
      </c>
    </row>
    <row r="273" spans="1:27">
      <c r="D273" s="36" t="s">
        <v>137</v>
      </c>
      <c r="E273" s="35"/>
      <c r="H273" s="35"/>
      <c r="K273" s="37">
        <f>SUM(J268:J272)</f>
        <v>534.76098999999999</v>
      </c>
    </row>
    <row r="274" spans="1:27">
      <c r="D274" s="36" t="s">
        <v>140</v>
      </c>
      <c r="E274" s="35"/>
      <c r="H274" s="35"/>
      <c r="K274" s="37">
        <f>SUM(K273:K273)</f>
        <v>534.76098999999999</v>
      </c>
    </row>
    <row r="276" spans="1:27" ht="45" customHeight="1">
      <c r="A276" s="27" t="s">
        <v>271</v>
      </c>
      <c r="B276" s="27" t="s">
        <v>41</v>
      </c>
      <c r="C276" s="28" t="s">
        <v>42</v>
      </c>
      <c r="D276" s="7" t="s">
        <v>43</v>
      </c>
      <c r="E276" s="6"/>
      <c r="F276" s="6"/>
      <c r="G276" s="28"/>
      <c r="H276" s="30" t="s">
        <v>111</v>
      </c>
      <c r="I276" s="5">
        <v>1</v>
      </c>
      <c r="J276" s="4"/>
      <c r="K276" s="31">
        <f>ROUND(K290,2)</f>
        <v>733.96</v>
      </c>
      <c r="L276" s="29" t="s">
        <v>272</v>
      </c>
      <c r="M276" s="28"/>
      <c r="N276" s="28"/>
      <c r="O276" s="28"/>
      <c r="P276" s="28"/>
      <c r="Q276" s="28"/>
      <c r="R276" s="28"/>
      <c r="S276" s="28"/>
      <c r="T276" s="28"/>
      <c r="U276" s="28"/>
      <c r="V276" s="28"/>
      <c r="W276" s="28"/>
      <c r="X276" s="28"/>
      <c r="Y276" s="28"/>
      <c r="Z276" s="28"/>
      <c r="AA276" s="28"/>
    </row>
    <row r="277" spans="1:27">
      <c r="B277" s="23" t="s">
        <v>113</v>
      </c>
    </row>
    <row r="278" spans="1:27">
      <c r="B278" t="s">
        <v>273</v>
      </c>
      <c r="C278" t="s">
        <v>115</v>
      </c>
      <c r="D278" t="s">
        <v>273</v>
      </c>
      <c r="E278" s="32">
        <v>2</v>
      </c>
      <c r="F278" t="s">
        <v>117</v>
      </c>
      <c r="G278" t="s">
        <v>118</v>
      </c>
      <c r="H278" s="33">
        <v>23.88</v>
      </c>
      <c r="I278" t="s">
        <v>119</v>
      </c>
      <c r="J278" s="34">
        <f>ROUND(E278/I276* H278,5)</f>
        <v>47.76</v>
      </c>
      <c r="K278" s="35"/>
    </row>
    <row r="279" spans="1:27">
      <c r="B279" t="s">
        <v>274</v>
      </c>
      <c r="C279" t="s">
        <v>115</v>
      </c>
      <c r="D279" t="s">
        <v>275</v>
      </c>
      <c r="E279" s="32">
        <v>2</v>
      </c>
      <c r="F279" t="s">
        <v>117</v>
      </c>
      <c r="G279" t="s">
        <v>118</v>
      </c>
      <c r="H279" s="33">
        <v>28.61</v>
      </c>
      <c r="I279" t="s">
        <v>119</v>
      </c>
      <c r="J279" s="34">
        <f>ROUND(E279/I276* H279,5)</f>
        <v>57.22</v>
      </c>
      <c r="K279" s="35"/>
    </row>
    <row r="280" spans="1:27">
      <c r="D280" s="36" t="s">
        <v>120</v>
      </c>
      <c r="E280" s="35"/>
      <c r="H280" s="35"/>
      <c r="K280" s="33">
        <f>SUM(J278:J279)</f>
        <v>104.97999999999999</v>
      </c>
    </row>
    <row r="281" spans="1:27">
      <c r="B281" s="23" t="s">
        <v>125</v>
      </c>
      <c r="E281" s="35"/>
      <c r="H281" s="35"/>
      <c r="K281" s="35"/>
    </row>
    <row r="282" spans="1:27">
      <c r="B282" t="s">
        <v>276</v>
      </c>
      <c r="C282" t="s">
        <v>277</v>
      </c>
      <c r="D282" t="s">
        <v>278</v>
      </c>
      <c r="E282" s="32">
        <v>1</v>
      </c>
      <c r="G282" t="s">
        <v>118</v>
      </c>
      <c r="H282" s="33">
        <v>280.38</v>
      </c>
      <c r="I282" t="s">
        <v>119</v>
      </c>
      <c r="J282" s="34">
        <f>ROUND(E282* H282,5)</f>
        <v>280.38</v>
      </c>
      <c r="K282" s="35"/>
    </row>
    <row r="283" spans="1:27">
      <c r="D283" s="36" t="s">
        <v>136</v>
      </c>
      <c r="E283" s="35"/>
      <c r="H283" s="35"/>
      <c r="K283" s="33">
        <f>SUM(J282:J282)</f>
        <v>280.38</v>
      </c>
    </row>
    <row r="284" spans="1:27">
      <c r="B284" s="23" t="s">
        <v>108</v>
      </c>
      <c r="E284" s="35"/>
      <c r="H284" s="35"/>
      <c r="K284" s="35"/>
    </row>
    <row r="285" spans="1:27">
      <c r="B285" t="s">
        <v>141</v>
      </c>
      <c r="C285" t="s">
        <v>142</v>
      </c>
      <c r="D285" t="s">
        <v>143</v>
      </c>
      <c r="E285" s="32">
        <v>1</v>
      </c>
      <c r="G285" t="s">
        <v>118</v>
      </c>
      <c r="H285" s="33">
        <v>100.64</v>
      </c>
      <c r="I285" t="s">
        <v>119</v>
      </c>
      <c r="J285" s="34">
        <f>ROUND(E285* H285,5)</f>
        <v>100.64</v>
      </c>
      <c r="K285" s="35"/>
    </row>
    <row r="286" spans="1:27">
      <c r="D286" s="36" t="s">
        <v>160</v>
      </c>
      <c r="E286" s="35"/>
      <c r="H286" s="35"/>
      <c r="K286" s="33">
        <f>SUM(J285:J285)</f>
        <v>100.64</v>
      </c>
    </row>
    <row r="287" spans="1:27">
      <c r="B287" s="23" t="s">
        <v>145</v>
      </c>
      <c r="E287" s="35"/>
      <c r="H287" s="35"/>
      <c r="K287" s="35"/>
    </row>
    <row r="288" spans="1:27">
      <c r="B288" t="s">
        <v>168</v>
      </c>
      <c r="C288" t="s">
        <v>42</v>
      </c>
      <c r="D288" t="s">
        <v>162</v>
      </c>
      <c r="E288" s="32">
        <v>1</v>
      </c>
      <c r="G288" t="s">
        <v>118</v>
      </c>
      <c r="H288" s="33">
        <v>247.95712</v>
      </c>
      <c r="I288" t="s">
        <v>119</v>
      </c>
      <c r="J288" s="34">
        <f>ROUND(E288* H288,5)</f>
        <v>247.95712</v>
      </c>
      <c r="K288" s="35"/>
    </row>
    <row r="289" spans="4:11">
      <c r="D289" s="36" t="s">
        <v>137</v>
      </c>
      <c r="E289" s="35"/>
      <c r="H289" s="35"/>
      <c r="K289" s="37">
        <f>SUM(J277:J288)</f>
        <v>733.95712000000003</v>
      </c>
    </row>
    <row r="290" spans="4:11">
      <c r="D290" s="36" t="s">
        <v>140</v>
      </c>
      <c r="E290" s="35"/>
      <c r="H290" s="35"/>
      <c r="K290" s="37">
        <f>SUM(K289:K289)</f>
        <v>733.95712000000003</v>
      </c>
    </row>
  </sheetData>
  <sheetProtection sheet="1"/>
  <mergeCells count="79">
    <mergeCell ref="D276:F276"/>
    <mergeCell ref="I276:J276"/>
    <mergeCell ref="D265:F265"/>
    <mergeCell ref="I265:J265"/>
    <mergeCell ref="D266:F266"/>
    <mergeCell ref="I266:J266"/>
    <mergeCell ref="D267:F267"/>
    <mergeCell ref="I267:J267"/>
    <mergeCell ref="D234:F234"/>
    <mergeCell ref="I234:J234"/>
    <mergeCell ref="D252:F252"/>
    <mergeCell ref="I252:J252"/>
    <mergeCell ref="D264:F264"/>
    <mergeCell ref="I264:J264"/>
    <mergeCell ref="D192:F192"/>
    <mergeCell ref="I192:J192"/>
    <mergeCell ref="D202:F202"/>
    <mergeCell ref="I202:J202"/>
    <mergeCell ref="D218:F218"/>
    <mergeCell ref="I218:J218"/>
    <mergeCell ref="D177:F177"/>
    <mergeCell ref="I177:J177"/>
    <mergeCell ref="D190:F190"/>
    <mergeCell ref="I190:J190"/>
    <mergeCell ref="D191:F191"/>
    <mergeCell ref="I191:J191"/>
    <mergeCell ref="D148:F148"/>
    <mergeCell ref="I148:J148"/>
    <mergeCell ref="D163:F163"/>
    <mergeCell ref="I163:J163"/>
    <mergeCell ref="D164:F164"/>
    <mergeCell ref="I164:J164"/>
    <mergeCell ref="D114:F114"/>
    <mergeCell ref="I114:J114"/>
    <mergeCell ref="D126:F126"/>
    <mergeCell ref="I126:J126"/>
    <mergeCell ref="D134:F134"/>
    <mergeCell ref="I134:J134"/>
    <mergeCell ref="D99:F99"/>
    <mergeCell ref="I99:J99"/>
    <mergeCell ref="D100:F100"/>
    <mergeCell ref="I100:J100"/>
    <mergeCell ref="D101:F101"/>
    <mergeCell ref="I101:J101"/>
    <mergeCell ref="D96:F96"/>
    <mergeCell ref="I96:J96"/>
    <mergeCell ref="D97:F97"/>
    <mergeCell ref="I97:J97"/>
    <mergeCell ref="D98:F98"/>
    <mergeCell ref="I98:J98"/>
    <mergeCell ref="D93:F93"/>
    <mergeCell ref="I93:J93"/>
    <mergeCell ref="D94:F94"/>
    <mergeCell ref="I94:J94"/>
    <mergeCell ref="D95:F95"/>
    <mergeCell ref="I95:J95"/>
    <mergeCell ref="D90:F90"/>
    <mergeCell ref="I90:J90"/>
    <mergeCell ref="D91:F91"/>
    <mergeCell ref="I91:J91"/>
    <mergeCell ref="D92:F92"/>
    <mergeCell ref="I92:J92"/>
    <mergeCell ref="D46:F46"/>
    <mergeCell ref="I46:J46"/>
    <mergeCell ref="D62:F62"/>
    <mergeCell ref="I62:J62"/>
    <mergeCell ref="D76:F76"/>
    <mergeCell ref="I76:J76"/>
    <mergeCell ref="D11:F11"/>
    <mergeCell ref="I11:J11"/>
    <mergeCell ref="D28:F28"/>
    <mergeCell ref="I28:J28"/>
    <mergeCell ref="D33:F33"/>
    <mergeCell ref="I33:J33"/>
    <mergeCell ref="A1:K1"/>
    <mergeCell ref="A2:K2"/>
    <mergeCell ref="A3:K3"/>
    <mergeCell ref="A4:K4"/>
    <mergeCell ref="A6:K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dimension ref="A1:G53"/>
  <sheetViews>
    <sheetView workbookViewId="0">
      <pane ySplit="8" topLeftCell="A9" activePane="bottomLeft" state="frozenSplit"/>
      <selection pane="bottomLeft"/>
    </sheetView>
  </sheetViews>
  <sheetFormatPr baseColWidth="10" defaultColWidth="9.140625" defaultRowHeight="1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c r="A1" s="9" t="s">
        <v>0</v>
      </c>
      <c r="B1" s="9" t="s">
        <v>0</v>
      </c>
      <c r="C1" s="9" t="s">
        <v>0</v>
      </c>
      <c r="D1" s="9" t="s">
        <v>0</v>
      </c>
    </row>
    <row r="2" spans="1:7">
      <c r="A2" s="9"/>
      <c r="B2" s="9"/>
      <c r="C2" s="9"/>
      <c r="D2" s="9"/>
    </row>
    <row r="3" spans="1:7">
      <c r="A3" s="9"/>
      <c r="B3" s="9"/>
      <c r="C3" s="9"/>
      <c r="D3" s="9"/>
    </row>
    <row r="4" spans="1:7">
      <c r="A4" s="9"/>
      <c r="B4" s="9"/>
      <c r="C4" s="9"/>
      <c r="D4" s="9"/>
    </row>
    <row r="6" spans="1:7" ht="18.75">
      <c r="A6" s="8" t="s">
        <v>102</v>
      </c>
      <c r="B6" s="8" t="s">
        <v>102</v>
      </c>
      <c r="C6" s="8" t="s">
        <v>102</v>
      </c>
      <c r="D6" s="8" t="s">
        <v>102</v>
      </c>
    </row>
    <row r="8" spans="1:7">
      <c r="A8" s="26" t="s">
        <v>104</v>
      </c>
      <c r="B8" s="26" t="s">
        <v>105</v>
      </c>
      <c r="C8" s="26" t="s">
        <v>106</v>
      </c>
      <c r="D8" s="26" t="s">
        <v>2</v>
      </c>
      <c r="E8" s="26" t="s">
        <v>107</v>
      </c>
      <c r="F8" s="26" t="s">
        <v>279</v>
      </c>
      <c r="G8" s="26" t="s">
        <v>280</v>
      </c>
    </row>
    <row r="10" spans="1:7">
      <c r="A10" s="25" t="s">
        <v>113</v>
      </c>
    </row>
    <row r="11" spans="1:7">
      <c r="A11" t="s">
        <v>206</v>
      </c>
      <c r="B11" t="s">
        <v>115</v>
      </c>
      <c r="C11" t="s">
        <v>207</v>
      </c>
      <c r="D11" s="33">
        <v>24.65</v>
      </c>
      <c r="E11" t="s">
        <v>207</v>
      </c>
      <c r="F11" s="38">
        <v>0</v>
      </c>
      <c r="G11" s="38">
        <v>0</v>
      </c>
    </row>
    <row r="12" spans="1:7">
      <c r="A12" t="s">
        <v>208</v>
      </c>
      <c r="B12" t="s">
        <v>115</v>
      </c>
      <c r="C12" t="s">
        <v>209</v>
      </c>
      <c r="D12" s="33">
        <v>21.17</v>
      </c>
      <c r="E12" t="s">
        <v>209</v>
      </c>
      <c r="F12" s="38">
        <v>0</v>
      </c>
      <c r="G12" s="38">
        <v>0</v>
      </c>
    </row>
    <row r="13" spans="1:7">
      <c r="A13" t="s">
        <v>189</v>
      </c>
      <c r="B13" t="s">
        <v>115</v>
      </c>
      <c r="C13" t="s">
        <v>116</v>
      </c>
      <c r="D13" s="33">
        <v>20.59</v>
      </c>
      <c r="E13" t="s">
        <v>116</v>
      </c>
      <c r="F13" s="38">
        <v>0</v>
      </c>
      <c r="G13" s="38">
        <v>0</v>
      </c>
    </row>
    <row r="14" spans="1:7">
      <c r="A14" t="s">
        <v>151</v>
      </c>
      <c r="B14" t="s">
        <v>115</v>
      </c>
      <c r="C14" t="s">
        <v>152</v>
      </c>
      <c r="D14" s="33">
        <v>23.88</v>
      </c>
      <c r="E14" t="s">
        <v>152</v>
      </c>
      <c r="F14" s="38">
        <v>0</v>
      </c>
      <c r="G14" s="38">
        <v>0</v>
      </c>
    </row>
    <row r="15" spans="1:7">
      <c r="A15" t="s">
        <v>114</v>
      </c>
      <c r="B15" t="s">
        <v>115</v>
      </c>
      <c r="C15" t="s">
        <v>116</v>
      </c>
      <c r="D15" s="33">
        <v>24.69</v>
      </c>
      <c r="E15" t="s">
        <v>116</v>
      </c>
      <c r="F15" s="38">
        <v>0</v>
      </c>
      <c r="G15" s="38">
        <v>0</v>
      </c>
    </row>
    <row r="16" spans="1:7">
      <c r="A16" t="s">
        <v>250</v>
      </c>
      <c r="B16" t="s">
        <v>115</v>
      </c>
      <c r="C16" t="s">
        <v>251</v>
      </c>
      <c r="D16" s="33">
        <v>28.61</v>
      </c>
      <c r="E16" t="s">
        <v>251</v>
      </c>
      <c r="F16" s="38">
        <v>0</v>
      </c>
      <c r="G16" s="38">
        <v>0</v>
      </c>
    </row>
    <row r="17" spans="1:7">
      <c r="A17" t="s">
        <v>260</v>
      </c>
      <c r="B17" t="s">
        <v>115</v>
      </c>
      <c r="C17" t="s">
        <v>207</v>
      </c>
      <c r="D17" s="33">
        <v>29.57</v>
      </c>
      <c r="E17" t="s">
        <v>207</v>
      </c>
      <c r="F17" s="38">
        <v>0</v>
      </c>
      <c r="G17" s="38">
        <v>0</v>
      </c>
    </row>
    <row r="18" spans="1:7">
      <c r="A18" t="s">
        <v>149</v>
      </c>
      <c r="B18" t="s">
        <v>115</v>
      </c>
      <c r="C18" t="s">
        <v>150</v>
      </c>
      <c r="D18" s="33">
        <v>28.61</v>
      </c>
      <c r="E18" t="s">
        <v>150</v>
      </c>
      <c r="F18" s="38">
        <v>0</v>
      </c>
      <c r="G18" s="38">
        <v>0</v>
      </c>
    </row>
    <row r="19" spans="1:7">
      <c r="A19" t="s">
        <v>273</v>
      </c>
      <c r="B19" t="s">
        <v>115</v>
      </c>
      <c r="C19" t="s">
        <v>273</v>
      </c>
      <c r="D19" s="33">
        <v>23.88</v>
      </c>
      <c r="E19" t="s">
        <v>273</v>
      </c>
      <c r="F19" s="38">
        <v>0</v>
      </c>
      <c r="G19" s="38">
        <v>0</v>
      </c>
    </row>
    <row r="20" spans="1:7">
      <c r="A20" t="s">
        <v>274</v>
      </c>
      <c r="B20" t="s">
        <v>115</v>
      </c>
      <c r="C20" t="s">
        <v>275</v>
      </c>
      <c r="D20" s="33">
        <v>28.61</v>
      </c>
      <c r="E20" t="s">
        <v>275</v>
      </c>
      <c r="F20" s="38">
        <v>0</v>
      </c>
      <c r="G20" s="38">
        <v>0</v>
      </c>
    </row>
    <row r="21" spans="1:7">
      <c r="A21" s="25" t="s">
        <v>121</v>
      </c>
    </row>
    <row r="22" spans="1:7">
      <c r="A22" t="s">
        <v>192</v>
      </c>
      <c r="B22" t="s">
        <v>115</v>
      </c>
      <c r="C22" t="s">
        <v>193</v>
      </c>
      <c r="D22" s="33">
        <v>15.65</v>
      </c>
      <c r="E22" t="s">
        <v>281</v>
      </c>
      <c r="F22" s="38">
        <v>4.6580000000000004</v>
      </c>
      <c r="G22" s="38">
        <v>58.427999999999997</v>
      </c>
    </row>
    <row r="23" spans="1:7">
      <c r="A23" t="s">
        <v>200</v>
      </c>
      <c r="B23" t="s">
        <v>115</v>
      </c>
      <c r="C23" t="s">
        <v>201</v>
      </c>
      <c r="D23" s="33">
        <v>73.78</v>
      </c>
      <c r="E23" t="s">
        <v>282</v>
      </c>
      <c r="F23" s="38">
        <v>53.857999999999997</v>
      </c>
      <c r="G23" s="38">
        <v>675.57100000000003</v>
      </c>
    </row>
    <row r="24" spans="1:7">
      <c r="A24" t="s">
        <v>190</v>
      </c>
      <c r="B24" t="s">
        <v>115</v>
      </c>
      <c r="C24" t="s">
        <v>191</v>
      </c>
      <c r="D24" s="33">
        <v>50.9</v>
      </c>
      <c r="E24" t="s">
        <v>283</v>
      </c>
      <c r="F24" s="38">
        <v>34.450000000000003</v>
      </c>
      <c r="G24" s="38">
        <v>432.12200000000001</v>
      </c>
    </row>
    <row r="25" spans="1:7">
      <c r="A25" t="s">
        <v>229</v>
      </c>
      <c r="B25" t="s">
        <v>115</v>
      </c>
      <c r="C25" t="s">
        <v>230</v>
      </c>
      <c r="D25" s="33">
        <v>5.58</v>
      </c>
      <c r="E25" t="s">
        <v>284</v>
      </c>
      <c r="F25" s="38">
        <v>9.7040000000000006</v>
      </c>
      <c r="G25" s="38">
        <v>121.724</v>
      </c>
    </row>
    <row r="26" spans="1:7">
      <c r="A26" t="s">
        <v>238</v>
      </c>
      <c r="B26" t="s">
        <v>115</v>
      </c>
      <c r="C26" t="s">
        <v>239</v>
      </c>
      <c r="D26" s="33">
        <v>5.49</v>
      </c>
      <c r="E26" t="s">
        <v>285</v>
      </c>
      <c r="F26" s="38">
        <v>-9999999999</v>
      </c>
      <c r="G26" s="38">
        <v>-9999999999</v>
      </c>
    </row>
    <row r="27" spans="1:7">
      <c r="A27" t="s">
        <v>252</v>
      </c>
      <c r="B27" t="s">
        <v>115</v>
      </c>
      <c r="C27" t="s">
        <v>253</v>
      </c>
      <c r="D27" s="33">
        <v>7.77</v>
      </c>
      <c r="E27" t="s">
        <v>286</v>
      </c>
      <c r="F27" s="38">
        <v>-9999999999</v>
      </c>
      <c r="G27" s="38">
        <v>-9999999999</v>
      </c>
    </row>
    <row r="28" spans="1:7">
      <c r="A28" t="s">
        <v>235</v>
      </c>
      <c r="B28" t="s">
        <v>115</v>
      </c>
      <c r="C28" t="s">
        <v>191</v>
      </c>
      <c r="D28" s="33">
        <v>54.34</v>
      </c>
      <c r="E28" t="s">
        <v>287</v>
      </c>
      <c r="F28" s="38">
        <v>36.692159969786999</v>
      </c>
      <c r="G28" s="38">
        <v>575.41174672535999</v>
      </c>
    </row>
    <row r="29" spans="1:7">
      <c r="A29" t="s">
        <v>202</v>
      </c>
      <c r="B29" t="s">
        <v>115</v>
      </c>
      <c r="C29" t="s">
        <v>203</v>
      </c>
      <c r="D29" s="33">
        <v>32.53</v>
      </c>
      <c r="E29" t="s">
        <v>288</v>
      </c>
      <c r="F29" s="38">
        <v>0</v>
      </c>
      <c r="G29" s="38">
        <v>0</v>
      </c>
    </row>
    <row r="30" spans="1:7">
      <c r="A30" t="s">
        <v>196</v>
      </c>
      <c r="B30" t="s">
        <v>115</v>
      </c>
      <c r="C30" t="s">
        <v>197</v>
      </c>
      <c r="D30" s="33">
        <v>8.77</v>
      </c>
      <c r="E30" t="s">
        <v>289</v>
      </c>
      <c r="F30" s="38">
        <v>2.0249999999999999</v>
      </c>
      <c r="G30" s="38">
        <v>15</v>
      </c>
    </row>
    <row r="31" spans="1:7">
      <c r="A31" t="s">
        <v>122</v>
      </c>
      <c r="B31" t="s">
        <v>115</v>
      </c>
      <c r="C31" t="s">
        <v>123</v>
      </c>
      <c r="D31" s="33">
        <v>2.1</v>
      </c>
      <c r="E31" t="s">
        <v>290</v>
      </c>
      <c r="F31" s="38">
        <v>-9999999999</v>
      </c>
      <c r="G31" s="38">
        <v>-9999999999</v>
      </c>
    </row>
    <row r="32" spans="1:7">
      <c r="A32" t="s">
        <v>244</v>
      </c>
      <c r="B32" t="s">
        <v>115</v>
      </c>
      <c r="C32" t="s">
        <v>245</v>
      </c>
      <c r="D32" s="33">
        <v>5.16</v>
      </c>
      <c r="E32" t="s">
        <v>245</v>
      </c>
      <c r="F32" s="38">
        <v>-9999999999</v>
      </c>
      <c r="G32" s="38">
        <v>-9999999999</v>
      </c>
    </row>
    <row r="33" spans="1:7">
      <c r="A33" s="25" t="s">
        <v>125</v>
      </c>
    </row>
    <row r="34" spans="1:7">
      <c r="A34" t="s">
        <v>126</v>
      </c>
      <c r="B34" t="s">
        <v>29</v>
      </c>
      <c r="C34" t="s">
        <v>127</v>
      </c>
      <c r="D34" s="33">
        <v>1.62</v>
      </c>
      <c r="E34" t="s">
        <v>127</v>
      </c>
      <c r="F34" s="38">
        <v>-9999999999</v>
      </c>
      <c r="G34" s="38">
        <v>-9999999999</v>
      </c>
    </row>
    <row r="35" spans="1:7">
      <c r="A35" t="s">
        <v>240</v>
      </c>
      <c r="B35" t="s">
        <v>132</v>
      </c>
      <c r="C35" t="s">
        <v>241</v>
      </c>
      <c r="D35" s="33">
        <v>11.03</v>
      </c>
      <c r="E35" t="s">
        <v>291</v>
      </c>
      <c r="F35" s="38">
        <v>-9999999999</v>
      </c>
      <c r="G35" s="38">
        <v>-9999999999</v>
      </c>
    </row>
    <row r="36" spans="1:7">
      <c r="A36" t="s">
        <v>134</v>
      </c>
      <c r="B36" t="s">
        <v>132</v>
      </c>
      <c r="C36" t="s">
        <v>135</v>
      </c>
      <c r="D36" s="33">
        <v>20.78</v>
      </c>
      <c r="E36" t="s">
        <v>292</v>
      </c>
      <c r="F36" s="38">
        <v>-9999999999</v>
      </c>
      <c r="G36" s="38">
        <v>-9999999999</v>
      </c>
    </row>
    <row r="37" spans="1:7">
      <c r="A37" t="s">
        <v>128</v>
      </c>
      <c r="B37" t="s">
        <v>129</v>
      </c>
      <c r="C37" t="s">
        <v>130</v>
      </c>
      <c r="D37" s="33">
        <v>0.3</v>
      </c>
      <c r="E37" t="s">
        <v>293</v>
      </c>
      <c r="F37" s="38">
        <v>-9999999999</v>
      </c>
      <c r="G37" s="38">
        <v>-9999999999</v>
      </c>
    </row>
    <row r="38" spans="1:7">
      <c r="A38" t="s">
        <v>131</v>
      </c>
      <c r="B38" t="s">
        <v>132</v>
      </c>
      <c r="C38" t="s">
        <v>133</v>
      </c>
      <c r="D38" s="33">
        <v>145.41999999999999</v>
      </c>
      <c r="E38" t="s">
        <v>294</v>
      </c>
      <c r="F38" s="38">
        <v>-9999999999</v>
      </c>
      <c r="G38" s="38">
        <v>-9999999999</v>
      </c>
    </row>
    <row r="39" spans="1:7">
      <c r="A39" t="s">
        <v>254</v>
      </c>
      <c r="B39" t="s">
        <v>129</v>
      </c>
      <c r="C39" t="s">
        <v>255</v>
      </c>
      <c r="D39" s="33">
        <v>0.34</v>
      </c>
      <c r="E39" t="s">
        <v>295</v>
      </c>
      <c r="F39" s="38">
        <v>-9999999999</v>
      </c>
      <c r="G39" s="38">
        <v>-9999999999</v>
      </c>
    </row>
    <row r="40" spans="1:7">
      <c r="A40" t="s">
        <v>153</v>
      </c>
      <c r="B40" t="s">
        <v>29</v>
      </c>
      <c r="C40" t="s">
        <v>154</v>
      </c>
      <c r="D40" s="33">
        <v>82.52</v>
      </c>
      <c r="E40" t="s">
        <v>296</v>
      </c>
      <c r="F40" s="38">
        <v>-9999999999</v>
      </c>
      <c r="G40" s="38">
        <v>-9999999999</v>
      </c>
    </row>
    <row r="41" spans="1:7">
      <c r="A41" t="s">
        <v>246</v>
      </c>
      <c r="B41" t="s">
        <v>29</v>
      </c>
      <c r="C41" t="s">
        <v>247</v>
      </c>
      <c r="D41" s="33">
        <v>83.05</v>
      </c>
      <c r="E41" t="s">
        <v>297</v>
      </c>
      <c r="F41" s="38">
        <v>-9999999999</v>
      </c>
      <c r="G41" s="38">
        <v>-9999999999</v>
      </c>
    </row>
    <row r="42" spans="1:7">
      <c r="A42" t="s">
        <v>164</v>
      </c>
      <c r="B42" t="s">
        <v>132</v>
      </c>
      <c r="C42" t="s">
        <v>165</v>
      </c>
      <c r="D42" s="33">
        <v>44.3</v>
      </c>
      <c r="E42" t="s">
        <v>298</v>
      </c>
      <c r="F42" s="38">
        <v>-9999999999</v>
      </c>
      <c r="G42" s="38">
        <v>-9999999999</v>
      </c>
    </row>
    <row r="43" spans="1:7">
      <c r="A43" t="s">
        <v>256</v>
      </c>
      <c r="B43" t="s">
        <v>132</v>
      </c>
      <c r="C43" t="s">
        <v>257</v>
      </c>
      <c r="D43" s="33">
        <v>90.7</v>
      </c>
      <c r="E43" t="s">
        <v>299</v>
      </c>
      <c r="F43" s="38">
        <v>-9999999999</v>
      </c>
      <c r="G43" s="38">
        <v>-9999999999</v>
      </c>
    </row>
    <row r="44" spans="1:7">
      <c r="A44" t="s">
        <v>158</v>
      </c>
      <c r="B44" t="s">
        <v>42</v>
      </c>
      <c r="C44" t="s">
        <v>159</v>
      </c>
      <c r="D44" s="33">
        <v>3.01</v>
      </c>
      <c r="E44" t="s">
        <v>300</v>
      </c>
      <c r="F44" s="38">
        <v>-9999999999</v>
      </c>
      <c r="G44" s="38">
        <v>-9999999999</v>
      </c>
    </row>
    <row r="45" spans="1:7">
      <c r="A45" t="s">
        <v>166</v>
      </c>
      <c r="B45" t="s">
        <v>42</v>
      </c>
      <c r="C45" t="s">
        <v>167</v>
      </c>
      <c r="D45" s="33">
        <v>201.81</v>
      </c>
      <c r="E45" t="s">
        <v>301</v>
      </c>
      <c r="F45" s="38">
        <v>-9999999999</v>
      </c>
      <c r="G45" s="38">
        <v>-9999999999</v>
      </c>
    </row>
    <row r="46" spans="1:7">
      <c r="A46" t="s">
        <v>212</v>
      </c>
      <c r="B46" t="s">
        <v>17</v>
      </c>
      <c r="C46" t="s">
        <v>213</v>
      </c>
      <c r="D46" s="33">
        <v>1.52</v>
      </c>
      <c r="E46" t="s">
        <v>302</v>
      </c>
      <c r="F46" s="38">
        <v>11.103</v>
      </c>
      <c r="G46" s="38">
        <v>75.221000000000004</v>
      </c>
    </row>
    <row r="47" spans="1:7">
      <c r="A47" t="s">
        <v>216</v>
      </c>
      <c r="B47" t="s">
        <v>17</v>
      </c>
      <c r="C47" t="s">
        <v>217</v>
      </c>
      <c r="D47" s="33">
        <v>5.58</v>
      </c>
      <c r="E47" t="s">
        <v>303</v>
      </c>
      <c r="F47" s="38">
        <v>42.606000000000002</v>
      </c>
      <c r="G47" s="38">
        <v>288.65800000000002</v>
      </c>
    </row>
    <row r="48" spans="1:7">
      <c r="A48" t="s">
        <v>218</v>
      </c>
      <c r="B48" t="s">
        <v>42</v>
      </c>
      <c r="C48" t="s">
        <v>219</v>
      </c>
      <c r="D48" s="33">
        <v>60.76</v>
      </c>
      <c r="E48" t="s">
        <v>304</v>
      </c>
      <c r="F48" s="38">
        <v>37.637999999999998</v>
      </c>
      <c r="G48" s="38">
        <v>255</v>
      </c>
    </row>
    <row r="49" spans="1:7">
      <c r="A49" t="s">
        <v>210</v>
      </c>
      <c r="B49" t="s">
        <v>42</v>
      </c>
      <c r="C49" t="s">
        <v>211</v>
      </c>
      <c r="D49" s="33">
        <v>0.23</v>
      </c>
      <c r="E49" t="s">
        <v>305</v>
      </c>
      <c r="F49" s="38">
        <v>4.7820000000000001E-2</v>
      </c>
      <c r="G49" s="38">
        <v>0.32400000000000001</v>
      </c>
    </row>
    <row r="50" spans="1:7">
      <c r="A50" t="s">
        <v>220</v>
      </c>
      <c r="B50" t="s">
        <v>42</v>
      </c>
      <c r="C50" t="s">
        <v>221</v>
      </c>
      <c r="D50" s="33">
        <v>0.9</v>
      </c>
      <c r="E50" t="s">
        <v>306</v>
      </c>
      <c r="F50" s="38">
        <v>0.18332000000000001</v>
      </c>
      <c r="G50" s="38">
        <v>1.242</v>
      </c>
    </row>
    <row r="51" spans="1:7">
      <c r="A51" t="s">
        <v>225</v>
      </c>
      <c r="B51" t="s">
        <v>42</v>
      </c>
      <c r="C51" t="s">
        <v>226</v>
      </c>
      <c r="D51" s="33">
        <v>387.8</v>
      </c>
      <c r="E51" t="s">
        <v>307</v>
      </c>
      <c r="F51" s="38">
        <v>127.20399999999999</v>
      </c>
      <c r="G51" s="38">
        <v>1718.8209999999999</v>
      </c>
    </row>
    <row r="52" spans="1:7">
      <c r="A52" t="s">
        <v>261</v>
      </c>
      <c r="B52" t="s">
        <v>42</v>
      </c>
      <c r="C52" t="s">
        <v>262</v>
      </c>
      <c r="D52" s="33">
        <v>740</v>
      </c>
      <c r="E52" t="s">
        <v>308</v>
      </c>
      <c r="F52" s="38">
        <v>135.69530641777999</v>
      </c>
      <c r="G52" s="38">
        <v>1685.0562342283999</v>
      </c>
    </row>
    <row r="53" spans="1:7">
      <c r="A53" t="s">
        <v>276</v>
      </c>
      <c r="B53" t="s">
        <v>277</v>
      </c>
      <c r="C53" t="s">
        <v>278</v>
      </c>
      <c r="D53" s="33">
        <v>280.38</v>
      </c>
      <c r="E53" t="s">
        <v>278</v>
      </c>
      <c r="F53" s="38">
        <v>0</v>
      </c>
      <c r="G53" s="38">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dimension ref="A1:H136"/>
  <sheetViews>
    <sheetView workbookViewId="0"/>
  </sheetViews>
  <sheetFormatPr baseColWidth="10" defaultColWidth="9.140625" defaultRowHeight="15"/>
  <cols>
    <col min="1" max="1" width="25.7109375" customWidth="1"/>
    <col min="2" max="2" width="3.42578125" customWidth="1"/>
    <col min="3" max="7" width="13.7109375" customWidth="1"/>
    <col min="8" max="8" width="25.7109375" customWidth="1"/>
  </cols>
  <sheetData>
    <row r="1" spans="1:8">
      <c r="E1" s="3" t="s">
        <v>0</v>
      </c>
      <c r="F1" s="3" t="s">
        <v>0</v>
      </c>
      <c r="G1" s="3" t="s">
        <v>0</v>
      </c>
      <c r="H1" s="3" t="s">
        <v>0</v>
      </c>
    </row>
    <row r="2" spans="1:8">
      <c r="E2" s="3"/>
      <c r="F2" s="3"/>
      <c r="G2" s="3"/>
      <c r="H2" s="3"/>
    </row>
    <row r="3" spans="1:8">
      <c r="E3" s="3"/>
      <c r="F3" s="3"/>
      <c r="G3" s="3"/>
      <c r="H3" s="3"/>
    </row>
    <row r="4" spans="1:8">
      <c r="E4" s="3"/>
      <c r="F4" s="3"/>
      <c r="G4" s="3"/>
      <c r="H4" s="3"/>
    </row>
    <row r="6" spans="1:8" ht="18.75">
      <c r="C6" s="2" t="s">
        <v>309</v>
      </c>
      <c r="D6" s="2" t="s">
        <v>309</v>
      </c>
      <c r="E6" s="2" t="s">
        <v>309</v>
      </c>
      <c r="F6" s="2" t="s">
        <v>309</v>
      </c>
      <c r="G6" s="2" t="s">
        <v>309</v>
      </c>
    </row>
    <row r="10" spans="1:8">
      <c r="B10" t="s">
        <v>310</v>
      </c>
      <c r="C10" s="39" t="s">
        <v>5</v>
      </c>
      <c r="D10" s="40" t="s">
        <v>6</v>
      </c>
      <c r="E10" s="39" t="s">
        <v>7</v>
      </c>
    </row>
    <row r="11" spans="1:8">
      <c r="B11" t="s">
        <v>310</v>
      </c>
      <c r="C11" s="39" t="s">
        <v>8</v>
      </c>
      <c r="D11" s="40" t="s">
        <v>6</v>
      </c>
      <c r="E11" s="39" t="s">
        <v>9</v>
      </c>
    </row>
    <row r="12" spans="1:8">
      <c r="B12" t="s">
        <v>310</v>
      </c>
      <c r="C12" s="39" t="s">
        <v>10</v>
      </c>
      <c r="D12" s="40" t="s">
        <v>6</v>
      </c>
      <c r="E12" s="39" t="s">
        <v>11</v>
      </c>
    </row>
    <row r="14" spans="1:8" ht="45" customHeight="1">
      <c r="A14" s="41" t="s">
        <v>311</v>
      </c>
      <c r="B14" s="41" t="s">
        <v>312</v>
      </c>
      <c r="C14" s="41" t="s">
        <v>13</v>
      </c>
      <c r="D14" s="42" t="s">
        <v>14</v>
      </c>
      <c r="E14" s="1" t="s">
        <v>15</v>
      </c>
      <c r="F14" s="1" t="s">
        <v>15</v>
      </c>
      <c r="G14" s="43">
        <f>SUM(G15:G15)</f>
        <v>1</v>
      </c>
    </row>
    <row r="15" spans="1:8">
      <c r="A15" s="44"/>
      <c r="B15" s="44"/>
      <c r="C15" s="45">
        <v>1</v>
      </c>
      <c r="D15" s="45"/>
      <c r="E15" s="45"/>
      <c r="F15" s="45"/>
      <c r="G15" s="45">
        <f>PRODUCT(C15:F15)</f>
        <v>1</v>
      </c>
    </row>
    <row r="17" spans="1:7" ht="45" customHeight="1">
      <c r="A17" s="41" t="s">
        <v>313</v>
      </c>
      <c r="B17" s="41" t="s">
        <v>312</v>
      </c>
      <c r="C17" s="41" t="s">
        <v>16</v>
      </c>
      <c r="D17" s="42" t="s">
        <v>17</v>
      </c>
      <c r="E17" s="1" t="s">
        <v>18</v>
      </c>
      <c r="F17" s="1" t="s">
        <v>18</v>
      </c>
      <c r="G17" s="43">
        <f>SUM(G18:G18)</f>
        <v>70</v>
      </c>
    </row>
    <row r="18" spans="1:7">
      <c r="A18" s="44"/>
      <c r="B18" s="44"/>
      <c r="C18" s="45">
        <v>70</v>
      </c>
      <c r="D18" s="45"/>
      <c r="E18" s="45"/>
      <c r="F18" s="45"/>
      <c r="G18" s="45">
        <f>PRODUCT(C18:F18)</f>
        <v>70</v>
      </c>
    </row>
    <row r="20" spans="1:7">
      <c r="B20" t="s">
        <v>310</v>
      </c>
      <c r="C20" s="39" t="s">
        <v>5</v>
      </c>
      <c r="D20" s="40" t="s">
        <v>6</v>
      </c>
      <c r="E20" s="39" t="s">
        <v>7</v>
      </c>
    </row>
    <row r="21" spans="1:7">
      <c r="B21" t="s">
        <v>310</v>
      </c>
      <c r="C21" s="39" t="s">
        <v>8</v>
      </c>
      <c r="D21" s="40" t="s">
        <v>6</v>
      </c>
      <c r="E21" s="39" t="s">
        <v>9</v>
      </c>
    </row>
    <row r="22" spans="1:7">
      <c r="B22" t="s">
        <v>310</v>
      </c>
      <c r="C22" s="39" t="s">
        <v>10</v>
      </c>
      <c r="D22" s="40" t="s">
        <v>20</v>
      </c>
      <c r="E22" s="39" t="s">
        <v>21</v>
      </c>
    </row>
    <row r="24" spans="1:7" ht="45" customHeight="1">
      <c r="A24" s="41" t="s">
        <v>314</v>
      </c>
      <c r="B24" s="41" t="s">
        <v>312</v>
      </c>
      <c r="C24" s="41" t="s">
        <v>23</v>
      </c>
      <c r="D24" s="42" t="s">
        <v>17</v>
      </c>
      <c r="E24" s="1" t="s">
        <v>24</v>
      </c>
      <c r="F24" s="1" t="s">
        <v>24</v>
      </c>
      <c r="G24" s="43">
        <f>SUM(G25:G25)</f>
        <v>140</v>
      </c>
    </row>
    <row r="25" spans="1:7">
      <c r="A25" s="44"/>
      <c r="B25" s="44"/>
      <c r="C25" s="45">
        <v>70</v>
      </c>
      <c r="D25" s="45">
        <v>2</v>
      </c>
      <c r="E25" s="45"/>
      <c r="F25" s="45"/>
      <c r="G25" s="45">
        <f>PRODUCT(C25:F25)</f>
        <v>140</v>
      </c>
    </row>
    <row r="27" spans="1:7" ht="45" customHeight="1">
      <c r="A27" s="41" t="s">
        <v>315</v>
      </c>
      <c r="B27" s="41" t="s">
        <v>312</v>
      </c>
      <c r="C27" s="41" t="s">
        <v>25</v>
      </c>
      <c r="D27" s="42" t="s">
        <v>26</v>
      </c>
      <c r="E27" s="1" t="s">
        <v>27</v>
      </c>
      <c r="F27" s="1" t="s">
        <v>27</v>
      </c>
      <c r="G27" s="43">
        <f>SUM(G28:G28)</f>
        <v>42</v>
      </c>
    </row>
    <row r="28" spans="1:7">
      <c r="A28" s="44"/>
      <c r="B28" s="44"/>
      <c r="C28" s="45">
        <v>70</v>
      </c>
      <c r="D28" s="45">
        <v>0.6</v>
      </c>
      <c r="E28" s="45"/>
      <c r="F28" s="45"/>
      <c r="G28" s="45">
        <f>PRODUCT(C28:F28)</f>
        <v>42</v>
      </c>
    </row>
    <row r="30" spans="1:7" ht="45" customHeight="1">
      <c r="A30" s="41" t="s">
        <v>316</v>
      </c>
      <c r="B30" s="41" t="s">
        <v>312</v>
      </c>
      <c r="C30" s="41" t="s">
        <v>28</v>
      </c>
      <c r="D30" s="42" t="s">
        <v>29</v>
      </c>
      <c r="E30" s="1" t="s">
        <v>30</v>
      </c>
      <c r="F30" s="1" t="s">
        <v>30</v>
      </c>
      <c r="G30" s="43">
        <f>SUM(G31:G31)</f>
        <v>42</v>
      </c>
    </row>
    <row r="31" spans="1:7">
      <c r="A31" s="44"/>
      <c r="B31" s="44"/>
      <c r="C31" s="45">
        <v>70</v>
      </c>
      <c r="D31" s="45">
        <v>1</v>
      </c>
      <c r="E31" s="45">
        <v>0.6</v>
      </c>
      <c r="F31" s="45"/>
      <c r="G31" s="45">
        <f>PRODUCT(C31:F31)</f>
        <v>42</v>
      </c>
    </row>
    <row r="33" spans="1:7" ht="45" customHeight="1">
      <c r="A33" s="41" t="s">
        <v>317</v>
      </c>
      <c r="B33" s="41" t="s">
        <v>312</v>
      </c>
      <c r="C33" s="41" t="s">
        <v>31</v>
      </c>
      <c r="D33" s="42" t="s">
        <v>29</v>
      </c>
      <c r="E33" s="1" t="s">
        <v>32</v>
      </c>
      <c r="F33" s="1" t="s">
        <v>32</v>
      </c>
      <c r="G33" s="43">
        <f>SUM(G34:G35)</f>
        <v>38.22</v>
      </c>
    </row>
    <row r="34" spans="1:7">
      <c r="A34" s="44" t="s">
        <v>318</v>
      </c>
      <c r="B34" s="44"/>
      <c r="C34" s="45">
        <v>70</v>
      </c>
      <c r="D34" s="45">
        <v>0.6</v>
      </c>
      <c r="E34" s="45">
        <v>0.5</v>
      </c>
      <c r="F34" s="45">
        <v>1.3</v>
      </c>
      <c r="G34" s="45">
        <f>PRODUCT(C34:F34)</f>
        <v>27.3</v>
      </c>
    </row>
    <row r="35" spans="1:7">
      <c r="A35" s="44" t="s">
        <v>319</v>
      </c>
      <c r="B35" s="44"/>
      <c r="C35" s="45">
        <v>70</v>
      </c>
      <c r="D35" s="45">
        <v>0.6</v>
      </c>
      <c r="E35" s="45">
        <v>0.2</v>
      </c>
      <c r="F35" s="45">
        <v>1.3</v>
      </c>
      <c r="G35" s="45">
        <f>PRODUCT(C35:F35)</f>
        <v>10.920000000000002</v>
      </c>
    </row>
    <row r="37" spans="1:7" ht="45" customHeight="1">
      <c r="A37" s="41" t="s">
        <v>320</v>
      </c>
      <c r="B37" s="41" t="s">
        <v>312</v>
      </c>
      <c r="C37" s="41" t="s">
        <v>33</v>
      </c>
      <c r="D37" s="42" t="s">
        <v>29</v>
      </c>
      <c r="E37" s="1" t="s">
        <v>34</v>
      </c>
      <c r="F37" s="1" t="s">
        <v>34</v>
      </c>
      <c r="G37" s="43">
        <f>SUM(G38:G38)</f>
        <v>12.6</v>
      </c>
    </row>
    <row r="38" spans="1:7">
      <c r="A38" s="44" t="s">
        <v>321</v>
      </c>
      <c r="B38" s="44"/>
      <c r="C38" s="45">
        <v>70</v>
      </c>
      <c r="D38" s="45">
        <v>0.6</v>
      </c>
      <c r="E38" s="45">
        <v>0.3</v>
      </c>
      <c r="F38" s="45"/>
      <c r="G38" s="45">
        <f>PRODUCT(C38:F38)</f>
        <v>12.6</v>
      </c>
    </row>
    <row r="40" spans="1:7" ht="45" customHeight="1">
      <c r="A40" s="41" t="s">
        <v>322</v>
      </c>
      <c r="B40" s="41" t="s">
        <v>312</v>
      </c>
      <c r="C40" s="41" t="s">
        <v>35</v>
      </c>
      <c r="D40" s="42" t="s">
        <v>29</v>
      </c>
      <c r="E40" s="1" t="s">
        <v>36</v>
      </c>
      <c r="F40" s="1" t="s">
        <v>36</v>
      </c>
      <c r="G40" s="43">
        <f>SUM(G41:G41)</f>
        <v>16.8</v>
      </c>
    </row>
    <row r="41" spans="1:7">
      <c r="A41" s="44" t="s">
        <v>321</v>
      </c>
      <c r="B41" s="44"/>
      <c r="C41" s="45">
        <v>70</v>
      </c>
      <c r="D41" s="45">
        <v>0.6</v>
      </c>
      <c r="E41" s="45">
        <v>0.4</v>
      </c>
      <c r="F41" s="45"/>
      <c r="G41" s="45">
        <f>PRODUCT(C41:F41)</f>
        <v>16.8</v>
      </c>
    </row>
    <row r="43" spans="1:7" ht="45" customHeight="1">
      <c r="A43" s="41" t="s">
        <v>323</v>
      </c>
      <c r="B43" s="41" t="s">
        <v>312</v>
      </c>
      <c r="C43" s="41" t="s">
        <v>37</v>
      </c>
      <c r="D43" s="42" t="s">
        <v>29</v>
      </c>
      <c r="E43" s="1" t="s">
        <v>38</v>
      </c>
      <c r="F43" s="1" t="s">
        <v>38</v>
      </c>
      <c r="G43" s="43">
        <f>SUM(G44:G44)</f>
        <v>8.4</v>
      </c>
    </row>
    <row r="44" spans="1:7">
      <c r="A44" s="44" t="s">
        <v>321</v>
      </c>
      <c r="B44" s="44"/>
      <c r="C44" s="45">
        <v>70</v>
      </c>
      <c r="D44" s="45">
        <v>0.6</v>
      </c>
      <c r="E44" s="45">
        <v>0.2</v>
      </c>
      <c r="F44" s="45"/>
      <c r="G44" s="45">
        <f>PRODUCT(C44:F44)</f>
        <v>8.4</v>
      </c>
    </row>
    <row r="46" spans="1:7" ht="45" customHeight="1">
      <c r="A46" s="41" t="s">
        <v>324</v>
      </c>
      <c r="B46" s="41" t="s">
        <v>312</v>
      </c>
      <c r="C46" s="41" t="s">
        <v>39</v>
      </c>
      <c r="D46" s="42" t="s">
        <v>26</v>
      </c>
      <c r="E46" s="1" t="s">
        <v>40</v>
      </c>
      <c r="F46" s="1" t="s">
        <v>40</v>
      </c>
      <c r="G46" s="43">
        <f>SUM(G47:G47)</f>
        <v>42</v>
      </c>
    </row>
    <row r="47" spans="1:7">
      <c r="A47" s="44"/>
      <c r="B47" s="44"/>
      <c r="C47" s="45">
        <v>70</v>
      </c>
      <c r="D47" s="45">
        <v>0.6</v>
      </c>
      <c r="E47" s="45"/>
      <c r="F47" s="45"/>
      <c r="G47" s="45">
        <f>PRODUCT(C47:F47)</f>
        <v>42</v>
      </c>
    </row>
    <row r="49" spans="1:7" ht="45" customHeight="1">
      <c r="A49" s="41" t="s">
        <v>325</v>
      </c>
      <c r="B49" s="41" t="s">
        <v>312</v>
      </c>
      <c r="C49" s="41" t="s">
        <v>44</v>
      </c>
      <c r="D49" s="42" t="s">
        <v>14</v>
      </c>
      <c r="E49" s="1" t="s">
        <v>45</v>
      </c>
      <c r="F49" s="1" t="s">
        <v>45</v>
      </c>
      <c r="G49" s="43">
        <f>SUM(G50:G50)</f>
        <v>2</v>
      </c>
    </row>
    <row r="50" spans="1:7">
      <c r="A50" s="44"/>
      <c r="B50" s="44"/>
      <c r="C50" s="45">
        <v>2</v>
      </c>
      <c r="D50" s="45"/>
      <c r="E50" s="45"/>
      <c r="F50" s="45"/>
      <c r="G50" s="45">
        <f>PRODUCT(C50:F50)</f>
        <v>2</v>
      </c>
    </row>
    <row r="52" spans="1:7">
      <c r="B52" t="s">
        <v>310</v>
      </c>
      <c r="C52" s="39" t="s">
        <v>5</v>
      </c>
      <c r="D52" s="40" t="s">
        <v>6</v>
      </c>
      <c r="E52" s="39" t="s">
        <v>7</v>
      </c>
    </row>
    <row r="53" spans="1:7">
      <c r="B53" t="s">
        <v>310</v>
      </c>
      <c r="C53" s="39" t="s">
        <v>8</v>
      </c>
      <c r="D53" s="40" t="s">
        <v>6</v>
      </c>
      <c r="E53" s="39" t="s">
        <v>9</v>
      </c>
    </row>
    <row r="54" spans="1:7">
      <c r="B54" t="s">
        <v>310</v>
      </c>
      <c r="C54" s="39" t="s">
        <v>10</v>
      </c>
      <c r="D54" s="40" t="s">
        <v>49</v>
      </c>
      <c r="E54" s="39" t="s">
        <v>50</v>
      </c>
    </row>
    <row r="56" spans="1:7" ht="45" customHeight="1">
      <c r="A56" s="41" t="s">
        <v>326</v>
      </c>
      <c r="B56" s="41" t="s">
        <v>312</v>
      </c>
      <c r="C56" s="41" t="s">
        <v>52</v>
      </c>
      <c r="D56" s="42" t="s">
        <v>17</v>
      </c>
      <c r="E56" s="1" t="s">
        <v>53</v>
      </c>
      <c r="F56" s="1" t="s">
        <v>53</v>
      </c>
      <c r="G56" s="43">
        <f>SUM(G57:G57)</f>
        <v>70</v>
      </c>
    </row>
    <row r="57" spans="1:7">
      <c r="A57" s="44" t="s">
        <v>327</v>
      </c>
      <c r="B57" s="44"/>
      <c r="C57" s="45">
        <v>70</v>
      </c>
      <c r="D57" s="45"/>
      <c r="E57" s="45"/>
      <c r="F57" s="45"/>
      <c r="G57" s="45">
        <f>PRODUCT(C57:F57)</f>
        <v>70</v>
      </c>
    </row>
    <row r="59" spans="1:7" ht="45" customHeight="1">
      <c r="A59" s="41" t="s">
        <v>328</v>
      </c>
      <c r="B59" s="41" t="s">
        <v>312</v>
      </c>
      <c r="C59" s="41" t="s">
        <v>56</v>
      </c>
      <c r="D59" s="42" t="s">
        <v>47</v>
      </c>
      <c r="E59" s="1" t="s">
        <v>57</v>
      </c>
      <c r="F59" s="1" t="s">
        <v>57</v>
      </c>
      <c r="G59" s="43">
        <f>SUM(G60:G60)</f>
        <v>1</v>
      </c>
    </row>
    <row r="60" spans="1:7">
      <c r="A60" s="44"/>
      <c r="B60" s="44"/>
      <c r="C60" s="45">
        <v>1</v>
      </c>
      <c r="D60" s="45"/>
      <c r="E60" s="45"/>
      <c r="F60" s="45"/>
      <c r="G60" s="45">
        <f>PRODUCT(C60:F60)</f>
        <v>1</v>
      </c>
    </row>
    <row r="62" spans="1:7">
      <c r="B62" t="s">
        <v>310</v>
      </c>
      <c r="C62" s="39" t="s">
        <v>5</v>
      </c>
      <c r="D62" s="40" t="s">
        <v>6</v>
      </c>
      <c r="E62" s="39" t="s">
        <v>7</v>
      </c>
    </row>
    <row r="63" spans="1:7">
      <c r="B63" t="s">
        <v>310</v>
      </c>
      <c r="C63" s="39" t="s">
        <v>8</v>
      </c>
      <c r="D63" s="40" t="s">
        <v>20</v>
      </c>
      <c r="E63" s="39" t="s">
        <v>68</v>
      </c>
    </row>
    <row r="64" spans="1:7">
      <c r="B64" t="s">
        <v>310</v>
      </c>
      <c r="C64" s="39" t="s">
        <v>10</v>
      </c>
      <c r="D64" s="40" t="s">
        <v>6</v>
      </c>
      <c r="E64" s="39" t="s">
        <v>69</v>
      </c>
    </row>
    <row r="66" spans="1:7" ht="45" customHeight="1">
      <c r="A66" s="41" t="s">
        <v>329</v>
      </c>
      <c r="B66" s="41" t="s">
        <v>312</v>
      </c>
      <c r="C66" s="41" t="s">
        <v>13</v>
      </c>
      <c r="D66" s="42" t="s">
        <v>14</v>
      </c>
      <c r="E66" s="1" t="s">
        <v>15</v>
      </c>
      <c r="F66" s="1" t="s">
        <v>15</v>
      </c>
      <c r="G66" s="43">
        <f>SUM(G67:G67)</f>
        <v>1</v>
      </c>
    </row>
    <row r="67" spans="1:7">
      <c r="A67" s="44">
        <v>1</v>
      </c>
      <c r="B67" s="44"/>
      <c r="C67" s="45">
        <v>1</v>
      </c>
      <c r="D67" s="45"/>
      <c r="E67" s="45"/>
      <c r="F67" s="45"/>
      <c r="G67" s="45">
        <f>PRODUCT(C67:F67)</f>
        <v>1</v>
      </c>
    </row>
    <row r="69" spans="1:7" ht="45" customHeight="1">
      <c r="A69" s="41" t="s">
        <v>330</v>
      </c>
      <c r="B69" s="41" t="s">
        <v>312</v>
      </c>
      <c r="C69" s="41" t="s">
        <v>16</v>
      </c>
      <c r="D69" s="42" t="s">
        <v>17</v>
      </c>
      <c r="E69" s="1" t="s">
        <v>18</v>
      </c>
      <c r="F69" s="1" t="s">
        <v>18</v>
      </c>
      <c r="G69" s="43">
        <f>SUM(G70:G70)</f>
        <v>38</v>
      </c>
    </row>
    <row r="70" spans="1:7">
      <c r="A70" s="44"/>
      <c r="B70" s="44"/>
      <c r="C70" s="45">
        <v>38</v>
      </c>
      <c r="D70" s="45"/>
      <c r="E70" s="45"/>
      <c r="F70" s="45"/>
      <c r="G70" s="45">
        <f>PRODUCT(C70:F70)</f>
        <v>38</v>
      </c>
    </row>
    <row r="72" spans="1:7">
      <c r="B72" t="s">
        <v>310</v>
      </c>
      <c r="C72" s="39" t="s">
        <v>5</v>
      </c>
      <c r="D72" s="40" t="s">
        <v>6</v>
      </c>
      <c r="E72" s="39" t="s">
        <v>7</v>
      </c>
    </row>
    <row r="73" spans="1:7">
      <c r="B73" t="s">
        <v>310</v>
      </c>
      <c r="C73" s="39" t="s">
        <v>8</v>
      </c>
      <c r="D73" s="40" t="s">
        <v>20</v>
      </c>
      <c r="E73" s="39" t="s">
        <v>68</v>
      </c>
    </row>
    <row r="74" spans="1:7">
      <c r="B74" t="s">
        <v>310</v>
      </c>
      <c r="C74" s="39" t="s">
        <v>10</v>
      </c>
      <c r="D74" s="40" t="s">
        <v>20</v>
      </c>
      <c r="E74" s="39" t="s">
        <v>21</v>
      </c>
    </row>
    <row r="76" spans="1:7" ht="45" customHeight="1">
      <c r="A76" s="41" t="s">
        <v>331</v>
      </c>
      <c r="B76" s="41" t="s">
        <v>312</v>
      </c>
      <c r="C76" s="41" t="s">
        <v>23</v>
      </c>
      <c r="D76" s="42" t="s">
        <v>17</v>
      </c>
      <c r="E76" s="1" t="s">
        <v>24</v>
      </c>
      <c r="F76" s="1" t="s">
        <v>24</v>
      </c>
      <c r="G76" s="43">
        <f>SUM(G77:G77)</f>
        <v>76</v>
      </c>
    </row>
    <row r="77" spans="1:7">
      <c r="A77" s="44"/>
      <c r="B77" s="44"/>
      <c r="C77" s="45">
        <v>38</v>
      </c>
      <c r="D77" s="45">
        <v>2</v>
      </c>
      <c r="E77" s="45"/>
      <c r="F77" s="45"/>
      <c r="G77" s="45">
        <f>PRODUCT(C77:F77)</f>
        <v>76</v>
      </c>
    </row>
    <row r="79" spans="1:7" ht="45" customHeight="1">
      <c r="A79" s="41" t="s">
        <v>332</v>
      </c>
      <c r="B79" s="41" t="s">
        <v>312</v>
      </c>
      <c r="C79" s="41" t="s">
        <v>25</v>
      </c>
      <c r="D79" s="42" t="s">
        <v>26</v>
      </c>
      <c r="E79" s="1" t="s">
        <v>27</v>
      </c>
      <c r="F79" s="1" t="s">
        <v>27</v>
      </c>
      <c r="G79" s="43">
        <f>SUM(G80:G80)</f>
        <v>22.8</v>
      </c>
    </row>
    <row r="80" spans="1:7">
      <c r="A80" s="44"/>
      <c r="B80" s="44"/>
      <c r="C80" s="45">
        <v>38</v>
      </c>
      <c r="D80" s="45">
        <v>0.6</v>
      </c>
      <c r="E80" s="45"/>
      <c r="F80" s="45"/>
      <c r="G80" s="45">
        <f>PRODUCT(C80:F80)</f>
        <v>22.8</v>
      </c>
    </row>
    <row r="82" spans="1:7" ht="45" customHeight="1">
      <c r="A82" s="41" t="s">
        <v>333</v>
      </c>
      <c r="B82" s="41" t="s">
        <v>312</v>
      </c>
      <c r="C82" s="41" t="s">
        <v>28</v>
      </c>
      <c r="D82" s="42" t="s">
        <v>29</v>
      </c>
      <c r="E82" s="1" t="s">
        <v>30</v>
      </c>
      <c r="F82" s="1" t="s">
        <v>30</v>
      </c>
      <c r="G82" s="43">
        <f>SUM(G83:G83)</f>
        <v>22.8</v>
      </c>
    </row>
    <row r="83" spans="1:7">
      <c r="A83" s="44"/>
      <c r="B83" s="44"/>
      <c r="C83" s="45">
        <v>38</v>
      </c>
      <c r="D83" s="45">
        <v>1</v>
      </c>
      <c r="E83" s="45">
        <v>0.6</v>
      </c>
      <c r="F83" s="45"/>
      <c r="G83" s="45">
        <f>PRODUCT(C83:F83)</f>
        <v>22.8</v>
      </c>
    </row>
    <row r="85" spans="1:7" ht="45" customHeight="1">
      <c r="A85" s="41" t="s">
        <v>334</v>
      </c>
      <c r="B85" s="41" t="s">
        <v>312</v>
      </c>
      <c r="C85" s="41" t="s">
        <v>31</v>
      </c>
      <c r="D85" s="42" t="s">
        <v>29</v>
      </c>
      <c r="E85" s="1" t="s">
        <v>32</v>
      </c>
      <c r="F85" s="1" t="s">
        <v>32</v>
      </c>
      <c r="G85" s="43">
        <f>SUM(G86:G87)</f>
        <v>20.748000000000001</v>
      </c>
    </row>
    <row r="86" spans="1:7">
      <c r="A86" s="44" t="s">
        <v>318</v>
      </c>
      <c r="B86" s="44"/>
      <c r="C86" s="45">
        <v>38</v>
      </c>
      <c r="D86" s="45">
        <v>0.6</v>
      </c>
      <c r="E86" s="45">
        <v>0.5</v>
      </c>
      <c r="F86" s="45">
        <v>1.3</v>
      </c>
      <c r="G86" s="45">
        <f>PRODUCT(C86:F86)</f>
        <v>14.82</v>
      </c>
    </row>
    <row r="87" spans="1:7">
      <c r="A87" s="44" t="s">
        <v>319</v>
      </c>
      <c r="B87" s="44"/>
      <c r="C87" s="45">
        <v>38</v>
      </c>
      <c r="D87" s="45">
        <v>0.6</v>
      </c>
      <c r="E87" s="45">
        <v>0.2</v>
      </c>
      <c r="F87" s="45">
        <v>1.3</v>
      </c>
      <c r="G87" s="45">
        <f>PRODUCT(C87:F87)</f>
        <v>5.9280000000000008</v>
      </c>
    </row>
    <row r="89" spans="1:7" ht="45" customHeight="1">
      <c r="A89" s="41" t="s">
        <v>335</v>
      </c>
      <c r="B89" s="41" t="s">
        <v>312</v>
      </c>
      <c r="C89" s="41" t="s">
        <v>33</v>
      </c>
      <c r="D89" s="42" t="s">
        <v>29</v>
      </c>
      <c r="E89" s="1" t="s">
        <v>34</v>
      </c>
      <c r="F89" s="1" t="s">
        <v>34</v>
      </c>
      <c r="G89" s="43">
        <f>SUM(G90:G90)</f>
        <v>6.84</v>
      </c>
    </row>
    <row r="90" spans="1:7">
      <c r="A90" s="44" t="s">
        <v>321</v>
      </c>
      <c r="B90" s="44"/>
      <c r="C90" s="45">
        <v>38</v>
      </c>
      <c r="D90" s="45">
        <v>0.6</v>
      </c>
      <c r="E90" s="45">
        <v>0.3</v>
      </c>
      <c r="F90" s="45"/>
      <c r="G90" s="45">
        <f>PRODUCT(C90:F90)</f>
        <v>6.84</v>
      </c>
    </row>
    <row r="92" spans="1:7" ht="45" customHeight="1">
      <c r="A92" s="41" t="s">
        <v>336</v>
      </c>
      <c r="B92" s="41" t="s">
        <v>312</v>
      </c>
      <c r="C92" s="41" t="s">
        <v>35</v>
      </c>
      <c r="D92" s="42" t="s">
        <v>29</v>
      </c>
      <c r="E92" s="1" t="s">
        <v>36</v>
      </c>
      <c r="F92" s="1" t="s">
        <v>36</v>
      </c>
      <c r="G92" s="43">
        <f>SUM(G93:G93)</f>
        <v>9.120000000000001</v>
      </c>
    </row>
    <row r="93" spans="1:7">
      <c r="A93" s="44"/>
      <c r="B93" s="44"/>
      <c r="C93" s="45">
        <v>38</v>
      </c>
      <c r="D93" s="45">
        <v>0.6</v>
      </c>
      <c r="E93" s="45">
        <v>0.4</v>
      </c>
      <c r="F93" s="45"/>
      <c r="G93" s="45">
        <f>PRODUCT(C93:F93)</f>
        <v>9.120000000000001</v>
      </c>
    </row>
    <row r="95" spans="1:7" ht="45" customHeight="1">
      <c r="A95" s="41" t="s">
        <v>337</v>
      </c>
      <c r="B95" s="41" t="s">
        <v>312</v>
      </c>
      <c r="C95" s="41" t="s">
        <v>37</v>
      </c>
      <c r="D95" s="42" t="s">
        <v>29</v>
      </c>
      <c r="E95" s="1" t="s">
        <v>38</v>
      </c>
      <c r="F95" s="1" t="s">
        <v>38</v>
      </c>
      <c r="G95" s="43">
        <f>SUM(G96:G96)</f>
        <v>4.5600000000000005</v>
      </c>
    </row>
    <row r="96" spans="1:7">
      <c r="A96" s="44"/>
      <c r="B96" s="44"/>
      <c r="C96" s="45">
        <v>38</v>
      </c>
      <c r="D96" s="45">
        <v>0.6</v>
      </c>
      <c r="E96" s="45">
        <v>0.2</v>
      </c>
      <c r="F96" s="45"/>
      <c r="G96" s="45">
        <f>PRODUCT(C96:F96)</f>
        <v>4.5600000000000005</v>
      </c>
    </row>
    <row r="98" spans="1:7" ht="45" customHeight="1">
      <c r="A98" s="41" t="s">
        <v>338</v>
      </c>
      <c r="B98" s="41" t="s">
        <v>312</v>
      </c>
      <c r="C98" s="41" t="s">
        <v>39</v>
      </c>
      <c r="D98" s="42" t="s">
        <v>26</v>
      </c>
      <c r="E98" s="1" t="s">
        <v>40</v>
      </c>
      <c r="F98" s="1" t="s">
        <v>40</v>
      </c>
      <c r="G98" s="43">
        <f>SUM(G99:G99)</f>
        <v>22.8</v>
      </c>
    </row>
    <row r="99" spans="1:7">
      <c r="A99" s="44"/>
      <c r="B99" s="44"/>
      <c r="C99" s="45">
        <v>38</v>
      </c>
      <c r="D99" s="45">
        <v>0.6</v>
      </c>
      <c r="E99" s="45"/>
      <c r="F99" s="45"/>
      <c r="G99" s="45">
        <f>PRODUCT(C99:F99)</f>
        <v>22.8</v>
      </c>
    </row>
    <row r="101" spans="1:7" ht="45" customHeight="1">
      <c r="A101" s="41" t="s">
        <v>339</v>
      </c>
      <c r="B101" s="41" t="s">
        <v>312</v>
      </c>
      <c r="C101" s="41" t="s">
        <v>44</v>
      </c>
      <c r="D101" s="42" t="s">
        <v>14</v>
      </c>
      <c r="E101" s="1" t="s">
        <v>45</v>
      </c>
      <c r="F101" s="1" t="s">
        <v>45</v>
      </c>
      <c r="G101" s="43">
        <f>SUM(G102:G102)</f>
        <v>1</v>
      </c>
    </row>
    <row r="102" spans="1:7">
      <c r="A102" s="44"/>
      <c r="B102" s="44"/>
      <c r="C102" s="45">
        <v>1</v>
      </c>
      <c r="D102" s="45"/>
      <c r="E102" s="45"/>
      <c r="F102" s="45"/>
      <c r="G102" s="45">
        <f>PRODUCT(C102:F102)</f>
        <v>1</v>
      </c>
    </row>
    <row r="104" spans="1:7">
      <c r="B104" t="s">
        <v>310</v>
      </c>
      <c r="C104" s="39" t="s">
        <v>5</v>
      </c>
      <c r="D104" s="40" t="s">
        <v>6</v>
      </c>
      <c r="E104" s="39" t="s">
        <v>7</v>
      </c>
    </row>
    <row r="105" spans="1:7">
      <c r="B105" t="s">
        <v>310</v>
      </c>
      <c r="C105" s="39" t="s">
        <v>8</v>
      </c>
      <c r="D105" s="40" t="s">
        <v>20</v>
      </c>
      <c r="E105" s="39" t="s">
        <v>68</v>
      </c>
    </row>
    <row r="106" spans="1:7">
      <c r="B106" t="s">
        <v>310</v>
      </c>
      <c r="C106" s="39" t="s">
        <v>10</v>
      </c>
      <c r="D106" s="40" t="s">
        <v>49</v>
      </c>
      <c r="E106" s="39" t="s">
        <v>50</v>
      </c>
    </row>
    <row r="108" spans="1:7" ht="45" customHeight="1">
      <c r="A108" s="41" t="s">
        <v>340</v>
      </c>
      <c r="B108" s="41" t="s">
        <v>312</v>
      </c>
      <c r="C108" s="41" t="s">
        <v>52</v>
      </c>
      <c r="D108" s="42" t="s">
        <v>17</v>
      </c>
      <c r="E108" s="1" t="s">
        <v>53</v>
      </c>
      <c r="F108" s="1" t="s">
        <v>53</v>
      </c>
      <c r="G108" s="43">
        <f>SUM(G109:G109)</f>
        <v>38</v>
      </c>
    </row>
    <row r="109" spans="1:7">
      <c r="A109" s="44" t="s">
        <v>327</v>
      </c>
      <c r="B109" s="44"/>
      <c r="C109" s="45">
        <v>38</v>
      </c>
      <c r="D109" s="45"/>
      <c r="E109" s="45"/>
      <c r="F109" s="45"/>
      <c r="G109" s="45">
        <f>PRODUCT(C109:F109)</f>
        <v>38</v>
      </c>
    </row>
    <row r="111" spans="1:7" ht="45" customHeight="1">
      <c r="A111" s="41" t="s">
        <v>341</v>
      </c>
      <c r="B111" s="41" t="s">
        <v>312</v>
      </c>
      <c r="C111" s="41" t="s">
        <v>73</v>
      </c>
      <c r="D111" s="42" t="s">
        <v>42</v>
      </c>
      <c r="E111" s="1" t="s">
        <v>74</v>
      </c>
      <c r="F111" s="1" t="s">
        <v>74</v>
      </c>
      <c r="G111" s="43">
        <f>SUM(G112:G112)</f>
        <v>5</v>
      </c>
    </row>
    <row r="112" spans="1:7">
      <c r="A112" s="44"/>
      <c r="B112" s="44"/>
      <c r="C112" s="45">
        <v>5</v>
      </c>
      <c r="D112" s="45"/>
      <c r="E112" s="45"/>
      <c r="F112" s="45"/>
      <c r="G112" s="45">
        <f>PRODUCT(C112:F112)</f>
        <v>5</v>
      </c>
    </row>
    <row r="114" spans="1:7" ht="45" customHeight="1">
      <c r="A114" s="41" t="s">
        <v>342</v>
      </c>
      <c r="B114" s="41" t="s">
        <v>312</v>
      </c>
      <c r="C114" s="41" t="s">
        <v>56</v>
      </c>
      <c r="D114" s="42" t="s">
        <v>47</v>
      </c>
      <c r="E114" s="1" t="s">
        <v>57</v>
      </c>
      <c r="F114" s="1" t="s">
        <v>57</v>
      </c>
      <c r="G114" s="43">
        <f>SUM(G115:G115)</f>
        <v>1</v>
      </c>
    </row>
    <row r="115" spans="1:7">
      <c r="A115" s="44"/>
      <c r="B115" s="44"/>
      <c r="C115" s="45">
        <v>1</v>
      </c>
      <c r="D115" s="45"/>
      <c r="E115" s="45"/>
      <c r="F115" s="45"/>
      <c r="G115" s="45">
        <f>PRODUCT(C115:F115)</f>
        <v>1</v>
      </c>
    </row>
    <row r="117" spans="1:7">
      <c r="B117" t="s">
        <v>310</v>
      </c>
      <c r="C117" s="39" t="s">
        <v>5</v>
      </c>
      <c r="D117" s="40" t="s">
        <v>6</v>
      </c>
      <c r="E117" s="39" t="s">
        <v>7</v>
      </c>
    </row>
    <row r="118" spans="1:7">
      <c r="B118" t="s">
        <v>310</v>
      </c>
      <c r="C118" s="39" t="s">
        <v>8</v>
      </c>
      <c r="D118" s="40" t="s">
        <v>49</v>
      </c>
      <c r="E118" s="39" t="s">
        <v>82</v>
      </c>
    </row>
    <row r="120" spans="1:7" ht="45" customHeight="1">
      <c r="A120" s="41" t="s">
        <v>343</v>
      </c>
      <c r="B120" s="41" t="s">
        <v>312</v>
      </c>
      <c r="C120" s="41" t="s">
        <v>13</v>
      </c>
      <c r="D120" s="42" t="s">
        <v>14</v>
      </c>
      <c r="E120" s="1" t="s">
        <v>15</v>
      </c>
      <c r="F120" s="1" t="s">
        <v>15</v>
      </c>
      <c r="G120" s="43">
        <f>SUM(G121:G121)</f>
        <v>1</v>
      </c>
    </row>
    <row r="121" spans="1:7">
      <c r="A121" s="44">
        <v>1</v>
      </c>
      <c r="B121" s="44"/>
      <c r="C121" s="45">
        <v>1</v>
      </c>
      <c r="D121" s="45"/>
      <c r="E121" s="45"/>
      <c r="F121" s="45"/>
      <c r="G121" s="45">
        <f>PRODUCT(C121:F121)</f>
        <v>1</v>
      </c>
    </row>
    <row r="123" spans="1:7" ht="45" customHeight="1">
      <c r="A123" s="41" t="s">
        <v>344</v>
      </c>
      <c r="B123" s="41" t="s">
        <v>312</v>
      </c>
      <c r="C123" s="41" t="s">
        <v>84</v>
      </c>
      <c r="D123" s="42" t="s">
        <v>42</v>
      </c>
      <c r="E123" s="1" t="s">
        <v>85</v>
      </c>
      <c r="F123" s="1" t="s">
        <v>85</v>
      </c>
      <c r="G123" s="43">
        <f>SUM(G124:G124)</f>
        <v>2</v>
      </c>
    </row>
    <row r="124" spans="1:7">
      <c r="A124" s="44"/>
      <c r="B124" s="44"/>
      <c r="C124" s="45">
        <v>2</v>
      </c>
      <c r="D124" s="45"/>
      <c r="E124" s="45"/>
      <c r="F124" s="45"/>
      <c r="G124" s="45">
        <f>PRODUCT(C124:F124)</f>
        <v>2</v>
      </c>
    </row>
    <row r="126" spans="1:7" ht="45" customHeight="1">
      <c r="A126" s="41" t="s">
        <v>345</v>
      </c>
      <c r="B126" s="41" t="s">
        <v>312</v>
      </c>
      <c r="C126" s="41" t="s">
        <v>41</v>
      </c>
      <c r="D126" s="42" t="s">
        <v>42</v>
      </c>
      <c r="E126" s="1" t="s">
        <v>43</v>
      </c>
      <c r="F126" s="1" t="s">
        <v>43</v>
      </c>
      <c r="G126" s="43">
        <f>SUM(G127:G127)</f>
        <v>2</v>
      </c>
    </row>
    <row r="127" spans="1:7">
      <c r="A127" s="44"/>
      <c r="B127" s="44"/>
      <c r="C127" s="45">
        <v>2</v>
      </c>
      <c r="D127" s="45"/>
      <c r="E127" s="45"/>
      <c r="F127" s="45"/>
      <c r="G127" s="45">
        <f>PRODUCT(C127:F127)</f>
        <v>2</v>
      </c>
    </row>
    <row r="129" spans="1:7">
      <c r="B129" t="s">
        <v>310</v>
      </c>
      <c r="C129" s="39" t="s">
        <v>5</v>
      </c>
      <c r="D129" s="40" t="s">
        <v>6</v>
      </c>
      <c r="E129" s="39" t="s">
        <v>7</v>
      </c>
    </row>
    <row r="130" spans="1:7">
      <c r="B130" t="s">
        <v>310</v>
      </c>
      <c r="C130" s="39" t="s">
        <v>8</v>
      </c>
      <c r="D130" s="40" t="s">
        <v>58</v>
      </c>
      <c r="E130" s="39" t="s">
        <v>86</v>
      </c>
    </row>
    <row r="132" spans="1:7" ht="45" customHeight="1">
      <c r="A132" s="41" t="s">
        <v>346</v>
      </c>
      <c r="B132" s="41" t="s">
        <v>312</v>
      </c>
      <c r="C132" s="41" t="s">
        <v>13</v>
      </c>
      <c r="D132" s="42" t="s">
        <v>14</v>
      </c>
      <c r="E132" s="1" t="s">
        <v>15</v>
      </c>
      <c r="F132" s="1" t="s">
        <v>15</v>
      </c>
      <c r="G132" s="43">
        <f>SUM(G133:G133)</f>
        <v>1</v>
      </c>
    </row>
    <row r="133" spans="1:7">
      <c r="A133" s="44"/>
      <c r="B133" s="44"/>
      <c r="C133" s="45">
        <v>1</v>
      </c>
      <c r="D133" s="45"/>
      <c r="E133" s="45"/>
      <c r="F133" s="45"/>
      <c r="G133" s="45">
        <f>PRODUCT(C133:F133)</f>
        <v>1</v>
      </c>
    </row>
    <row r="135" spans="1:7" ht="45" customHeight="1">
      <c r="A135" s="41" t="s">
        <v>347</v>
      </c>
      <c r="B135" s="41" t="s">
        <v>312</v>
      </c>
      <c r="C135" s="41" t="s">
        <v>31</v>
      </c>
      <c r="D135" s="42" t="s">
        <v>29</v>
      </c>
      <c r="E135" s="1" t="s">
        <v>32</v>
      </c>
      <c r="F135" s="1" t="s">
        <v>32</v>
      </c>
      <c r="G135" s="43">
        <f>SUM(G136:G136)</f>
        <v>8.2100000000000009</v>
      </c>
    </row>
    <row r="136" spans="1:7">
      <c r="A136" s="44"/>
      <c r="B136" s="44"/>
      <c r="C136" s="45">
        <v>8.2100000000000009</v>
      </c>
      <c r="D136" s="45"/>
      <c r="E136" s="45"/>
      <c r="F136" s="45"/>
      <c r="G136" s="45">
        <f>PRODUCT(C136:F136)</f>
        <v>8.2100000000000009</v>
      </c>
    </row>
  </sheetData>
  <sheetProtection sheet="1"/>
  <mergeCells count="37">
    <mergeCell ref="E132:F132"/>
    <mergeCell ref="E135:F135"/>
    <mergeCell ref="E111:F111"/>
    <mergeCell ref="E114:F114"/>
    <mergeCell ref="E120:F120"/>
    <mergeCell ref="E123:F123"/>
    <mergeCell ref="E126:F126"/>
    <mergeCell ref="E92:F92"/>
    <mergeCell ref="E95:F95"/>
    <mergeCell ref="E98:F98"/>
    <mergeCell ref="E101:F101"/>
    <mergeCell ref="E108:F108"/>
    <mergeCell ref="E76:F76"/>
    <mergeCell ref="E79:F79"/>
    <mergeCell ref="E82:F82"/>
    <mergeCell ref="E85:F85"/>
    <mergeCell ref="E89:F89"/>
    <mergeCell ref="E49:F49"/>
    <mergeCell ref="E56:F56"/>
    <mergeCell ref="E59:F59"/>
    <mergeCell ref="E66:F66"/>
    <mergeCell ref="E69:F69"/>
    <mergeCell ref="E33:F33"/>
    <mergeCell ref="E37:F37"/>
    <mergeCell ref="E40:F40"/>
    <mergeCell ref="E43:F43"/>
    <mergeCell ref="E46:F46"/>
    <mergeCell ref="E14:F14"/>
    <mergeCell ref="E17:F17"/>
    <mergeCell ref="E24:F24"/>
    <mergeCell ref="E27:F27"/>
    <mergeCell ref="E30:F30"/>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1C72EBB2727428DCC7BD2F9668D02" ma:contentTypeVersion="15" ma:contentTypeDescription="Crea un document nou" ma:contentTypeScope="" ma:versionID="c78c40d7b4a3ddc4da46a26dc47711fd">
  <xsd:schema xmlns:xsd="http://www.w3.org/2001/XMLSchema" xmlns:xs="http://www.w3.org/2001/XMLSchema" xmlns:p="http://schemas.microsoft.com/office/2006/metadata/properties" xmlns:ns2="1b8c790a-880f-41f2-9ebd-6904046b7a1b" xmlns:ns3="d6a7caad-6bfe-49ae-ae6d-ce3a41f9f399" targetNamespace="http://schemas.microsoft.com/office/2006/metadata/properties" ma:root="true" ma:fieldsID="015d81db8fb3aa2b05fdd549603979ca" ns2:_="" ns3:_="">
    <xsd:import namespace="1b8c790a-880f-41f2-9ebd-6904046b7a1b"/>
    <xsd:import namespace="d6a7caad-6bfe-49ae-ae6d-ce3a41f9f3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c790a-880f-41f2-9ebd-6904046b7a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6db50fc4-ea4b-4629-aa89-a94b6a8a9c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a7caad-6bfe-49ae-ae6d-ce3a41f9f3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e63f70e-8770-4419-a67a-48786acd76eb}" ma:internalName="TaxCatchAll" ma:showField="CatchAllData" ma:web="d6a7caad-6bfe-49ae-ae6d-ce3a41f9f3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a7caad-6bfe-49ae-ae6d-ce3a41f9f399" xsi:nil="true"/>
    <lcf76f155ced4ddcb4097134ff3c332f xmlns="1b8c790a-880f-41f2-9ebd-6904046b7a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374DC2-C2AB-4D6D-81B6-7D2EE433C35E}"/>
</file>

<file path=customXml/itemProps2.xml><?xml version="1.0" encoding="utf-8"?>
<ds:datastoreItem xmlns:ds="http://schemas.openxmlformats.org/officeDocument/2006/customXml" ds:itemID="{CCD5CFA4-6B6E-4F9A-88CE-DA5F76C84565}"/>
</file>

<file path=customXml/itemProps3.xml><?xml version="1.0" encoding="utf-8"?>
<ds:datastoreItem xmlns:ds="http://schemas.openxmlformats.org/officeDocument/2006/customXml" ds:itemID="{895B8A98-2989-43BA-9956-CC97C2B9E0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tecnics</cp:lastModifiedBy>
  <dcterms:created xsi:type="dcterms:W3CDTF">2026-03-18T13:01:56Z</dcterms:created>
  <dcterms:modified xsi:type="dcterms:W3CDTF">2026-03-18T13:02:37Z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0x010100D681C72EBB2727428DCC7BD2F9668D02</vt:lpwstr>
  </property>
</Properties>
</file>