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70" windowWidth="28215" windowHeight="11955"/>
  </bookViews>
  <sheets>
    <sheet name="T-PRES" sheetId="2" r:id="rId1"/>
    <sheet name="T-APU" sheetId="7" r:id="rId2"/>
    <sheet name="T-SMP" sheetId="8" r:id="rId3"/>
    <sheet name="T-DIM" sheetId="9" r:id="rId4"/>
  </sheets>
  <calcPr calcId="124519"/>
</workbook>
</file>

<file path=xl/calcChain.xml><?xml version="1.0" encoding="utf-8"?>
<calcChain xmlns="http://schemas.openxmlformats.org/spreadsheetml/2006/main">
  <c r="H46" i="2"/>
  <c r="H52"/>
  <c r="H81"/>
  <c r="H97"/>
  <c r="H155"/>
  <c r="J13" i="7"/>
  <c r="K14" s="1"/>
  <c r="K25" s="1"/>
  <c r="J16"/>
  <c r="K24" s="1"/>
  <c r="J19"/>
  <c r="J20"/>
  <c r="J21"/>
  <c r="K23" s="1"/>
  <c r="J22"/>
  <c r="K29"/>
  <c r="K30"/>
  <c r="K28" s="1"/>
  <c r="J35"/>
  <c r="K36" s="1"/>
  <c r="J41" s="1"/>
  <c r="J38"/>
  <c r="K39" s="1"/>
  <c r="J47"/>
  <c r="K50" s="1"/>
  <c r="K51" s="1"/>
  <c r="K45" s="1"/>
  <c r="J48"/>
  <c r="K49"/>
  <c r="J55"/>
  <c r="K57" s="1"/>
  <c r="J62" s="1"/>
  <c r="J56"/>
  <c r="J59"/>
  <c r="K60"/>
  <c r="J68"/>
  <c r="K70" s="1"/>
  <c r="J78" s="1"/>
  <c r="J69"/>
  <c r="K79" s="1"/>
  <c r="K80" s="1"/>
  <c r="K66" s="1"/>
  <c r="J72"/>
  <c r="K73" s="1"/>
  <c r="J75"/>
  <c r="K76" s="1"/>
  <c r="J84"/>
  <c r="J85"/>
  <c r="J88"/>
  <c r="J89"/>
  <c r="K90" s="1"/>
  <c r="J98"/>
  <c r="J99"/>
  <c r="K100"/>
  <c r="J105" s="1"/>
  <c r="K106" s="1"/>
  <c r="K107" s="1"/>
  <c r="K96" s="1"/>
  <c r="J102"/>
  <c r="K103"/>
  <c r="J111"/>
  <c r="J112"/>
  <c r="K113" s="1"/>
  <c r="J118" s="1"/>
  <c r="J115"/>
  <c r="K116" s="1"/>
  <c r="J143"/>
  <c r="J146"/>
  <c r="J147"/>
  <c r="K148"/>
  <c r="J156"/>
  <c r="K157"/>
  <c r="J162" s="1"/>
  <c r="K163" s="1"/>
  <c r="K164" s="1"/>
  <c r="K154" s="1"/>
  <c r="J159"/>
  <c r="K160"/>
  <c r="J168"/>
  <c r="J169"/>
  <c r="K170" s="1"/>
  <c r="K171"/>
  <c r="K172" s="1"/>
  <c r="K166" s="1"/>
  <c r="J176"/>
  <c r="K178" s="1"/>
  <c r="J184" s="1"/>
  <c r="J177"/>
  <c r="J180"/>
  <c r="J181"/>
  <c r="K182"/>
  <c r="J190"/>
  <c r="J191"/>
  <c r="K192" s="1"/>
  <c r="J199" s="1"/>
  <c r="J194"/>
  <c r="K197" s="1"/>
  <c r="J195"/>
  <c r="J196"/>
  <c r="J205"/>
  <c r="K207" s="1"/>
  <c r="J214" s="1"/>
  <c r="K215" s="1"/>
  <c r="K216" s="1"/>
  <c r="K203" s="1"/>
  <c r="J206"/>
  <c r="J209"/>
  <c r="J210"/>
  <c r="K212" s="1"/>
  <c r="J211"/>
  <c r="J224"/>
  <c r="J225"/>
  <c r="J228"/>
  <c r="K231" s="1"/>
  <c r="J229"/>
  <c r="J230"/>
  <c r="J239"/>
  <c r="J240"/>
  <c r="K241"/>
  <c r="J246" s="1"/>
  <c r="K247" s="1"/>
  <c r="K248" s="1"/>
  <c r="K237" s="1"/>
  <c r="J243"/>
  <c r="K244"/>
  <c r="J252"/>
  <c r="K253"/>
  <c r="J259" s="1"/>
  <c r="J255"/>
  <c r="J256"/>
  <c r="K257" s="1"/>
  <c r="J267"/>
  <c r="K272" s="1"/>
  <c r="K273" s="1"/>
  <c r="K265" s="1"/>
  <c r="J270"/>
  <c r="K271" s="1"/>
  <c r="J277"/>
  <c r="K278"/>
  <c r="J287" s="1"/>
  <c r="J280"/>
  <c r="J281"/>
  <c r="K282" s="1"/>
  <c r="J284"/>
  <c r="K285" s="1"/>
  <c r="J293"/>
  <c r="J294"/>
  <c r="K295"/>
  <c r="J303" s="1"/>
  <c r="K304" s="1"/>
  <c r="K305" s="1"/>
  <c r="K291" s="1"/>
  <c r="J297"/>
  <c r="K298"/>
  <c r="J300"/>
  <c r="K301"/>
  <c r="J309"/>
  <c r="J310"/>
  <c r="J311"/>
  <c r="K312"/>
  <c r="J321" s="1"/>
  <c r="J314"/>
  <c r="K315" s="1"/>
  <c r="J317"/>
  <c r="J318"/>
  <c r="J327"/>
  <c r="K328" s="1"/>
  <c r="J333" s="1"/>
  <c r="J330"/>
  <c r="K334" s="1"/>
  <c r="K335" s="1"/>
  <c r="K325" s="1"/>
  <c r="K341"/>
  <c r="K342" s="1"/>
  <c r="K340" s="1"/>
  <c r="J347"/>
  <c r="K349" s="1"/>
  <c r="J348"/>
  <c r="K350"/>
  <c r="K351" s="1"/>
  <c r="K345" s="1"/>
  <c r="J355"/>
  <c r="J356"/>
  <c r="K358" s="1"/>
  <c r="K359" s="1"/>
  <c r="K353" s="1"/>
  <c r="J357"/>
  <c r="G14" i="9"/>
  <c r="G15"/>
  <c r="G18"/>
  <c r="G17" s="1"/>
  <c r="G24"/>
  <c r="G25"/>
  <c r="G28"/>
  <c r="G27" s="1"/>
  <c r="G29"/>
  <c r="G31"/>
  <c r="G32"/>
  <c r="G35"/>
  <c r="G34" s="1"/>
  <c r="G36"/>
  <c r="G39"/>
  <c r="G38" s="1"/>
  <c r="G41"/>
  <c r="G42"/>
  <c r="G45"/>
  <c r="G44" s="1"/>
  <c r="G47"/>
  <c r="G48"/>
  <c r="G51"/>
  <c r="G50" s="1"/>
  <c r="G53"/>
  <c r="G54"/>
  <c r="G61"/>
  <c r="G60" s="1"/>
  <c r="G63"/>
  <c r="G64"/>
  <c r="G65"/>
  <c r="G68"/>
  <c r="G67" s="1"/>
  <c r="G70"/>
  <c r="G71"/>
  <c r="G74"/>
  <c r="G73" s="1"/>
  <c r="G76"/>
  <c r="G77"/>
  <c r="G80"/>
  <c r="G79" s="1"/>
  <c r="G82"/>
  <c r="G83"/>
  <c r="G86"/>
  <c r="G85" s="1"/>
  <c r="G92"/>
  <c r="G93"/>
  <c r="G96"/>
  <c r="G95" s="1"/>
  <c r="G103"/>
  <c r="G102" s="1"/>
  <c r="G106"/>
  <c r="G105" s="1"/>
  <c r="G109"/>
  <c r="G108" s="1"/>
  <c r="G112"/>
  <c r="G111" s="1"/>
  <c r="G113"/>
  <c r="G115"/>
  <c r="G116"/>
  <c r="G118"/>
  <c r="G119"/>
  <c r="G121"/>
  <c r="G122"/>
  <c r="G124"/>
  <c r="G125"/>
  <c r="G127"/>
  <c r="G128"/>
  <c r="G130"/>
  <c r="G131"/>
  <c r="G138"/>
  <c r="G139"/>
  <c r="G137" s="1"/>
  <c r="G142"/>
  <c r="G141" s="1"/>
  <c r="G145"/>
  <c r="G144" s="1"/>
  <c r="G148"/>
  <c r="G147" s="1"/>
  <c r="G151"/>
  <c r="G150" s="1"/>
  <c r="G154"/>
  <c r="G153" s="1"/>
  <c r="G157"/>
  <c r="G156" s="1"/>
  <c r="G164"/>
  <c r="G163" s="1"/>
  <c r="G167"/>
  <c r="G166" s="1"/>
  <c r="G174"/>
  <c r="G173" s="1"/>
  <c r="G177"/>
  <c r="G176" s="1"/>
  <c r="G180"/>
  <c r="G179" s="1"/>
  <c r="G183"/>
  <c r="G182" s="1"/>
  <c r="G184"/>
  <c r="G186"/>
  <c r="G187"/>
  <c r="G189"/>
  <c r="G190"/>
  <c r="G192"/>
  <c r="G193"/>
  <c r="G195"/>
  <c r="G196"/>
  <c r="G198"/>
  <c r="G199"/>
  <c r="G201"/>
  <c r="G202"/>
  <c r="G208"/>
  <c r="G209"/>
  <c r="G211"/>
  <c r="G212"/>
  <c r="G214"/>
  <c r="G215"/>
  <c r="G217"/>
  <c r="G218"/>
  <c r="G220"/>
  <c r="G221"/>
  <c r="G223"/>
  <c r="G224"/>
  <c r="H169" i="2"/>
  <c r="H168"/>
  <c r="H167"/>
  <c r="H170" s="1"/>
  <c r="H160"/>
  <c r="H159"/>
  <c r="H158"/>
  <c r="H157"/>
  <c r="H156"/>
  <c r="H154"/>
  <c r="H153"/>
  <c r="H152"/>
  <c r="H151"/>
  <c r="H150"/>
  <c r="H149"/>
  <c r="H148"/>
  <c r="H161" s="1"/>
  <c r="H141"/>
  <c r="H140"/>
  <c r="H139"/>
  <c r="H138"/>
  <c r="H137"/>
  <c r="H136"/>
  <c r="H135"/>
  <c r="H134"/>
  <c r="H142" s="1"/>
  <c r="H133"/>
  <c r="H132"/>
  <c r="H131"/>
  <c r="H125"/>
  <c r="H124"/>
  <c r="H123"/>
  <c r="H116"/>
  <c r="H115"/>
  <c r="H114"/>
  <c r="H117" s="1"/>
  <c r="H107"/>
  <c r="H106"/>
  <c r="H105"/>
  <c r="H104"/>
  <c r="H103"/>
  <c r="H102"/>
  <c r="H101"/>
  <c r="H100"/>
  <c r="H99"/>
  <c r="H98"/>
  <c r="H96"/>
  <c r="H108" s="1"/>
  <c r="H89"/>
  <c r="H88"/>
  <c r="H87"/>
  <c r="H86"/>
  <c r="H85"/>
  <c r="H84"/>
  <c r="H83"/>
  <c r="H82"/>
  <c r="H80"/>
  <c r="H79"/>
  <c r="H90" s="1"/>
  <c r="H72"/>
  <c r="H71"/>
  <c r="H73" s="1"/>
  <c r="H64"/>
  <c r="H63"/>
  <c r="H62"/>
  <c r="H65" s="1"/>
  <c r="H55"/>
  <c r="H54"/>
  <c r="H53"/>
  <c r="H51"/>
  <c r="H50"/>
  <c r="H49"/>
  <c r="H48"/>
  <c r="H47"/>
  <c r="H45"/>
  <c r="H44"/>
  <c r="H43"/>
  <c r="H42"/>
  <c r="H41"/>
  <c r="H40"/>
  <c r="H39"/>
  <c r="H56" s="1"/>
  <c r="H32"/>
  <c r="H31"/>
  <c r="H30"/>
  <c r="H29"/>
  <c r="H28"/>
  <c r="H27"/>
  <c r="H26"/>
  <c r="H25"/>
  <c r="H24"/>
  <c r="H23"/>
  <c r="H22"/>
  <c r="H33" s="1"/>
  <c r="H15"/>
  <c r="H16" s="1"/>
  <c r="H14"/>
  <c r="H172" l="1"/>
  <c r="K322" i="7"/>
  <c r="K323" s="1"/>
  <c r="K307" s="1"/>
  <c r="K185"/>
  <c r="K186" s="1"/>
  <c r="K174" s="1"/>
  <c r="K151"/>
  <c r="K152" s="1"/>
  <c r="K141" s="1"/>
  <c r="K26"/>
  <c r="K11" s="1"/>
  <c r="K331"/>
  <c r="K319"/>
  <c r="K268"/>
  <c r="K260"/>
  <c r="K261" s="1"/>
  <c r="K250" s="1"/>
  <c r="K226"/>
  <c r="J233" s="1"/>
  <c r="K234" s="1"/>
  <c r="K235" s="1"/>
  <c r="K222" s="1"/>
  <c r="K200"/>
  <c r="K201" s="1"/>
  <c r="K188" s="1"/>
  <c r="K144"/>
  <c r="J150" s="1"/>
  <c r="K119"/>
  <c r="K120" s="1"/>
  <c r="K109" s="1"/>
  <c r="K17"/>
  <c r="K86"/>
  <c r="J92" s="1"/>
  <c r="K93" s="1"/>
  <c r="K94" s="1"/>
  <c r="K82" s="1"/>
  <c r="K63"/>
  <c r="K64" s="1"/>
  <c r="K53" s="1"/>
  <c r="K288"/>
  <c r="K289" s="1"/>
  <c r="K275" s="1"/>
  <c r="K42"/>
  <c r="K43" s="1"/>
  <c r="K33" s="1"/>
</calcChain>
</file>

<file path=xl/sharedStrings.xml><?xml version="1.0" encoding="utf-8"?>
<sst xmlns="http://schemas.openxmlformats.org/spreadsheetml/2006/main" count="2182" uniqueCount="463">
  <si>
    <t>REMODELACIO DE LA XARXA D'AIGUA POTABLE DE NAVATA</t>
  </si>
  <si>
    <t>PRESSUPOST</t>
  </si>
  <si>
    <t>Preu</t>
  </si>
  <si>
    <t>Amidament</t>
  </si>
  <si>
    <t>Import</t>
  </si>
  <si>
    <t>Obra</t>
  </si>
  <si>
    <t>01</t>
  </si>
  <si>
    <t>PressupostNAVATA</t>
  </si>
  <si>
    <t>Capítol</t>
  </si>
  <si>
    <t>FASE 1. C/ DE LA CREU ( CTRA. D'OLOT A C/ CARME )</t>
  </si>
  <si>
    <t>Titol 3</t>
  </si>
  <si>
    <t>TREBALLS PREVIS</t>
  </si>
  <si>
    <t>01.01.01</t>
  </si>
  <si>
    <t>F0000000</t>
  </si>
  <si>
    <t>PA</t>
  </si>
  <si>
    <t>Obertura de cata sobre asfalt de 1,00x1,00</t>
  </si>
  <si>
    <t>FFB19425</t>
  </si>
  <si>
    <t>m</t>
  </si>
  <si>
    <t>Tub de polietilè de designació PE 100, de 63 mm de diàmetre nominal, de 10 bar de pressio nominal UNE-EN12201-2  per execucio de by-pas de les obres, incloent les corresponents connexions a escomeses i le desmontatge, a executar per la Companyia Subministradora del Servai</t>
  </si>
  <si>
    <t>TOTAL</t>
  </si>
  <si>
    <t>02</t>
  </si>
  <si>
    <t>OBRA CIVIL</t>
  </si>
  <si>
    <t>01.01.02</t>
  </si>
  <si>
    <t>F219FBC0</t>
  </si>
  <si>
    <t>Tall en paviment de mescla bituminosa de 15 cm de fondària com a mínim, amb màquina tallajunts amb disc de diamant, per a delimitar la zona a demolir</t>
  </si>
  <si>
    <t>F2194XA1</t>
  </si>
  <si>
    <t>m2</t>
  </si>
  <si>
    <t>Demolició de paviment de mescla bituminosa, de fins a 10 cm de gruix i fins a 0,6 m d'amplària, amb compressor i càrrega sobre camió</t>
  </si>
  <si>
    <t>P221B-HP90</t>
  </si>
  <si>
    <t>m3</t>
  </si>
  <si>
    <t>Excavació de rasa i pou de fins a 2 m de fondària, en presencia de serveis i  en terreny compacte (SPT 20-50), realitzada amb retroexcavadora de combustible i càrrega mecànica sobre camió, en entorn urbà amb dificultat de mobilitat, en voreres &lt;= 3 m d'amplària o calçada/plataforma única &lt;= 7 m d'amplària, amb afectació per serveis o elements de mobiliari urbà, en actuacions de 0.2 a 2 m3</t>
  </si>
  <si>
    <t>F2R6423A</t>
  </si>
  <si>
    <t>Càrrega amb mitjans mecànics i transport de residus inerts o no especials a instal·lació autoritzada de gestió de residus, amb camió per a transport de 7 t, amb un recorregut de més de 15 i fins a 20 km</t>
  </si>
  <si>
    <t>P2255-DPIZ</t>
  </si>
  <si>
    <t>Rebliment i piconatge de rasa d'amplària fins a 0,6 m, amb sorres de material reciclat de formigons, en tongades de gruix de fins a 25 cm, utilitzant picó vibrant de combustible</t>
  </si>
  <si>
    <t>G228510F</t>
  </si>
  <si>
    <t>Rebliment i piconatge de rasa d'amplària fins a 0,6 m, amb material tolerable de la pròpia excavació, en tongades de gruix de fins a 25 cm, utilitzant picó vibrant, amb compactació del 95% PM</t>
  </si>
  <si>
    <t>P931-10RJI</t>
  </si>
  <si>
    <t>Base de formigó de formigó en massa HM - 20 / B / 20 / X0 amb una quantitat de ciment de 200 kg/m3 i relació aigua ciment =&lt; 0.6, abocat des de camió amb estesa i vibratge manual, amb acabat reglejat</t>
  </si>
  <si>
    <t>P9HA-607Z</t>
  </si>
  <si>
    <t>Reposició de paviment de mescla bituminosa contínua en calent tipus AC 22 surf PMB 45/80-60(BM-3b) D, amb betum modificat, de granulometria densa per a capa de trànsit i granulat granític, de 10 cm de gruix, estesa i compactada manualment</t>
  </si>
  <si>
    <t>PD01-5CHE</t>
  </si>
  <si>
    <t>u</t>
  </si>
  <si>
    <t>Pou circular de registre de diàmetre 100 cm, de 3,5 m de fondària, amb solera amb mitja canya de formigó d'ús no estructural HNE-20/B/20 de resistència a compressió 20 N/mm2, consistència tova i grandària màxima del granulat 20 mm, de 15 cm de gruix mínim i de planta 1.2x1,2 m per a tub de diàmetre 40 cm, paret per a pou circular de diàmetre 100 cm, de gruix 11,5 cm de maó calat, arrebossada i lliscada per dins amb morter mixt 1:0,5:4 bastiment quadrat aparent i tapa circular de fosa dúctil per a pou de registre, abatible, pas lliure de 700 mm de diàmetre i classe D400 segons norma UNE-EN 124 i graó per a pou de registre</t>
  </si>
  <si>
    <t>F000000011</t>
  </si>
  <si>
    <t xml:space="preserve">Reposició dels serveis afectats </t>
  </si>
  <si>
    <t>F00000002</t>
  </si>
  <si>
    <t>Col.locació de planxes provisionals per acces als habitatges durant l'execucio de les obres</t>
  </si>
  <si>
    <t>03</t>
  </si>
  <si>
    <t xml:space="preserve"> XARXA</t>
  </si>
  <si>
    <t>01.01.03</t>
  </si>
  <si>
    <t>FFB1J425</t>
  </si>
  <si>
    <t>Tub de polietilè de designació PE 100, de 160 mm de diàmetre nominal, de 10 bar de pressió nominal, sèrie SDR 17, UNE-EN 12201-2, soldat, amb grau de dificultat mitjà, utilitzant accessoris de plàstic i col·locat al fons de la rasa</t>
  </si>
  <si>
    <t>FFB1F425</t>
  </si>
  <si>
    <t>Tub de polietilè de designació PE 100, de 125 mm de diàmetre nominal, de 10 bar de pressió nominal, sèrie SDR 17, UNE-EN 12201-2, soldat, amb grau de dificultat mitjà, utilitzant accessoris de plàstic i col·locat al fons de la rasa</t>
  </si>
  <si>
    <t>FM21U100</t>
  </si>
  <si>
    <t>Hidrant per a soterrar, amb una sortida de 100 mm de diàmetre amb racord Bombers, amb tap antirrobatori, connexió a la canonada de 4´´ de diàmetre, muntat en pericó soterrat</t>
  </si>
  <si>
    <t>PN12-DPO3</t>
  </si>
  <si>
    <t>Vàlvula de comporta manual amb brides, de cos curt, de 150 mm de diàmetre nominal, de 16 bar de PN, cos de fosa nodular EN-GJS-500-7 (GGG50) i tapa de fosa nodular EN-GJS-500-7 (GGG50), amb revestiment de resina epoxi (250 micres), comporta de fosa+EPDM i tancament de seient elàstic, eix d'acer inoxidable 1.4021 (AISI 420), amb accionament per volant de fosa, muntada en pericó de canalització soterrada</t>
  </si>
  <si>
    <t>FN12A8E7</t>
  </si>
  <si>
    <t>Vàlvula de comporta manual amb brides, de cos llarg, de 125 mm de diàmetre nominal, de 25 bar de PN, cos de fosa nodular EN-GJS-500-7 (GGG50) i tapa de fosa nodular EN-GJS-500-7 (GGG50), amb revestiment de resina epoxi (250 micres), comporta de fosa+EPDM i tancament de seient elàstic, eix d'acer inoxidable 1.4021 (AISI 420), amb accionament per volant de fosa, muntada superficialment</t>
  </si>
  <si>
    <t>FM0000071</t>
  </si>
  <si>
    <t>ut</t>
  </si>
  <si>
    <t>Subministrament i col.locacióo de derivació en T electrosoldable de PE-AD PN-10, DN 160/160</t>
  </si>
  <si>
    <t>FM0000003</t>
  </si>
  <si>
    <t>Subministrament i col.locacióo de derivació en T electrosoldable de PE-AD PN-10, 125/125</t>
  </si>
  <si>
    <t>COLZE160</t>
  </si>
  <si>
    <t>Subministrament i col.locació de colze 45º/90º  injectable PE-AD, PN 10, DN 160</t>
  </si>
  <si>
    <t>COLZE125</t>
  </si>
  <si>
    <t>Subministrament i col.locació de colze 45º/90º  injectable PE-AD, PN 10, DN 125</t>
  </si>
  <si>
    <t>CANEX160</t>
  </si>
  <si>
    <t>Connexió canonada PE160 a canonada  de PE160, mitjançant i accessoris varis per el correcte funcionament, a realitzar per la Companyia Concessionària del servei d'aigua potable</t>
  </si>
  <si>
    <t>CONEX125</t>
  </si>
  <si>
    <t>Connexió canonada existent a canonada  de PE125, mitjançant col.locació de reducció injectable i accessoris varis per el correcte funcionament, a realitzar per la Companyia Concessionària del servei d'aigua potable</t>
  </si>
  <si>
    <t>CONEX160V</t>
  </si>
  <si>
    <t>Connexió canonada PE160 a canonada  de PE160, mitjançant valvula de comporta amb eix d'acer inox de DN 150  i  accessoris varis per el correcte funcionament, a realitzar per la Companyia Concessionària del servei d'aigua potable</t>
  </si>
  <si>
    <t>CONEX80V</t>
  </si>
  <si>
    <t>Connexió canonada existent  FC 80, mitjançant valvula de comporta amb eix d'acer inox de DN 100  i  accessoris varis per el correcte funcionament, a realitzar per la Companyia Concessionària del servei d'aigua potable</t>
  </si>
  <si>
    <t>CONEX125-125</t>
  </si>
  <si>
    <t>Connexió canonada PE125 a canonada  de PE125, mitjançant col.locació d accessoris varis per el correcte funcionament, a realitzar per la Companyia Concessionària del servei d'aigua potable</t>
  </si>
  <si>
    <t>CONEX80</t>
  </si>
  <si>
    <t>Connexió canonada existent  FC 80, mitjançant  accessoris varis per el correcte funcionament, a realitzar per la Companyia Concessionària del servei d'aigua potable</t>
  </si>
  <si>
    <t>FM000005</t>
  </si>
  <si>
    <t>Treballs d'instal.lació d'escomesa equipada de 32 mm. col.locació de nou armari a façana i  comptador, incloent  la reposicio de vorera de panots , a executar per la companyia Subministradora del Servei</t>
  </si>
  <si>
    <t>FM000006</t>
  </si>
  <si>
    <t>Assaig estatic de prova de carrega de la nova instlal.lació</t>
  </si>
  <si>
    <t>04</t>
  </si>
  <si>
    <t xml:space="preserve"> VARIS</t>
  </si>
  <si>
    <t>01.01.04</t>
  </si>
  <si>
    <t>I000001</t>
  </si>
  <si>
    <t>pa</t>
  </si>
  <si>
    <t>Imprevistos de l'obra seogns preus unitaris</t>
  </si>
  <si>
    <t>SS0000</t>
  </si>
  <si>
    <t>Materials i instal.lacions necessàries per la seguretat i salut a l'obra</t>
  </si>
  <si>
    <t>CC0000</t>
  </si>
  <si>
    <t>Control de qualitat de l'obra amb la realització dels assatgos indicats en el plec de condicions</t>
  </si>
  <si>
    <t>FASE 2. C/ DE LA CREU ( C/ CARME A C/ CANELLES )</t>
  </si>
  <si>
    <t>01.02.01</t>
  </si>
  <si>
    <t>01.02.02</t>
  </si>
  <si>
    <t>XARXA</t>
  </si>
  <si>
    <t>01.02.03</t>
  </si>
  <si>
    <t>CONEX90</t>
  </si>
  <si>
    <t>Connexió canonada existent  PVC DN 90, mitjançant i  accessoris varis per el correcte funcionament, a realitzar per la Companyia Concessionària del servei d'aigua potable</t>
  </si>
  <si>
    <t>CONEX125V</t>
  </si>
  <si>
    <t>Connexió canonada existent  PE DN 125, mitjançant valvula de comporta amb eix d'acer inox de DN 100  i  accessoris varis per el correcte funcionament, a realitzar per la Companyia Concessionària del servei d'aigua potable</t>
  </si>
  <si>
    <t>CONEXFE75</t>
  </si>
  <si>
    <t>Connexió canonada existent  FE DN 3/4, mitjançant valvula de comporta amb eix d'acer inox de DN 65  i  accessoris varis per el correcte funcionament, a realitzar per la Companyia Concessionària del servei d'aigua potable</t>
  </si>
  <si>
    <t>VARIS</t>
  </si>
  <si>
    <t>01.02.04</t>
  </si>
  <si>
    <t>I000002</t>
  </si>
  <si>
    <t>pq</t>
  </si>
  <si>
    <t>CC0003</t>
  </si>
  <si>
    <t>FASE 3. C/ DEL CASTELL</t>
  </si>
  <si>
    <t>01.03.01</t>
  </si>
  <si>
    <t>01.03.02</t>
  </si>
  <si>
    <t>01.03.03</t>
  </si>
  <si>
    <t>RED160-125</t>
  </si>
  <si>
    <t>Subministrament i col.locació de reducció injectable de PE-AD-10 DN 160/125</t>
  </si>
  <si>
    <t>TE160-125</t>
  </si>
  <si>
    <t>Subministrament i icol.locació de derivació en T electrosoldable de PE AD PN-10 DN 160/125</t>
  </si>
  <si>
    <t>TAPDN160</t>
  </si>
  <si>
    <t>Subministrament i col.locació de tap injectable de PE AD PN-10 DN 160</t>
  </si>
  <si>
    <t>CONEXFC100</t>
  </si>
  <si>
    <t>Connexió canonada existent  FC 100, mitjançant valvula de comporta amb eix d'acer inox de DN 100  i  accessoris varis per el correcte funcionament, a realitzar per la Companyia Concessionària del servei d'aigua potable</t>
  </si>
  <si>
    <t>CONEXPE110</t>
  </si>
  <si>
    <t>U</t>
  </si>
  <si>
    <t>Connexió canonada PE160 a canonada  de PE110, mitjançant i accessoris varis per el correcte funcionament, a realitzar per la Companyia Concessionària del servei d'aigua potable</t>
  </si>
  <si>
    <t>01.03.04</t>
  </si>
  <si>
    <t>0000003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</si>
  <si>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</si>
  <si>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</si>
  <si>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</si>
  <si>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</si>
  <si>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</si>
  <si>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</si>
  <si>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</si>
  <si>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Element compost</t>
  </si>
  <si>
    <t>B07F-0LSZ</t>
  </si>
  <si>
    <t>Morter mixt de ciment pòrtland amb filler calcari CEM II/B-L, calç i sorra, amb 380 kg/m3 de ciment, amb una proporció en volum 1:0,5:4 i 10 N/mm2 de resistència a compressió, elaborat a l'obra</t>
  </si>
  <si>
    <t>Rend.:</t>
  </si>
  <si>
    <t xml:space="preserve">Morter mixt ciment pòrtland+fill.calc. CEM II/B-L,calç,sorra,380kg/m3 ciment,1:0,5:4,10N/mm2,elab.a </t>
  </si>
  <si>
    <t>Mà d'obra</t>
  </si>
  <si>
    <t>A0E-000A</t>
  </si>
  <si>
    <t>h</t>
  </si>
  <si>
    <t>Manobre especialista</t>
  </si>
  <si>
    <t>/R</t>
  </si>
  <si>
    <t>x</t>
  </si>
  <si>
    <t>=</t>
  </si>
  <si>
    <t>Subtotal mà d'obra</t>
  </si>
  <si>
    <t>Maquinària</t>
  </si>
  <si>
    <t>C176-00FX</t>
  </si>
  <si>
    <t>Formigonera de 165 l</t>
  </si>
  <si>
    <t>Subtotal maquinària</t>
  </si>
  <si>
    <t>Material</t>
  </si>
  <si>
    <t>B054-06DH</t>
  </si>
  <si>
    <t>kg</t>
  </si>
  <si>
    <t>Calç aèria hidratada CL 90-S, en sacs</t>
  </si>
  <si>
    <t>B055-067M</t>
  </si>
  <si>
    <t>t</t>
  </si>
  <si>
    <t>Ciment pòrtland amb filler calcari CEM II/B-L 32,5 R segons UNE-EN 197-1, en sacs</t>
  </si>
  <si>
    <t>B03L-05N7</t>
  </si>
  <si>
    <t>Sorra de pedrera per a morters</t>
  </si>
  <si>
    <t>B011-05ME</t>
  </si>
  <si>
    <t>Aigua</t>
  </si>
  <si>
    <t>Subtotal material</t>
  </si>
  <si>
    <t>Cost directe</t>
  </si>
  <si>
    <t>Despeses auxiliars</t>
  </si>
  <si>
    <t>%</t>
  </si>
  <si>
    <t>Total</t>
  </si>
  <si>
    <t>WT28-FMEQ</t>
  </si>
  <si>
    <t>Runa de paviment de mescla bituminosa</t>
  </si>
  <si>
    <t>Partida d'obra</t>
  </si>
  <si>
    <t>F2225838</t>
  </si>
  <si>
    <t xml:space="preserve">Excavació de rasa en presència de serveis fins a 2 m de fondària, dins la vorera  realitzada amb compresor i  martell trencador i amb les terres deixades a la vora </t>
  </si>
  <si>
    <t>Excavació de rasa en presència de serveis fins a 2 m de fondària, dins la vorera  realitzada amb com</t>
  </si>
  <si>
    <t>A0140000</t>
  </si>
  <si>
    <t>Manobre</t>
  </si>
  <si>
    <t>C1101100</t>
  </si>
  <si>
    <t>Compressor amb un martell pneumàtic</t>
  </si>
  <si>
    <t>P2146-DJ2O</t>
  </si>
  <si>
    <t>Demolició de paviment de mescla bituminosa de fins a 10 cm de gruix, d'amplària fins a 0,6 m amb retroexcavadora amb martell trencador i càrrega sobre camió amb mitjans mecànics</t>
  </si>
  <si>
    <t>Demol.pavim. mescla bituminosa g fins a 10cm,ampl.fins a 0,6m,retro.+mart.trencad. + càrrega cam. me</t>
  </si>
  <si>
    <t>C115-00EE</t>
  </si>
  <si>
    <t>Retroexcavadora amb martell trencador</t>
  </si>
  <si>
    <t>C13C-00LP</t>
  </si>
  <si>
    <t>Retroexcavadora sobre pneumàtics de 8 a 10 t</t>
  </si>
  <si>
    <t>PDB3-IDXP</t>
  </si>
  <si>
    <t>Solera amb mitja canya de formigó d'ús no estructural HNE-20/B/20 de resistència a compressió 20 N/mm2, consistència tova i grandària màxima del granulat 20 mm, de 15 cm de gruix mínim i de planta 1.2x1,2 m per a tub 40 cm</t>
  </si>
  <si>
    <t>Solera mitja canya d/form.no estructural HNE-20/B/20,g&lt;15cm,1.2x1,2m,p/tub D=40cm</t>
  </si>
  <si>
    <t>A0D-0007</t>
  </si>
  <si>
    <t>A0F-000S</t>
  </si>
  <si>
    <t>Oficial 1a d'obra pública</t>
  </si>
  <si>
    <t>B069-I4L6</t>
  </si>
  <si>
    <t>Formigó d'ús no estructural HNE-20/B/20 de resistència a compressió 20 N/mm2, consistència tova i grandària màxima del granulat 20 mm</t>
  </si>
  <si>
    <t>PDBD-DOCQ</t>
  </si>
  <si>
    <t>Graó per a pou de registre amb ferro colat nodular, de 200x200x200 mm, i 1,7 kg de pes, col·locat amb morter mixt 1:0,5:4</t>
  </si>
  <si>
    <t>Graó p/pou reg.ferro colat nod.200x200x200mm,1,7kg,col.1:0,5:4</t>
  </si>
  <si>
    <t>BDD4-0LVI</t>
  </si>
  <si>
    <t>Graó per a pou de registre de ferro colat nodular, de 200x200x200 mm i 1,7 kg de pes</t>
  </si>
  <si>
    <t>Subtotal element compost</t>
  </si>
  <si>
    <t>PDBF-DFWG</t>
  </si>
  <si>
    <t>Bastiment quadrat aparent de fosa dúctil per a pou de registre i tapa abatible, pas lliure de 700 mm de diàmetre i classe D400 segons norma UNE-EN 124 col·locat amb morter</t>
  </si>
  <si>
    <t>Bastiment quadr.apar.,fos.dúctil,p/pou reg.+tapa abat.pas D=700mm,D400,col.mort.</t>
  </si>
  <si>
    <t>B07L-1PYA</t>
  </si>
  <si>
    <t>Morter per a ram de paleta, classe M 5 (5 N/mm2), a granel, de designació (G) segons norma UNE-EN 998-2</t>
  </si>
  <si>
    <t>BDK5-1KIB</t>
  </si>
  <si>
    <t>Bastiment quadrat aparent i tapa circular de fosa dúctil per a pou de registre, abatible, pas lliure de 700 mm i classe D400 segons norma UNE-EN 124</t>
  </si>
  <si>
    <t>PFM2-611Z</t>
  </si>
  <si>
    <t>Maniguet antielectrolític, d'1 de diàmetre nominal, cos de llautó cromat i amb rosca femella als 2 extrems, muntat superficialment</t>
  </si>
  <si>
    <t>Manig.antielectrol.,D=1,llau.crom.,rosc.fem. 2extrems,munt.superf.</t>
  </si>
  <si>
    <t>A0F-000R</t>
  </si>
  <si>
    <t>Oficial 1a muntador</t>
  </si>
  <si>
    <t>A01-FEPH</t>
  </si>
  <si>
    <t>Ajudant muntador</t>
  </si>
  <si>
    <t>BFM2-16VF</t>
  </si>
  <si>
    <t>Maniguet antielectrolític, d'1´´ de diàmetre nominal, cos de llautó cromat i amb rosca femella als 2 extrems</t>
  </si>
  <si>
    <t>PN13-ECIT</t>
  </si>
  <si>
    <t>Vàlvula de comporta manual amb rosca de diàmetre nominal 1´´, de 16 bar de pressió nominal, cos bronze, comporta de llautó i tancament de seient metàl·lic, eix de llautó, amb volant d'acer, muntada superficialment</t>
  </si>
  <si>
    <t>Vàlvula comporta manual+rosca,DN=1´´,PN=16bar,bronze/llautó,seient metàl·lic,eix llautó,volant acer,</t>
  </si>
  <si>
    <t>BN13-0X6O</t>
  </si>
  <si>
    <t>Vàlvula de comporta manual amb rosca de diàmetre nominal 1´´, de 16 bar de pressió nominal, cos bronze, comporta de llautó i tancament de seient metàl·lic, eix de llautó, amb volant d'acer</t>
  </si>
  <si>
    <t>P-1</t>
  </si>
  <si>
    <t>P-2</t>
  </si>
  <si>
    <t>Connexió canonada PE160 a canonada  de PE160, mitjançant i accessoris varis per el correcte funciona</t>
  </si>
  <si>
    <t>P-3</t>
  </si>
  <si>
    <t>P-4</t>
  </si>
  <si>
    <t>P-5</t>
  </si>
  <si>
    <t>P-6</t>
  </si>
  <si>
    <t>P-7</t>
  </si>
  <si>
    <t>Connexió canonada existent a canonada  de PE125, mitjançant col.locació de reducció injectable i acc</t>
  </si>
  <si>
    <t>P-8</t>
  </si>
  <si>
    <t xml:space="preserve">Connexió canonada PE160 a canonada  de PE160, mitjançant valvula de comporta amb eix d'acer inox de </t>
  </si>
  <si>
    <t>P-9</t>
  </si>
  <si>
    <t>Connexió canonada existent  FC 80, mitjançant  accessoris varis per el correcte funcionament, a real</t>
  </si>
  <si>
    <t>P-10</t>
  </si>
  <si>
    <t xml:space="preserve">Connexió canonada PE160 a canonada  de PE 80, mitjançant valvula de comporta amb eix d'acer inox de </t>
  </si>
  <si>
    <t>P-11</t>
  </si>
  <si>
    <t xml:space="preserve">Connexió canonada existent  PVC DN 90, mitjançant i  accessoris varis per el correcte funcionament, </t>
  </si>
  <si>
    <t>P-12</t>
  </si>
  <si>
    <t xml:space="preserve">Connexió canonada existent  FE DN 3/4, mitjançant valvula de comporta amb eix d'acer inox de DN 65  </t>
  </si>
  <si>
    <t>P-13</t>
  </si>
  <si>
    <t>Connexió canonada PE125 a canonada  de PE125, mitjançant col.locació d accessoris varis per el corre</t>
  </si>
  <si>
    <t>P-14</t>
  </si>
  <si>
    <t xml:space="preserve">Connexió canonada existent  PE DN 125, mitjançant valvula de comporta amb eix d'acer inox de DN 100 </t>
  </si>
  <si>
    <t>P-15</t>
  </si>
  <si>
    <t xml:space="preserve">Connexió canonada existent  FC 100, mitjançant valvula de comporta amb eix d'acer inox de DN 100  i </t>
  </si>
  <si>
    <t>P-16</t>
  </si>
  <si>
    <t>Connexió canonada PE160 a canonada  de PE110, mitjançant i accessoris varis per el correcte funciona</t>
  </si>
  <si>
    <t>P-17</t>
  </si>
  <si>
    <t>P-18</t>
  </si>
  <si>
    <t>P-19</t>
  </si>
  <si>
    <t>P-20</t>
  </si>
  <si>
    <t>Demol.paviment mescla bituminosa,g&lt;=10cm,ampl.&lt;=0,6m,compressor+càrrega cam.</t>
  </si>
  <si>
    <t>A0150000</t>
  </si>
  <si>
    <t>C1101200</t>
  </si>
  <si>
    <t>Compressor amb dos martells pneumàtics</t>
  </si>
  <si>
    <t>C1313330</t>
  </si>
  <si>
    <t>P-21</t>
  </si>
  <si>
    <t>Tall paviment mescla bituminosa h&gt;=15cm</t>
  </si>
  <si>
    <t>C170H000</t>
  </si>
  <si>
    <t>Màquina tallajunts amb disc de diamant per a paviment</t>
  </si>
  <si>
    <t>P-22</t>
  </si>
  <si>
    <t>Càrr.mec. residus inerts o no especials instal.gestió residus,camió transp.,7t,rec.15-20km</t>
  </si>
  <si>
    <t>C1311430</t>
  </si>
  <si>
    <t>Pala carregadora sobre pneumàtics de 8 a 14 t</t>
  </si>
  <si>
    <t>C1501700</t>
  </si>
  <si>
    <t>Camió per a transport de 7 t</t>
  </si>
  <si>
    <t>P-23</t>
  </si>
  <si>
    <t>Tub PE 100,DN=63mm,PN=10bar,sèrie SDR 17,UNE-EN 12201-2,soldat,dific.mitjà,accessoris plàst.,fons ra</t>
  </si>
  <si>
    <t>A013M000</t>
  </si>
  <si>
    <t>A012M000</t>
  </si>
  <si>
    <t>BFB19400</t>
  </si>
  <si>
    <t>Tub de polietilè de designació PE 100, de 63 mm de diàmetre nominal, de 10 bar de pressió nominal, sèrie SDR 17, segons la norma UNE-EN 12201-2</t>
  </si>
  <si>
    <t>BFYB1942</t>
  </si>
  <si>
    <t>Part proporcional d'elements de muntatge per a tubs de polietilè de densitat alta, de 63 mm de diàmetre nominal exterior, de 10 bar de pressió nominal, per a soldar</t>
  </si>
  <si>
    <t>P-24</t>
  </si>
  <si>
    <t>Tub PE 100,DN=125mm,PN=10bar,sèrie SDR 17,UNE-EN 12201-2,soldat,dific.mitjà,accessoris plàst.,fons r</t>
  </si>
  <si>
    <t>BFYB1F42</t>
  </si>
  <si>
    <t>Part proporcional d'elements de muntatge per a tubs de polietilè de densitat alta, de 125 mm de diàmetre nominal exterior, de 10 bar de pressió nominal, per a soldar</t>
  </si>
  <si>
    <t>BFWB1F42</t>
  </si>
  <si>
    <t>Accessori per a tubs de polietilè de densitat alta, de 125 mm de diàmetre nominal exterior, de plàstic, 10 bar de pressió nominal, per a soldar</t>
  </si>
  <si>
    <t>BFB1F400</t>
  </si>
  <si>
    <t>Tub de polietilè de designació PE 100, de 125 mm de diàmetre nominal, de 10 bar de pressió nominal, sèrie SDR 17, segons la norma UNE-EN 12201-2</t>
  </si>
  <si>
    <t>P-25</t>
  </si>
  <si>
    <t>Tub PE 100,DN=160mm,PN=10bar,sèrie SDR 17,UNE-EN 12201-2,soldat,dific.mitjà,accessoris plàst.,fons r</t>
  </si>
  <si>
    <t>BFWB1J42</t>
  </si>
  <si>
    <t>Accessori per a tubs de polietilè de densitat alta, de 160 mm de diàmetre nominal exterior, de plàstic, 10 bar de pressió nominal, per a soldar</t>
  </si>
  <si>
    <t>BFYB1J42</t>
  </si>
  <si>
    <t>Part proporcional d'elements de muntatge per a tubs de polietilè de densitat alta, de 160 mm de diàmetre nominal exterior, de 10 bar de pressió nominal, per a soldar</t>
  </si>
  <si>
    <t>BFB1J400</t>
  </si>
  <si>
    <t>Tub de polietilè de designació PE 100, de 160 mm de diàmetre nominal, de 10 bar de pressió nominal, sèrie SDR 17, segons la norma UNE-EN 12201-2</t>
  </si>
  <si>
    <t>P-26</t>
  </si>
  <si>
    <t>Treballs d'instal.lació d'escomesa equipada de 32 mm. col.locació de nou armari a façana i  comptado</t>
  </si>
  <si>
    <t>P-27</t>
  </si>
  <si>
    <t>P-28</t>
  </si>
  <si>
    <t>P-29</t>
  </si>
  <si>
    <t>P-30</t>
  </si>
  <si>
    <t>Hidrant soterrat,1x100mm,connex.D=4´´,munt.pericó soterrat</t>
  </si>
  <si>
    <t>BM21U100</t>
  </si>
  <si>
    <t>Hidrant per a soterrar, amb una sortida de 100 mm de diàmetre amb racord Bombers, amb tap antirrobatori, connexió a la canonada de 4´´ de diàmetre</t>
  </si>
  <si>
    <t>BM000000</t>
  </si>
  <si>
    <t>TE de fosa reduida D200-D100, brida endolls D200, juntes, cargols zincats.</t>
  </si>
  <si>
    <t>BMY2U070</t>
  </si>
  <si>
    <t>Part proporcional d'elements especials i de muntatge per a hidrants soterrats</t>
  </si>
  <si>
    <t>P-31</t>
  </si>
  <si>
    <t>Vàlvula comporta+brides,cos llarg,DN=125mm,PN=25bar,EN-GJS-500-7,volant de fosa,superf.</t>
  </si>
  <si>
    <t>BN12A8E0</t>
  </si>
  <si>
    <t>Vàlvula de comporta manual amb brides, de cos llarg, de 125 mm de diàmetre nominal, de 25 bar de PN, cos de fosa nodular EN-GJS-500-7 (GGG50) i tapa de fosa nodular EN-GJS-500-7 (GGG50), amb revestiment de resina epoxi (250 micres), comporta de fosa+EPDM i tancament de seient elàstic, eix d'acer inoxidable 1.4021 (AISI 420), amb accionament per volant de fosa</t>
  </si>
  <si>
    <t>P-32</t>
  </si>
  <si>
    <t>Rebliment+picon.rasa,ampl.&lt;=0,6m,mat.toler.excav. ,g&lt;25cm,picó vibrant,95%PM</t>
  </si>
  <si>
    <t>C133A0K0</t>
  </si>
  <si>
    <t>Safata vibrant amb placa de 60 cm</t>
  </si>
  <si>
    <t>P-33</t>
  </si>
  <si>
    <t>P-34</t>
  </si>
  <si>
    <t>P-35</t>
  </si>
  <si>
    <t>Excav.rasa/pou,hfins a 2m,terreny compact.(SPT 20-50),retro. de combustible,+càrr.mec.s/camió,entorn</t>
  </si>
  <si>
    <t>P-36</t>
  </si>
  <si>
    <t>Rebliment+picon.rasa,ampl.fins a 0,6m,sorres reciclat form.,gfins a 25cm,picó vibrant de combustible</t>
  </si>
  <si>
    <t>C13A-00FQ</t>
  </si>
  <si>
    <t>Safata vibrant combustible amb placa de 60 cm</t>
  </si>
  <si>
    <t>B03D-21MB</t>
  </si>
  <si>
    <t>Sorra de material reciclat de formigó de 0 a 5 mm</t>
  </si>
  <si>
    <t>P-37</t>
  </si>
  <si>
    <t>Base formigó de formigó en massa HM - 20 / B / 20 / X0 quant.ciment 200kg/m3, aigua/ciment =&lt; 0.6, c</t>
  </si>
  <si>
    <t>C20K-00DP</t>
  </si>
  <si>
    <t>Regle vibratori</t>
  </si>
  <si>
    <t>B06F1-I0IL</t>
  </si>
  <si>
    <t>Formigó en massa HM - 20 / B / 20 / X0 amb una quantitat de ciment de 200 kg/m3 i relació aigua ciment =&lt; 0.6</t>
  </si>
  <si>
    <t>P-38</t>
  </si>
  <si>
    <t>Reposició pavim. mesc.bit.AC 22 surf PMB 45/80-60(BM-3b)D,granul.granític,g=10cm,est-compact.manual.</t>
  </si>
  <si>
    <t>A0F-000B</t>
  </si>
  <si>
    <t>Oficial 1a</t>
  </si>
  <si>
    <t>C13A-00FR</t>
  </si>
  <si>
    <t>Compactador combustible duplex manual de 700 kg</t>
  </si>
  <si>
    <t>B057-06IN</t>
  </si>
  <si>
    <t>Emulsió bituminosa catiònica amb un 60% de betum asfàltic, per a reg de curat tipus C60B3/B2 CUR, segons UNE-EN 13808</t>
  </si>
  <si>
    <t>B9H1-0HUF</t>
  </si>
  <si>
    <t>Mescla bituminosa contínua en calent tipus AC 22 surf PMB 45/80-60(BM-3b) D, amb betum modificat, de granulometria densa per a capa de trànsit i granulat granític</t>
  </si>
  <si>
    <t>P-40</t>
  </si>
  <si>
    <t>Vàlvula comporta+brides,cos curt,DN=150mm,PN=16bar,EN-GJS-500-7,volant de fosa,pericó canal.sot.</t>
  </si>
  <si>
    <t>BN12-0XG6</t>
  </si>
  <si>
    <t>Vàlvula de comporta manual amb brides, de cos curt, de 150 mm de diàmetre nominal, de 16 bar de PN, cos de fosa nodular EN-GJS-500-7 (GGG50) i tapa de fosa nodular EN-GJS-500-7 (GGG50), amb revestiment de resina epoxi (250 micres), comporta de fosa+EPDM i tancament de seient elàstic, eix d'acer inoxidable 1.4021 (AISI 420), amb accionament per volant de fosa</t>
  </si>
  <si>
    <t>P-41</t>
  </si>
  <si>
    <t>P-42</t>
  </si>
  <si>
    <t>P-43</t>
  </si>
  <si>
    <t>P-44</t>
  </si>
  <si>
    <t>PJ05-623Y</t>
  </si>
  <si>
    <t>Vàlvula de comporta amb maniguet, de DN 1´´, de 16 bar de PN, per a connexió de muntant amb instal·lació interior d'habitatge, amb interposició de maniguet antielectrolític</t>
  </si>
  <si>
    <t>Vàlv.a/maniguet,DN=1´´,PN=16bar, de p/connex.munt/inst.int.habit.+manig.antielectrol.</t>
  </si>
  <si>
    <t>Subtotal partida d'obra</t>
  </si>
  <si>
    <t>P-39</t>
  </si>
  <si>
    <t>Pou D=100cm,h=3,5m,solera mitja canya d/form.no estructural HNE-20/B/20,g&lt;15cm,1.2x1,2m,p/tub D=40cm</t>
  </si>
  <si>
    <t>CO2eq (kg)</t>
  </si>
  <si>
    <t>MJ</t>
  </si>
  <si>
    <t>Compressor+un martell pneumàtic</t>
  </si>
  <si>
    <t>Compressor+dos martells pneumàtics</t>
  </si>
  <si>
    <t>Pala carregadora s/pneumàtics 8-14t</t>
  </si>
  <si>
    <t>Retroexcavadora s/pneumàtics 8-10t</t>
  </si>
  <si>
    <t>Safata vibrant,plac.60cm</t>
  </si>
  <si>
    <t>Safata vibrant combustible,plac.60cm</t>
  </si>
  <si>
    <t>Compactador combustible duplex manual,700 kg</t>
  </si>
  <si>
    <t>Retroexcavadora s/pneumàtics 8 a 10t</t>
  </si>
  <si>
    <t>Camió transp.7 t</t>
  </si>
  <si>
    <t>Màquina tallajunts disc diamant p/paviment</t>
  </si>
  <si>
    <t>Formigonera 165l</t>
  </si>
  <si>
    <t>Sorra de reciclat form. 0 a 5mm</t>
  </si>
  <si>
    <t>Sorra p/morters</t>
  </si>
  <si>
    <t>Calç aèria hidratada CL 90-S,sacs</t>
  </si>
  <si>
    <t>Ciment pòrtland+fill.calc. CEM II/B-L 32,5R, &amp; sacs</t>
  </si>
  <si>
    <t>Emul.bitum.catiònica p/reg curatC60B3/B2 CUR</t>
  </si>
  <si>
    <t>Form.no estructural HNE-20/B/20</t>
  </si>
  <si>
    <t>Formigó en massa HM - 20 / B / 20 / X0 quant.ciment 200kg/m3, aigua/ciment =&lt; 0.6</t>
  </si>
  <si>
    <t>Mort.ram paleta M5,granel,(G) UNE-EN 998-2</t>
  </si>
  <si>
    <t>Mesc.bit.AC 22 surf PMB 45/80-60(BM-3b)D,granul.granític</t>
  </si>
  <si>
    <t>Graó p/pou reg.ferro colat nod.,200x200x200mm,1,7kg</t>
  </si>
  <si>
    <t>Bastiment quadr.apar.,+tapa,fos.dúctil p/pou reg.,abat.,pas D=700mm,D400</t>
  </si>
  <si>
    <t>Tub PE 100,DN=63mm,PN=10bar,sèrie SDR 17,UNE-EN 12201-2</t>
  </si>
  <si>
    <t>Tub PE 100,DN=125mm,PN=10bar,sèrie SDR 17,UNE-EN 12201-2</t>
  </si>
  <si>
    <t>Tub PE 100,DN=160mm,PN=10bar,sèrie SDR 17,UNE-EN 12201-2</t>
  </si>
  <si>
    <t>Manig.antielectrol.,D=1´´,llau.crom.,rosc.fem. 2extrems</t>
  </si>
  <si>
    <t>Accessori p/tubs PEAD DN=125mm, plàst.,10bar,p/soldar</t>
  </si>
  <si>
    <t>Accessori p/tubs PEAD DN=160mm, plàst.,10bar,p/soldar</t>
  </si>
  <si>
    <t>Pp.elem.munt.p/tubs PEAD DN=63mm,10bar,p/soldar</t>
  </si>
  <si>
    <t>Pp.elem.munt.p/tubs PEAD DN=125mm,10bar,p/soldar</t>
  </si>
  <si>
    <t>Pp.elem.munt.p/tubs PEAD DN=160mm,10bar,p/soldar</t>
  </si>
  <si>
    <t>COMPLEMENTS HIDRANT</t>
  </si>
  <si>
    <t>Hidrant soterrat,1x100mm,connex.D=4´´</t>
  </si>
  <si>
    <t>P.p.elements especials p/hidrants soterrats</t>
  </si>
  <si>
    <t>Vàlvula comporta+brides,cos llarg,DN=125mm,PN=25bar,EN-GJS-500-7,volant de fosa</t>
  </si>
  <si>
    <t>Vàlvula comporta+brides,cos curt,DN=150mm,PN=16bar,EN-GJS-500-7,volant de fosa</t>
  </si>
  <si>
    <t>Vàlvula comporta manual+rosca,DN=1´´,PN=16bar,bronze/llautó,seient metàl·lic,eix llautó,volant acer</t>
  </si>
  <si>
    <t>Altres</t>
  </si>
  <si>
    <t>PAV00000</t>
  </si>
  <si>
    <t>UT</t>
  </si>
  <si>
    <t>COMPLEMENT VALVULA DE CPOMPORTA HOMOLOGADA COMPNYIA, EIX D'ACER INOX TIPUS BELGICAST O SIMILAR</t>
  </si>
  <si>
    <t>VALVULA</t>
  </si>
  <si>
    <t>AMIDAMENTS</t>
  </si>
  <si>
    <t>N</t>
  </si>
  <si>
    <t>01.01.01.001</t>
  </si>
  <si>
    <t>L</t>
  </si>
  <si>
    <t>01.01.01.002</t>
  </si>
  <si>
    <t>01.01.02.001</t>
  </si>
  <si>
    <t>01.01.02.002</t>
  </si>
  <si>
    <t>01.01.02.003</t>
  </si>
  <si>
    <t>01.01.02.004</t>
  </si>
  <si>
    <t>TERRES</t>
  </si>
  <si>
    <t>RUNES</t>
  </si>
  <si>
    <t>01.01.02.005</t>
  </si>
  <si>
    <t>CARRER</t>
  </si>
  <si>
    <t>01.01.02.006</t>
  </si>
  <si>
    <t>01.01.02.007</t>
  </si>
  <si>
    <t>01.01.02.008</t>
  </si>
  <si>
    <t>01.01.02.009</t>
  </si>
  <si>
    <t>01.01.02.011</t>
  </si>
  <si>
    <t>01.01.03.001</t>
  </si>
  <si>
    <t>01.01.03.002</t>
  </si>
  <si>
    <t>DITRIBUCIO</t>
  </si>
  <si>
    <t>IMPULSIO</t>
  </si>
  <si>
    <t>01.01.03.003</t>
  </si>
  <si>
    <t>01.01.03.004</t>
  </si>
  <si>
    <t>01.01.03.005</t>
  </si>
  <si>
    <t>01.01.03.006</t>
  </si>
  <si>
    <t>01.01.03.007</t>
  </si>
  <si>
    <t>01.01.03.016</t>
  </si>
  <si>
    <t>01.01.03.017</t>
  </si>
  <si>
    <t>01.02.01.001</t>
  </si>
  <si>
    <t>01.02.01.002</t>
  </si>
  <si>
    <t>01.02.02.001</t>
  </si>
  <si>
    <t>01.02.02.002</t>
  </si>
  <si>
    <t>01.02.02.003</t>
  </si>
  <si>
    <t>01.02.02.004</t>
  </si>
  <si>
    <t>01.02.02.005</t>
  </si>
  <si>
    <t>01.02.02.006</t>
  </si>
  <si>
    <t>01.02.02.007</t>
  </si>
  <si>
    <t>01.02.02.008</t>
  </si>
  <si>
    <t>01.02.02.009</t>
  </si>
  <si>
    <t>01.02.02.011</t>
  </si>
  <si>
    <t>01.02.03.001</t>
  </si>
  <si>
    <t>DISTRIBUCIO</t>
  </si>
  <si>
    <t>01.02.03.002</t>
  </si>
  <si>
    <t>01.02.03.003</t>
  </si>
  <si>
    <t>01.02.03.004</t>
  </si>
  <si>
    <t>01.02.03.005</t>
  </si>
  <si>
    <t>01.02.03.011</t>
  </si>
  <si>
    <t>01.02.03.012</t>
  </si>
  <si>
    <t>01.03.01.001</t>
  </si>
  <si>
    <t>01.03.01.002</t>
  </si>
  <si>
    <t>01.03.02.001</t>
  </si>
  <si>
    <t>01.03.02.002</t>
  </si>
  <si>
    <t>01.03.02.003</t>
  </si>
  <si>
    <t>01.03.02.004</t>
  </si>
  <si>
    <t>01.03.02.005</t>
  </si>
  <si>
    <t>01.03.02.006</t>
  </si>
  <si>
    <t>01.03.02.007</t>
  </si>
  <si>
    <t>01.03.02.008</t>
  </si>
  <si>
    <t>01.03.02.009</t>
  </si>
  <si>
    <t>01.03.02.011</t>
  </si>
  <si>
    <t>01.03.03.001</t>
  </si>
  <si>
    <t>01.03.03.002</t>
  </si>
  <si>
    <t>01.03.03.003</t>
  </si>
  <si>
    <t>01.03.03.010</t>
  </si>
  <si>
    <t>01.03.03.012</t>
  </si>
  <si>
    <t>01.03.03.013</t>
  </si>
</sst>
</file>

<file path=xl/styles.xml><?xml version="1.0" encoding="utf-8"?>
<styleSheet xmlns="http://schemas.openxmlformats.org/spreadsheetml/2006/main">
  <numFmts count="3">
    <numFmt numFmtId="164" formatCode="###,###,##0.00"/>
    <numFmt numFmtId="165" formatCode="###,###,##0.000"/>
    <numFmt numFmtId="166" formatCode="###,###,##0.00000"/>
  </numFmts>
  <fonts count="12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Border="0" applyAlignment="0"/>
  </cellStyleXfs>
  <cellXfs count="46">
    <xf numFmtId="0" fontId="0" fillId="0" borderId="0" xfId="0" applyFill="1" applyProtection="1"/>
    <xf numFmtId="0" fontId="11" fillId="0" borderId="0" xfId="0" applyFont="1" applyFill="1" applyAlignment="1" applyProtection="1">
      <alignment horizontal="justify" vertical="top" wrapText="1"/>
    </xf>
    <xf numFmtId="0" fontId="9" fillId="2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0" fillId="4" borderId="0" xfId="0" applyFill="1" applyAlignment="1" applyProtection="1">
      <alignment vertical="top"/>
      <protection locked="0"/>
    </xf>
    <xf numFmtId="165" fontId="4" fillId="4" borderId="0" xfId="0" applyNumberFormat="1" applyFont="1" applyFill="1" applyAlignment="1" applyProtection="1">
      <alignment horizontal="left" vertical="top"/>
      <protection locked="0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horizontal="justify" vertical="top" wrapText="1"/>
    </xf>
    <xf numFmtId="0" fontId="2" fillId="2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right"/>
    </xf>
    <xf numFmtId="0" fontId="3" fillId="0" borderId="0" xfId="0" applyFont="1" applyFill="1" applyProtection="1"/>
    <xf numFmtId="49" fontId="3" fillId="0" borderId="0" xfId="0" applyNumberFormat="1" applyFont="1" applyFill="1" applyProtection="1"/>
    <xf numFmtId="49" fontId="1" fillId="0" borderId="0" xfId="0" applyNumberFormat="1" applyFont="1" applyFill="1" applyProtection="1"/>
    <xf numFmtId="0" fontId="1" fillId="0" borderId="0" xfId="0" applyFont="1" applyFill="1" applyProtection="1"/>
    <xf numFmtId="164" fontId="1" fillId="4" borderId="0" xfId="0" applyNumberFormat="1" applyFont="1" applyFill="1" applyProtection="1">
      <protection locked="0"/>
    </xf>
    <xf numFmtId="165" fontId="1" fillId="4" borderId="0" xfId="0" applyNumberFormat="1" applyFont="1" applyFill="1" applyProtection="1">
      <protection locked="0"/>
    </xf>
    <xf numFmtId="164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0" borderId="0" xfId="0" applyFont="1" applyFill="1" applyProtection="1"/>
    <xf numFmtId="164" fontId="4" fillId="0" borderId="0" xfId="0" applyNumberFormat="1" applyFont="1" applyFill="1" applyProtection="1"/>
    <xf numFmtId="0" fontId="6" fillId="2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>
      <alignment horizontal="justify" vertical="top" wrapText="1"/>
    </xf>
    <xf numFmtId="165" fontId="4" fillId="0" borderId="0" xfId="0" applyNumberFormat="1" applyFont="1" applyFill="1" applyAlignment="1" applyProtection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 applyFill="1" applyProtection="1"/>
    <xf numFmtId="0" fontId="0" fillId="4" borderId="0" xfId="0" applyFill="1" applyProtection="1">
      <protection locked="0"/>
    </xf>
    <xf numFmtId="0" fontId="0" fillId="0" borderId="0" xfId="0" applyFill="1" applyAlignment="1" applyProtection="1">
      <alignment horizontal="right"/>
    </xf>
    <xf numFmtId="166" fontId="0" fillId="4" borderId="1" xfId="0" applyNumberFormat="1" applyFill="1" applyBorder="1" applyProtection="1">
      <protection locked="0"/>
    </xf>
    <xf numFmtId="165" fontId="0" fillId="0" borderId="0" xfId="0" applyNumberFormat="1" applyFill="1" applyProtection="1"/>
    <xf numFmtId="0" fontId="10" fillId="0" borderId="0" xfId="0" applyFont="1" applyFill="1" applyProtection="1"/>
    <xf numFmtId="49" fontId="10" fillId="0" borderId="0" xfId="0" applyNumberFormat="1" applyFont="1" applyFill="1" applyProtection="1"/>
    <xf numFmtId="0" fontId="11" fillId="0" borderId="0" xfId="0" applyFont="1" applyFill="1" applyAlignment="1" applyProtection="1">
      <alignment vertical="top"/>
    </xf>
    <xf numFmtId="49" fontId="11" fillId="0" borderId="0" xfId="0" applyNumberFormat="1" applyFont="1" applyFill="1" applyAlignment="1" applyProtection="1">
      <alignment vertical="top"/>
    </xf>
    <xf numFmtId="165" fontId="11" fillId="4" borderId="0" xfId="0" applyNumberFormat="1" applyFont="1" applyFill="1" applyAlignment="1" applyProtection="1">
      <alignment vertical="top"/>
      <protection locked="0"/>
    </xf>
    <xf numFmtId="165" fontId="7" fillId="4" borderId="0" xfId="0" applyNumberFormat="1" applyFont="1" applyFill="1" applyProtection="1">
      <protection locked="0"/>
    </xf>
    <xf numFmtId="165" fontId="7" fillId="4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2"/>
  <sheetViews>
    <sheetView tabSelected="1" workbookViewId="0">
      <pane ySplit="8" topLeftCell="A32" activePane="bottomLeft" state="frozenSplit"/>
      <selection pane="bottomLeft"/>
    </sheetView>
  </sheetViews>
  <sheetFormatPr baseColWidth="10" defaultColWidth="9.140625" defaultRowHeight="1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>
      <c r="E1" s="10" t="s">
        <v>0</v>
      </c>
      <c r="F1" s="10" t="s">
        <v>0</v>
      </c>
      <c r="G1" s="10" t="s">
        <v>0</v>
      </c>
      <c r="H1" s="10" t="s">
        <v>0</v>
      </c>
    </row>
    <row r="2" spans="1:8">
      <c r="E2" s="10"/>
      <c r="F2" s="10"/>
      <c r="G2" s="10"/>
      <c r="H2" s="10"/>
    </row>
    <row r="3" spans="1:8">
      <c r="E3" s="10"/>
      <c r="F3" s="10"/>
      <c r="G3" s="10"/>
      <c r="H3" s="10"/>
    </row>
    <row r="4" spans="1:8">
      <c r="E4" s="10"/>
      <c r="F4" s="10"/>
      <c r="G4" s="10"/>
      <c r="H4" s="10"/>
    </row>
    <row r="6" spans="1:8" ht="18.75">
      <c r="C6" s="12"/>
      <c r="D6" s="12"/>
      <c r="E6" s="13" t="s">
        <v>1</v>
      </c>
      <c r="F6" s="12"/>
      <c r="G6" s="12"/>
      <c r="H6" s="12"/>
    </row>
    <row r="8" spans="1:8">
      <c r="F8" s="14" t="s">
        <v>2</v>
      </c>
      <c r="G8" s="14" t="s">
        <v>3</v>
      </c>
      <c r="H8" s="14" t="s">
        <v>4</v>
      </c>
    </row>
    <row r="10" spans="1:8">
      <c r="C10" s="15" t="s">
        <v>5</v>
      </c>
      <c r="D10" s="16" t="s">
        <v>6</v>
      </c>
      <c r="E10" s="15" t="s">
        <v>7</v>
      </c>
    </row>
    <row r="11" spans="1:8">
      <c r="C11" s="15" t="s">
        <v>8</v>
      </c>
      <c r="D11" s="16" t="s">
        <v>6</v>
      </c>
      <c r="E11" s="15" t="s">
        <v>9</v>
      </c>
    </row>
    <row r="12" spans="1:8">
      <c r="C12" s="15" t="s">
        <v>10</v>
      </c>
      <c r="D12" s="16" t="s">
        <v>6</v>
      </c>
      <c r="E12" s="15" t="s">
        <v>11</v>
      </c>
    </row>
    <row r="14" spans="1:8">
      <c r="A14" s="11" t="s">
        <v>12</v>
      </c>
      <c r="B14" s="11">
        <v>1</v>
      </c>
      <c r="C14" s="11" t="s">
        <v>13</v>
      </c>
      <c r="D14" s="17" t="s">
        <v>14</v>
      </c>
      <c r="E14" s="18" t="s">
        <v>15</v>
      </c>
      <c r="F14" s="19">
        <v>450</v>
      </c>
      <c r="G14" s="20">
        <v>6</v>
      </c>
      <c r="H14" s="21">
        <f>ROUND(ROUND(F14,2)*ROUND(G14,3),2)</f>
        <v>2700</v>
      </c>
    </row>
    <row r="15" spans="1:8">
      <c r="A15" s="11" t="s">
        <v>12</v>
      </c>
      <c r="B15" s="11">
        <v>2</v>
      </c>
      <c r="C15" s="11" t="s">
        <v>16</v>
      </c>
      <c r="D15" s="17" t="s">
        <v>17</v>
      </c>
      <c r="E15" s="18" t="s">
        <v>18</v>
      </c>
      <c r="F15" s="19">
        <v>6.35</v>
      </c>
      <c r="G15" s="20">
        <v>212</v>
      </c>
      <c r="H15" s="21">
        <f>ROUND(ROUND(F15,2)*ROUND(G15,3),2)</f>
        <v>1346.2</v>
      </c>
    </row>
    <row r="16" spans="1:8">
      <c r="E16" s="15" t="s">
        <v>19</v>
      </c>
      <c r="F16" s="15"/>
      <c r="G16" s="15"/>
      <c r="H16" s="22">
        <f>SUM(H14:H15)</f>
        <v>4046.2</v>
      </c>
    </row>
    <row r="18" spans="1:8">
      <c r="C18" s="15" t="s">
        <v>5</v>
      </c>
      <c r="D18" s="16" t="s">
        <v>6</v>
      </c>
      <c r="E18" s="15" t="s">
        <v>7</v>
      </c>
    </row>
    <row r="19" spans="1:8">
      <c r="C19" s="15" t="s">
        <v>8</v>
      </c>
      <c r="D19" s="16" t="s">
        <v>6</v>
      </c>
      <c r="E19" s="15" t="s">
        <v>9</v>
      </c>
    </row>
    <row r="20" spans="1:8">
      <c r="C20" s="15" t="s">
        <v>10</v>
      </c>
      <c r="D20" s="16" t="s">
        <v>20</v>
      </c>
      <c r="E20" s="15" t="s">
        <v>21</v>
      </c>
    </row>
    <row r="22" spans="1:8">
      <c r="A22" s="11" t="s">
        <v>22</v>
      </c>
      <c r="B22" s="11">
        <v>1</v>
      </c>
      <c r="C22" s="11" t="s">
        <v>23</v>
      </c>
      <c r="D22" s="17" t="s">
        <v>17</v>
      </c>
      <c r="E22" s="18" t="s">
        <v>24</v>
      </c>
      <c r="F22" s="19">
        <v>8.17</v>
      </c>
      <c r="G22" s="20">
        <v>424</v>
      </c>
      <c r="H22" s="21">
        <f t="shared" ref="H22:H32" si="0">ROUND(ROUND(F22,2)*ROUND(G22,3),2)</f>
        <v>3464.08</v>
      </c>
    </row>
    <row r="23" spans="1:8">
      <c r="A23" s="11" t="s">
        <v>22</v>
      </c>
      <c r="B23" s="11">
        <v>2</v>
      </c>
      <c r="C23" s="11" t="s">
        <v>25</v>
      </c>
      <c r="D23" s="17" t="s">
        <v>26</v>
      </c>
      <c r="E23" s="18" t="s">
        <v>27</v>
      </c>
      <c r="F23" s="19">
        <v>22.53</v>
      </c>
      <c r="G23" s="20">
        <v>127.2</v>
      </c>
      <c r="H23" s="21">
        <f t="shared" si="0"/>
        <v>2865.82</v>
      </c>
    </row>
    <row r="24" spans="1:8">
      <c r="A24" s="11" t="s">
        <v>22</v>
      </c>
      <c r="B24" s="11">
        <v>3</v>
      </c>
      <c r="C24" s="11" t="s">
        <v>28</v>
      </c>
      <c r="D24" s="17" t="s">
        <v>29</v>
      </c>
      <c r="E24" s="18" t="s">
        <v>30</v>
      </c>
      <c r="F24" s="19">
        <v>54.26</v>
      </c>
      <c r="G24" s="20">
        <v>127.2</v>
      </c>
      <c r="H24" s="21">
        <f t="shared" si="0"/>
        <v>6901.87</v>
      </c>
    </row>
    <row r="25" spans="1:8">
      <c r="A25" s="11" t="s">
        <v>22</v>
      </c>
      <c r="B25" s="11">
        <v>4</v>
      </c>
      <c r="C25" s="11" t="s">
        <v>31</v>
      </c>
      <c r="D25" s="17" t="s">
        <v>29</v>
      </c>
      <c r="E25" s="18" t="s">
        <v>32</v>
      </c>
      <c r="F25" s="19">
        <v>16.8</v>
      </c>
      <c r="G25" s="20">
        <v>115.752</v>
      </c>
      <c r="H25" s="21">
        <f t="shared" si="0"/>
        <v>1944.63</v>
      </c>
    </row>
    <row r="26" spans="1:8">
      <c r="A26" s="11" t="s">
        <v>22</v>
      </c>
      <c r="B26" s="11">
        <v>5</v>
      </c>
      <c r="C26" s="11" t="s">
        <v>33</v>
      </c>
      <c r="D26" s="17" t="s">
        <v>29</v>
      </c>
      <c r="E26" s="18" t="s">
        <v>34</v>
      </c>
      <c r="F26" s="19">
        <v>42.17</v>
      </c>
      <c r="G26" s="20">
        <v>38.159999999999997</v>
      </c>
      <c r="H26" s="21">
        <f t="shared" si="0"/>
        <v>1609.21</v>
      </c>
    </row>
    <row r="27" spans="1:8">
      <c r="A27" s="11" t="s">
        <v>22</v>
      </c>
      <c r="B27" s="11">
        <v>6</v>
      </c>
      <c r="C27" s="11" t="s">
        <v>35</v>
      </c>
      <c r="D27" s="17" t="s">
        <v>29</v>
      </c>
      <c r="E27" s="18" t="s">
        <v>36</v>
      </c>
      <c r="F27" s="19">
        <v>21.94</v>
      </c>
      <c r="G27" s="20">
        <v>50.88</v>
      </c>
      <c r="H27" s="21">
        <f t="shared" si="0"/>
        <v>1116.31</v>
      </c>
    </row>
    <row r="28" spans="1:8">
      <c r="A28" s="11" t="s">
        <v>22</v>
      </c>
      <c r="B28" s="11">
        <v>7</v>
      </c>
      <c r="C28" s="11" t="s">
        <v>37</v>
      </c>
      <c r="D28" s="17" t="s">
        <v>29</v>
      </c>
      <c r="E28" s="18" t="s">
        <v>38</v>
      </c>
      <c r="F28" s="19">
        <v>103.24</v>
      </c>
      <c r="G28" s="20">
        <v>25.44</v>
      </c>
      <c r="H28" s="21">
        <f t="shared" si="0"/>
        <v>2626.43</v>
      </c>
    </row>
    <row r="29" spans="1:8">
      <c r="A29" s="11" t="s">
        <v>22</v>
      </c>
      <c r="B29" s="11">
        <v>8</v>
      </c>
      <c r="C29" s="11" t="s">
        <v>39</v>
      </c>
      <c r="D29" s="17" t="s">
        <v>26</v>
      </c>
      <c r="E29" s="18" t="s">
        <v>40</v>
      </c>
      <c r="F29" s="19">
        <v>65.84</v>
      </c>
      <c r="G29" s="20">
        <v>127.2</v>
      </c>
      <c r="H29" s="21">
        <f t="shared" si="0"/>
        <v>8374.85</v>
      </c>
    </row>
    <row r="30" spans="1:8">
      <c r="A30" s="11" t="s">
        <v>22</v>
      </c>
      <c r="B30" s="11">
        <v>9</v>
      </c>
      <c r="C30" s="11" t="s">
        <v>41</v>
      </c>
      <c r="D30" s="17" t="s">
        <v>42</v>
      </c>
      <c r="E30" s="18" t="s">
        <v>43</v>
      </c>
      <c r="F30" s="19">
        <v>534.76</v>
      </c>
      <c r="G30" s="20">
        <v>10</v>
      </c>
      <c r="H30" s="21">
        <f t="shared" si="0"/>
        <v>5347.6</v>
      </c>
    </row>
    <row r="31" spans="1:8">
      <c r="A31" s="11" t="s">
        <v>22</v>
      </c>
      <c r="B31" s="11">
        <v>10</v>
      </c>
      <c r="C31" s="11" t="s">
        <v>44</v>
      </c>
      <c r="D31" s="17" t="s">
        <v>14</v>
      </c>
      <c r="E31" s="18" t="s">
        <v>45</v>
      </c>
      <c r="F31" s="19">
        <v>1360</v>
      </c>
      <c r="G31" s="20">
        <v>1</v>
      </c>
      <c r="H31" s="21">
        <f t="shared" si="0"/>
        <v>1360</v>
      </c>
    </row>
    <row r="32" spans="1:8">
      <c r="A32" s="11" t="s">
        <v>22</v>
      </c>
      <c r="B32" s="11">
        <v>11</v>
      </c>
      <c r="C32" s="11" t="s">
        <v>46</v>
      </c>
      <c r="D32" s="17" t="s">
        <v>14</v>
      </c>
      <c r="E32" s="18" t="s">
        <v>47</v>
      </c>
      <c r="F32" s="19">
        <v>465</v>
      </c>
      <c r="G32" s="20">
        <v>3</v>
      </c>
      <c r="H32" s="21">
        <f t="shared" si="0"/>
        <v>1395</v>
      </c>
    </row>
    <row r="33" spans="1:8">
      <c r="E33" s="15" t="s">
        <v>19</v>
      </c>
      <c r="F33" s="15"/>
      <c r="G33" s="15"/>
      <c r="H33" s="22">
        <f>SUM(H22:H32)</f>
        <v>37005.800000000003</v>
      </c>
    </row>
    <row r="35" spans="1:8">
      <c r="C35" s="15" t="s">
        <v>5</v>
      </c>
      <c r="D35" s="16" t="s">
        <v>6</v>
      </c>
      <c r="E35" s="15" t="s">
        <v>7</v>
      </c>
    </row>
    <row r="36" spans="1:8">
      <c r="C36" s="15" t="s">
        <v>8</v>
      </c>
      <c r="D36" s="16" t="s">
        <v>6</v>
      </c>
      <c r="E36" s="15" t="s">
        <v>9</v>
      </c>
    </row>
    <row r="37" spans="1:8">
      <c r="C37" s="15" t="s">
        <v>10</v>
      </c>
      <c r="D37" s="16" t="s">
        <v>48</v>
      </c>
      <c r="E37" s="15" t="s">
        <v>49</v>
      </c>
    </row>
    <row r="39" spans="1:8">
      <c r="A39" s="11" t="s">
        <v>50</v>
      </c>
      <c r="B39" s="11">
        <v>1</v>
      </c>
      <c r="C39" s="11" t="s">
        <v>51</v>
      </c>
      <c r="D39" s="17" t="s">
        <v>17</v>
      </c>
      <c r="E39" s="18" t="s">
        <v>52</v>
      </c>
      <c r="F39" s="19">
        <v>49.62</v>
      </c>
      <c r="G39" s="20">
        <v>145</v>
      </c>
      <c r="H39" s="21">
        <f t="shared" ref="H39:H55" si="1">ROUND(ROUND(F39,2)*ROUND(G39,3),2)</f>
        <v>7194.9</v>
      </c>
    </row>
    <row r="40" spans="1:8">
      <c r="A40" s="11" t="s">
        <v>50</v>
      </c>
      <c r="B40" s="11">
        <v>2</v>
      </c>
      <c r="C40" s="11" t="s">
        <v>53</v>
      </c>
      <c r="D40" s="17" t="s">
        <v>17</v>
      </c>
      <c r="E40" s="18" t="s">
        <v>54</v>
      </c>
      <c r="F40" s="19">
        <v>35.49</v>
      </c>
      <c r="G40" s="20">
        <v>240</v>
      </c>
      <c r="H40" s="21">
        <f t="shared" si="1"/>
        <v>8517.6</v>
      </c>
    </row>
    <row r="41" spans="1:8">
      <c r="A41" s="11" t="s">
        <v>50</v>
      </c>
      <c r="B41" s="11">
        <v>3</v>
      </c>
      <c r="C41" s="11" t="s">
        <v>55</v>
      </c>
      <c r="D41" s="17" t="s">
        <v>42</v>
      </c>
      <c r="E41" s="18" t="s">
        <v>56</v>
      </c>
      <c r="F41" s="19">
        <v>1035.82</v>
      </c>
      <c r="G41" s="20">
        <v>1</v>
      </c>
      <c r="H41" s="21">
        <f t="shared" si="1"/>
        <v>1035.82</v>
      </c>
    </row>
    <row r="42" spans="1:8">
      <c r="A42" s="11" t="s">
        <v>50</v>
      </c>
      <c r="B42" s="11">
        <v>4</v>
      </c>
      <c r="C42" s="11" t="s">
        <v>57</v>
      </c>
      <c r="D42" s="17" t="s">
        <v>42</v>
      </c>
      <c r="E42" s="18" t="s">
        <v>58</v>
      </c>
      <c r="F42" s="19">
        <v>796.43</v>
      </c>
      <c r="G42" s="20">
        <v>3</v>
      </c>
      <c r="H42" s="21">
        <f t="shared" si="1"/>
        <v>2389.29</v>
      </c>
    </row>
    <row r="43" spans="1:8">
      <c r="A43" s="11" t="s">
        <v>50</v>
      </c>
      <c r="B43" s="11">
        <v>5</v>
      </c>
      <c r="C43" s="11" t="s">
        <v>59</v>
      </c>
      <c r="D43" s="17" t="s">
        <v>42</v>
      </c>
      <c r="E43" s="18" t="s">
        <v>60</v>
      </c>
      <c r="F43" s="19">
        <v>431.98</v>
      </c>
      <c r="G43" s="20">
        <v>1</v>
      </c>
      <c r="H43" s="21">
        <f t="shared" si="1"/>
        <v>431.98</v>
      </c>
    </row>
    <row r="44" spans="1:8">
      <c r="A44" s="11" t="s">
        <v>50</v>
      </c>
      <c r="B44" s="11">
        <v>6</v>
      </c>
      <c r="C44" s="11" t="s">
        <v>61</v>
      </c>
      <c r="D44" s="17" t="s">
        <v>62</v>
      </c>
      <c r="E44" s="18" t="s">
        <v>63</v>
      </c>
      <c r="F44" s="19">
        <v>162.38999999999999</v>
      </c>
      <c r="G44" s="20">
        <v>2</v>
      </c>
      <c r="H44" s="21">
        <f t="shared" si="1"/>
        <v>324.77999999999997</v>
      </c>
    </row>
    <row r="45" spans="1:8">
      <c r="A45" s="11" t="s">
        <v>50</v>
      </c>
      <c r="B45" s="11">
        <v>7</v>
      </c>
      <c r="C45" s="11" t="s">
        <v>64</v>
      </c>
      <c r="D45" s="17" t="s">
        <v>62</v>
      </c>
      <c r="E45" s="18" t="s">
        <v>65</v>
      </c>
      <c r="F45" s="19">
        <v>117.38</v>
      </c>
      <c r="G45" s="20">
        <v>2</v>
      </c>
      <c r="H45" s="21">
        <f t="shared" si="1"/>
        <v>234.76</v>
      </c>
    </row>
    <row r="46" spans="1:8">
      <c r="A46" s="11" t="s">
        <v>50</v>
      </c>
      <c r="B46" s="11">
        <v>8</v>
      </c>
      <c r="C46" s="11" t="s">
        <v>66</v>
      </c>
      <c r="D46" s="17" t="s">
        <v>62</v>
      </c>
      <c r="E46" s="18" t="s">
        <v>67</v>
      </c>
      <c r="F46" s="19">
        <v>103.21</v>
      </c>
      <c r="G46" s="20">
        <v>5</v>
      </c>
      <c r="H46" s="21">
        <f t="shared" si="1"/>
        <v>516.04999999999995</v>
      </c>
    </row>
    <row r="47" spans="1:8">
      <c r="A47" s="11" t="s">
        <v>50</v>
      </c>
      <c r="B47" s="11">
        <v>9</v>
      </c>
      <c r="C47" s="11" t="s">
        <v>68</v>
      </c>
      <c r="D47" s="17" t="s">
        <v>62</v>
      </c>
      <c r="E47" s="18" t="s">
        <v>69</v>
      </c>
      <c r="F47" s="19">
        <v>80.400000000000006</v>
      </c>
      <c r="G47" s="20">
        <v>5</v>
      </c>
      <c r="H47" s="21">
        <f t="shared" si="1"/>
        <v>402</v>
      </c>
    </row>
    <row r="48" spans="1:8">
      <c r="A48" s="11" t="s">
        <v>50</v>
      </c>
      <c r="B48" s="11">
        <v>10</v>
      </c>
      <c r="C48" s="11" t="s">
        <v>70</v>
      </c>
      <c r="D48" s="17" t="s">
        <v>62</v>
      </c>
      <c r="E48" s="18" t="s">
        <v>71</v>
      </c>
      <c r="F48" s="19">
        <v>1250</v>
      </c>
      <c r="G48" s="20">
        <v>1</v>
      </c>
      <c r="H48" s="21">
        <f t="shared" si="1"/>
        <v>1250</v>
      </c>
    </row>
    <row r="49" spans="1:8">
      <c r="A49" s="11" t="s">
        <v>50</v>
      </c>
      <c r="B49" s="11">
        <v>11</v>
      </c>
      <c r="C49" s="11" t="s">
        <v>72</v>
      </c>
      <c r="D49" s="17" t="s">
        <v>62</v>
      </c>
      <c r="E49" s="18" t="s">
        <v>73</v>
      </c>
      <c r="F49" s="19">
        <v>963</v>
      </c>
      <c r="G49" s="20">
        <v>1</v>
      </c>
      <c r="H49" s="21">
        <f t="shared" si="1"/>
        <v>963</v>
      </c>
    </row>
    <row r="50" spans="1:8">
      <c r="A50" s="11" t="s">
        <v>50</v>
      </c>
      <c r="B50" s="11">
        <v>12</v>
      </c>
      <c r="C50" s="11" t="s">
        <v>74</v>
      </c>
      <c r="D50" s="17" t="s">
        <v>62</v>
      </c>
      <c r="E50" s="18" t="s">
        <v>75</v>
      </c>
      <c r="F50" s="19">
        <v>2365</v>
      </c>
      <c r="G50" s="20">
        <v>1</v>
      </c>
      <c r="H50" s="21">
        <f t="shared" si="1"/>
        <v>2365</v>
      </c>
    </row>
    <row r="51" spans="1:8">
      <c r="A51" s="11" t="s">
        <v>50</v>
      </c>
      <c r="B51" s="11">
        <v>13</v>
      </c>
      <c r="C51" s="11" t="s">
        <v>76</v>
      </c>
      <c r="D51" s="17" t="s">
        <v>62</v>
      </c>
      <c r="E51" s="18" t="s">
        <v>77</v>
      </c>
      <c r="F51" s="19">
        <v>1488</v>
      </c>
      <c r="G51" s="20">
        <v>1</v>
      </c>
      <c r="H51" s="21">
        <f t="shared" si="1"/>
        <v>1488</v>
      </c>
    </row>
    <row r="52" spans="1:8">
      <c r="A52" s="11" t="s">
        <v>50</v>
      </c>
      <c r="B52" s="11">
        <v>14</v>
      </c>
      <c r="C52" s="11" t="s">
        <v>78</v>
      </c>
      <c r="D52" s="17" t="s">
        <v>62</v>
      </c>
      <c r="E52" s="18" t="s">
        <v>79</v>
      </c>
      <c r="F52" s="19">
        <v>1025</v>
      </c>
      <c r="G52" s="20">
        <v>1</v>
      </c>
      <c r="H52" s="21">
        <f t="shared" si="1"/>
        <v>1025</v>
      </c>
    </row>
    <row r="53" spans="1:8">
      <c r="A53" s="11" t="s">
        <v>50</v>
      </c>
      <c r="B53" s="11">
        <v>15</v>
      </c>
      <c r="C53" s="11" t="s">
        <v>80</v>
      </c>
      <c r="D53" s="17" t="s">
        <v>62</v>
      </c>
      <c r="E53" s="18" t="s">
        <v>81</v>
      </c>
      <c r="F53" s="19">
        <v>1275</v>
      </c>
      <c r="G53" s="20">
        <v>1</v>
      </c>
      <c r="H53" s="21">
        <f t="shared" si="1"/>
        <v>1275</v>
      </c>
    </row>
    <row r="54" spans="1:8">
      <c r="A54" s="11" t="s">
        <v>50</v>
      </c>
      <c r="B54" s="11">
        <v>16</v>
      </c>
      <c r="C54" s="11" t="s">
        <v>82</v>
      </c>
      <c r="D54" s="17" t="s">
        <v>14</v>
      </c>
      <c r="E54" s="18" t="s">
        <v>83</v>
      </c>
      <c r="F54" s="19">
        <v>1550</v>
      </c>
      <c r="G54" s="20">
        <v>3</v>
      </c>
      <c r="H54" s="21">
        <f t="shared" si="1"/>
        <v>4650</v>
      </c>
    </row>
    <row r="55" spans="1:8">
      <c r="A55" s="11" t="s">
        <v>50</v>
      </c>
      <c r="B55" s="11">
        <v>17</v>
      </c>
      <c r="C55" s="11" t="s">
        <v>84</v>
      </c>
      <c r="D55" s="17" t="s">
        <v>14</v>
      </c>
      <c r="E55" s="18" t="s">
        <v>85</v>
      </c>
      <c r="F55" s="19">
        <v>363</v>
      </c>
      <c r="G55" s="20">
        <v>1</v>
      </c>
      <c r="H55" s="21">
        <f t="shared" si="1"/>
        <v>363</v>
      </c>
    </row>
    <row r="56" spans="1:8">
      <c r="E56" s="15" t="s">
        <v>19</v>
      </c>
      <c r="F56" s="15"/>
      <c r="G56" s="15"/>
      <c r="H56" s="22">
        <f>SUM(H39:H55)</f>
        <v>34426.179999999993</v>
      </c>
    </row>
    <row r="58" spans="1:8">
      <c r="C58" s="15" t="s">
        <v>5</v>
      </c>
      <c r="D58" s="16" t="s">
        <v>6</v>
      </c>
      <c r="E58" s="15" t="s">
        <v>7</v>
      </c>
    </row>
    <row r="59" spans="1:8">
      <c r="C59" s="15" t="s">
        <v>8</v>
      </c>
      <c r="D59" s="16" t="s">
        <v>6</v>
      </c>
      <c r="E59" s="15" t="s">
        <v>9</v>
      </c>
    </row>
    <row r="60" spans="1:8">
      <c r="C60" s="15" t="s">
        <v>10</v>
      </c>
      <c r="D60" s="16" t="s">
        <v>86</v>
      </c>
      <c r="E60" s="15" t="s">
        <v>87</v>
      </c>
    </row>
    <row r="62" spans="1:8">
      <c r="A62" s="11" t="s">
        <v>88</v>
      </c>
      <c r="B62" s="11">
        <v>1</v>
      </c>
      <c r="C62" s="11" t="s">
        <v>89</v>
      </c>
      <c r="D62" s="17" t="s">
        <v>90</v>
      </c>
      <c r="E62" s="18" t="s">
        <v>91</v>
      </c>
      <c r="F62" s="19">
        <v>5350</v>
      </c>
      <c r="G62" s="20">
        <v>1</v>
      </c>
      <c r="H62" s="21">
        <f>ROUND(ROUND(F62,2)*ROUND(G62,3),2)</f>
        <v>5350</v>
      </c>
    </row>
    <row r="63" spans="1:8">
      <c r="A63" s="11" t="s">
        <v>88</v>
      </c>
      <c r="B63" s="11">
        <v>2</v>
      </c>
      <c r="C63" s="11" t="s">
        <v>92</v>
      </c>
      <c r="D63" s="17" t="s">
        <v>90</v>
      </c>
      <c r="E63" s="18" t="s">
        <v>93</v>
      </c>
      <c r="F63" s="19">
        <v>750</v>
      </c>
      <c r="G63" s="20">
        <v>1</v>
      </c>
      <c r="H63" s="21">
        <f>ROUND(ROUND(F63,2)*ROUND(G63,3),2)</f>
        <v>750</v>
      </c>
    </row>
    <row r="64" spans="1:8">
      <c r="A64" s="11" t="s">
        <v>88</v>
      </c>
      <c r="B64" s="11">
        <v>3</v>
      </c>
      <c r="C64" s="11" t="s">
        <v>94</v>
      </c>
      <c r="D64" s="17" t="s">
        <v>90</v>
      </c>
      <c r="E64" s="18" t="s">
        <v>95</v>
      </c>
      <c r="F64" s="19">
        <v>775</v>
      </c>
      <c r="G64" s="20">
        <v>1</v>
      </c>
      <c r="H64" s="21">
        <f>ROUND(ROUND(F64,2)*ROUND(G64,3),2)</f>
        <v>775</v>
      </c>
    </row>
    <row r="65" spans="1:8">
      <c r="E65" s="15" t="s">
        <v>19</v>
      </c>
      <c r="F65" s="15"/>
      <c r="G65" s="15"/>
      <c r="H65" s="22">
        <f>SUM(H62:H64)</f>
        <v>6875</v>
      </c>
    </row>
    <row r="67" spans="1:8">
      <c r="C67" s="15" t="s">
        <v>5</v>
      </c>
      <c r="D67" s="16" t="s">
        <v>6</v>
      </c>
      <c r="E67" s="15" t="s">
        <v>7</v>
      </c>
    </row>
    <row r="68" spans="1:8">
      <c r="C68" s="15" t="s">
        <v>8</v>
      </c>
      <c r="D68" s="16" t="s">
        <v>20</v>
      </c>
      <c r="E68" s="15" t="s">
        <v>96</v>
      </c>
    </row>
    <row r="69" spans="1:8">
      <c r="C69" s="15" t="s">
        <v>10</v>
      </c>
      <c r="D69" s="16" t="s">
        <v>6</v>
      </c>
      <c r="E69" s="15" t="s">
        <v>11</v>
      </c>
    </row>
    <row r="71" spans="1:8">
      <c r="A71" s="11" t="s">
        <v>97</v>
      </c>
      <c r="B71" s="11">
        <v>1</v>
      </c>
      <c r="C71" s="11" t="s">
        <v>13</v>
      </c>
      <c r="D71" s="17" t="s">
        <v>14</v>
      </c>
      <c r="E71" s="18" t="s">
        <v>15</v>
      </c>
      <c r="F71" s="19">
        <v>450</v>
      </c>
      <c r="G71" s="20">
        <v>4</v>
      </c>
      <c r="H71" s="21">
        <f>ROUND(ROUND(F71,2)*ROUND(G71,3),2)</f>
        <v>1800</v>
      </c>
    </row>
    <row r="72" spans="1:8">
      <c r="A72" s="11" t="s">
        <v>97</v>
      </c>
      <c r="B72" s="11">
        <v>2</v>
      </c>
      <c r="C72" s="11" t="s">
        <v>16</v>
      </c>
      <c r="D72" s="17" t="s">
        <v>17</v>
      </c>
      <c r="E72" s="18" t="s">
        <v>18</v>
      </c>
      <c r="F72" s="19">
        <v>6.35</v>
      </c>
      <c r="G72" s="20">
        <v>174</v>
      </c>
      <c r="H72" s="21">
        <f>ROUND(ROUND(F72,2)*ROUND(G72,3),2)</f>
        <v>1104.9000000000001</v>
      </c>
    </row>
    <row r="73" spans="1:8">
      <c r="E73" s="15" t="s">
        <v>19</v>
      </c>
      <c r="F73" s="15"/>
      <c r="G73" s="15"/>
      <c r="H73" s="22">
        <f>SUM(H71:H72)</f>
        <v>2904.9</v>
      </c>
    </row>
    <row r="75" spans="1:8">
      <c r="C75" s="15" t="s">
        <v>5</v>
      </c>
      <c r="D75" s="16" t="s">
        <v>6</v>
      </c>
      <c r="E75" s="15" t="s">
        <v>7</v>
      </c>
    </row>
    <row r="76" spans="1:8">
      <c r="C76" s="15" t="s">
        <v>8</v>
      </c>
      <c r="D76" s="16" t="s">
        <v>20</v>
      </c>
      <c r="E76" s="15" t="s">
        <v>96</v>
      </c>
    </row>
    <row r="77" spans="1:8">
      <c r="C77" s="15" t="s">
        <v>10</v>
      </c>
      <c r="D77" s="16" t="s">
        <v>20</v>
      </c>
      <c r="E77" s="15" t="s">
        <v>21</v>
      </c>
    </row>
    <row r="79" spans="1:8">
      <c r="A79" s="11" t="s">
        <v>98</v>
      </c>
      <c r="B79" s="11">
        <v>1</v>
      </c>
      <c r="C79" s="11" t="s">
        <v>23</v>
      </c>
      <c r="D79" s="17" t="s">
        <v>17</v>
      </c>
      <c r="E79" s="18" t="s">
        <v>24</v>
      </c>
      <c r="F79" s="19">
        <v>8.17</v>
      </c>
      <c r="G79" s="20">
        <v>348</v>
      </c>
      <c r="H79" s="21">
        <f t="shared" ref="H79:H89" si="2">ROUND(ROUND(F79,2)*ROUND(G79,3),2)</f>
        <v>2843.16</v>
      </c>
    </row>
    <row r="80" spans="1:8">
      <c r="A80" s="11" t="s">
        <v>98</v>
      </c>
      <c r="B80" s="11">
        <v>2</v>
      </c>
      <c r="C80" s="11" t="s">
        <v>25</v>
      </c>
      <c r="D80" s="17" t="s">
        <v>26</v>
      </c>
      <c r="E80" s="18" t="s">
        <v>27</v>
      </c>
      <c r="F80" s="19">
        <v>22.53</v>
      </c>
      <c r="G80" s="20">
        <v>124.8</v>
      </c>
      <c r="H80" s="21">
        <f t="shared" si="2"/>
        <v>2811.74</v>
      </c>
    </row>
    <row r="81" spans="1:8">
      <c r="A81" s="11" t="s">
        <v>98</v>
      </c>
      <c r="B81" s="11">
        <v>3</v>
      </c>
      <c r="C81" s="11" t="s">
        <v>28</v>
      </c>
      <c r="D81" s="17" t="s">
        <v>29</v>
      </c>
      <c r="E81" s="18" t="s">
        <v>30</v>
      </c>
      <c r="F81" s="19">
        <v>54.26</v>
      </c>
      <c r="G81" s="20">
        <v>104.4</v>
      </c>
      <c r="H81" s="21">
        <f t="shared" si="2"/>
        <v>5664.74</v>
      </c>
    </row>
    <row r="82" spans="1:8">
      <c r="A82" s="11" t="s">
        <v>98</v>
      </c>
      <c r="B82" s="11">
        <v>4</v>
      </c>
      <c r="C82" s="11" t="s">
        <v>31</v>
      </c>
      <c r="D82" s="17" t="s">
        <v>29</v>
      </c>
      <c r="E82" s="18" t="s">
        <v>32</v>
      </c>
      <c r="F82" s="19">
        <v>16.8</v>
      </c>
      <c r="G82" s="20">
        <v>95.004000000000005</v>
      </c>
      <c r="H82" s="21">
        <f t="shared" si="2"/>
        <v>1596.07</v>
      </c>
    </row>
    <row r="83" spans="1:8">
      <c r="A83" s="11" t="s">
        <v>98</v>
      </c>
      <c r="B83" s="11">
        <v>5</v>
      </c>
      <c r="C83" s="11" t="s">
        <v>33</v>
      </c>
      <c r="D83" s="17" t="s">
        <v>29</v>
      </c>
      <c r="E83" s="18" t="s">
        <v>34</v>
      </c>
      <c r="F83" s="19">
        <v>42.17</v>
      </c>
      <c r="G83" s="20">
        <v>31.32</v>
      </c>
      <c r="H83" s="21">
        <f t="shared" si="2"/>
        <v>1320.76</v>
      </c>
    </row>
    <row r="84" spans="1:8">
      <c r="A84" s="11" t="s">
        <v>98</v>
      </c>
      <c r="B84" s="11">
        <v>6</v>
      </c>
      <c r="C84" s="11" t="s">
        <v>35</v>
      </c>
      <c r="D84" s="17" t="s">
        <v>29</v>
      </c>
      <c r="E84" s="18" t="s">
        <v>36</v>
      </c>
      <c r="F84" s="19">
        <v>21.94</v>
      </c>
      <c r="G84" s="20">
        <v>41.76</v>
      </c>
      <c r="H84" s="21">
        <f t="shared" si="2"/>
        <v>916.21</v>
      </c>
    </row>
    <row r="85" spans="1:8">
      <c r="A85" s="11" t="s">
        <v>98</v>
      </c>
      <c r="B85" s="11">
        <v>7</v>
      </c>
      <c r="C85" s="11" t="s">
        <v>37</v>
      </c>
      <c r="D85" s="17" t="s">
        <v>29</v>
      </c>
      <c r="E85" s="18" t="s">
        <v>38</v>
      </c>
      <c r="F85" s="19">
        <v>103.24</v>
      </c>
      <c r="G85" s="20">
        <v>20.88</v>
      </c>
      <c r="H85" s="21">
        <f t="shared" si="2"/>
        <v>2155.65</v>
      </c>
    </row>
    <row r="86" spans="1:8">
      <c r="A86" s="11" t="s">
        <v>98</v>
      </c>
      <c r="B86" s="11">
        <v>8</v>
      </c>
      <c r="C86" s="11" t="s">
        <v>39</v>
      </c>
      <c r="D86" s="17" t="s">
        <v>26</v>
      </c>
      <c r="E86" s="18" t="s">
        <v>40</v>
      </c>
      <c r="F86" s="19">
        <v>65.84</v>
      </c>
      <c r="G86" s="20">
        <v>104.4</v>
      </c>
      <c r="H86" s="21">
        <f t="shared" si="2"/>
        <v>6873.7</v>
      </c>
    </row>
    <row r="87" spans="1:8">
      <c r="A87" s="11" t="s">
        <v>98</v>
      </c>
      <c r="B87" s="11">
        <v>9</v>
      </c>
      <c r="C87" s="11" t="s">
        <v>41</v>
      </c>
      <c r="D87" s="17" t="s">
        <v>42</v>
      </c>
      <c r="E87" s="18" t="s">
        <v>43</v>
      </c>
      <c r="F87" s="19">
        <v>534.76</v>
      </c>
      <c r="G87" s="20">
        <v>7</v>
      </c>
      <c r="H87" s="21">
        <f t="shared" si="2"/>
        <v>3743.32</v>
      </c>
    </row>
    <row r="88" spans="1:8">
      <c r="A88" s="11" t="s">
        <v>98</v>
      </c>
      <c r="B88" s="11">
        <v>10</v>
      </c>
      <c r="C88" s="11" t="s">
        <v>44</v>
      </c>
      <c r="D88" s="17" t="s">
        <v>14</v>
      </c>
      <c r="E88" s="18" t="s">
        <v>45</v>
      </c>
      <c r="F88" s="19">
        <v>1360</v>
      </c>
      <c r="G88" s="20">
        <v>1</v>
      </c>
      <c r="H88" s="21">
        <f t="shared" si="2"/>
        <v>1360</v>
      </c>
    </row>
    <row r="89" spans="1:8">
      <c r="A89" s="11" t="s">
        <v>98</v>
      </c>
      <c r="B89" s="11">
        <v>11</v>
      </c>
      <c r="C89" s="11" t="s">
        <v>46</v>
      </c>
      <c r="D89" s="17" t="s">
        <v>14</v>
      </c>
      <c r="E89" s="18" t="s">
        <v>47</v>
      </c>
      <c r="F89" s="19">
        <v>465</v>
      </c>
      <c r="G89" s="20">
        <v>7</v>
      </c>
      <c r="H89" s="21">
        <f t="shared" si="2"/>
        <v>3255</v>
      </c>
    </row>
    <row r="90" spans="1:8">
      <c r="E90" s="15" t="s">
        <v>19</v>
      </c>
      <c r="F90" s="15"/>
      <c r="G90" s="15"/>
      <c r="H90" s="22">
        <f>SUM(H79:H89)</f>
        <v>32540.350000000002</v>
      </c>
    </row>
    <row r="92" spans="1:8">
      <c r="C92" s="15" t="s">
        <v>5</v>
      </c>
      <c r="D92" s="16" t="s">
        <v>6</v>
      </c>
      <c r="E92" s="15" t="s">
        <v>7</v>
      </c>
    </row>
    <row r="93" spans="1:8">
      <c r="C93" s="15" t="s">
        <v>8</v>
      </c>
      <c r="D93" s="16" t="s">
        <v>20</v>
      </c>
      <c r="E93" s="15" t="s">
        <v>96</v>
      </c>
    </row>
    <row r="94" spans="1:8">
      <c r="C94" s="15" t="s">
        <v>10</v>
      </c>
      <c r="D94" s="16" t="s">
        <v>48</v>
      </c>
      <c r="E94" s="15" t="s">
        <v>99</v>
      </c>
    </row>
    <row r="96" spans="1:8">
      <c r="A96" s="11" t="s">
        <v>100</v>
      </c>
      <c r="B96" s="11">
        <v>1</v>
      </c>
      <c r="C96" s="11" t="s">
        <v>53</v>
      </c>
      <c r="D96" s="17" t="s">
        <v>17</v>
      </c>
      <c r="E96" s="18" t="s">
        <v>54</v>
      </c>
      <c r="F96" s="19">
        <v>35.49</v>
      </c>
      <c r="G96" s="20">
        <v>289</v>
      </c>
      <c r="H96" s="21">
        <f t="shared" ref="H96:H107" si="3">ROUND(ROUND(F96,2)*ROUND(G96,3),2)</f>
        <v>10256.61</v>
      </c>
    </row>
    <row r="97" spans="1:8">
      <c r="A97" s="11" t="s">
        <v>100</v>
      </c>
      <c r="B97" s="11">
        <v>2</v>
      </c>
      <c r="C97" s="11" t="s">
        <v>55</v>
      </c>
      <c r="D97" s="17" t="s">
        <v>42</v>
      </c>
      <c r="E97" s="18" t="s">
        <v>56</v>
      </c>
      <c r="F97" s="19">
        <v>1035.82</v>
      </c>
      <c r="G97" s="20">
        <v>1</v>
      </c>
      <c r="H97" s="21">
        <f t="shared" si="3"/>
        <v>1035.82</v>
      </c>
    </row>
    <row r="98" spans="1:8">
      <c r="A98" s="11" t="s">
        <v>100</v>
      </c>
      <c r="B98" s="11">
        <v>3</v>
      </c>
      <c r="C98" s="11" t="s">
        <v>59</v>
      </c>
      <c r="D98" s="17" t="s">
        <v>42</v>
      </c>
      <c r="E98" s="18" t="s">
        <v>60</v>
      </c>
      <c r="F98" s="19">
        <v>431.98</v>
      </c>
      <c r="G98" s="20">
        <v>2</v>
      </c>
      <c r="H98" s="21">
        <f t="shared" si="3"/>
        <v>863.96</v>
      </c>
    </row>
    <row r="99" spans="1:8">
      <c r="A99" s="11" t="s">
        <v>100</v>
      </c>
      <c r="B99" s="11">
        <v>4</v>
      </c>
      <c r="C99" s="11" t="s">
        <v>64</v>
      </c>
      <c r="D99" s="17" t="s">
        <v>62</v>
      </c>
      <c r="E99" s="18" t="s">
        <v>65</v>
      </c>
      <c r="F99" s="19">
        <v>117.38</v>
      </c>
      <c r="G99" s="20">
        <v>2</v>
      </c>
      <c r="H99" s="21">
        <f t="shared" si="3"/>
        <v>234.76</v>
      </c>
    </row>
    <row r="100" spans="1:8">
      <c r="A100" s="11" t="s">
        <v>100</v>
      </c>
      <c r="B100" s="11">
        <v>5</v>
      </c>
      <c r="C100" s="11" t="s">
        <v>68</v>
      </c>
      <c r="D100" s="17" t="s">
        <v>62</v>
      </c>
      <c r="E100" s="18" t="s">
        <v>69</v>
      </c>
      <c r="F100" s="19">
        <v>80.400000000000006</v>
      </c>
      <c r="G100" s="20">
        <v>6</v>
      </c>
      <c r="H100" s="21">
        <f t="shared" si="3"/>
        <v>482.4</v>
      </c>
    </row>
    <row r="101" spans="1:8">
      <c r="A101" s="11" t="s">
        <v>100</v>
      </c>
      <c r="B101" s="11">
        <v>6</v>
      </c>
      <c r="C101" s="11" t="s">
        <v>101</v>
      </c>
      <c r="D101" s="17" t="s">
        <v>62</v>
      </c>
      <c r="E101" s="18" t="s">
        <v>102</v>
      </c>
      <c r="F101" s="19">
        <v>1380</v>
      </c>
      <c r="G101" s="20">
        <v>1</v>
      </c>
      <c r="H101" s="21">
        <f t="shared" si="3"/>
        <v>1380</v>
      </c>
    </row>
    <row r="102" spans="1:8">
      <c r="A102" s="11" t="s">
        <v>100</v>
      </c>
      <c r="B102" s="11">
        <v>7</v>
      </c>
      <c r="C102" s="11" t="s">
        <v>103</v>
      </c>
      <c r="D102" s="17" t="s">
        <v>62</v>
      </c>
      <c r="E102" s="18" t="s">
        <v>104</v>
      </c>
      <c r="F102" s="19">
        <v>1250</v>
      </c>
      <c r="G102" s="20">
        <v>1</v>
      </c>
      <c r="H102" s="21">
        <f t="shared" si="3"/>
        <v>1250</v>
      </c>
    </row>
    <row r="103" spans="1:8">
      <c r="A103" s="11" t="s">
        <v>100</v>
      </c>
      <c r="B103" s="11">
        <v>8</v>
      </c>
      <c r="C103" s="11" t="s">
        <v>105</v>
      </c>
      <c r="D103" s="17" t="s">
        <v>62</v>
      </c>
      <c r="E103" s="18" t="s">
        <v>106</v>
      </c>
      <c r="F103" s="19">
        <v>1086</v>
      </c>
      <c r="G103" s="20">
        <v>1</v>
      </c>
      <c r="H103" s="21">
        <f t="shared" si="3"/>
        <v>1086</v>
      </c>
    </row>
    <row r="104" spans="1:8">
      <c r="A104" s="11" t="s">
        <v>100</v>
      </c>
      <c r="B104" s="11">
        <v>9</v>
      </c>
      <c r="C104" s="11" t="s">
        <v>76</v>
      </c>
      <c r="D104" s="17" t="s">
        <v>62</v>
      </c>
      <c r="E104" s="18" t="s">
        <v>77</v>
      </c>
      <c r="F104" s="19">
        <v>1488</v>
      </c>
      <c r="G104" s="20">
        <v>1</v>
      </c>
      <c r="H104" s="21">
        <f t="shared" si="3"/>
        <v>1488</v>
      </c>
    </row>
    <row r="105" spans="1:8">
      <c r="A105" s="11" t="s">
        <v>100</v>
      </c>
      <c r="B105" s="11">
        <v>10</v>
      </c>
      <c r="C105" s="11" t="s">
        <v>72</v>
      </c>
      <c r="D105" s="17" t="s">
        <v>62</v>
      </c>
      <c r="E105" s="18" t="s">
        <v>73</v>
      </c>
      <c r="F105" s="19">
        <v>963</v>
      </c>
      <c r="G105" s="20">
        <v>1</v>
      </c>
      <c r="H105" s="21">
        <f t="shared" si="3"/>
        <v>963</v>
      </c>
    </row>
    <row r="106" spans="1:8">
      <c r="A106" s="11" t="s">
        <v>100</v>
      </c>
      <c r="B106" s="11">
        <v>11</v>
      </c>
      <c r="C106" s="11" t="s">
        <v>82</v>
      </c>
      <c r="D106" s="17" t="s">
        <v>14</v>
      </c>
      <c r="E106" s="18" t="s">
        <v>83</v>
      </c>
      <c r="F106" s="19">
        <v>1550</v>
      </c>
      <c r="G106" s="20">
        <v>12</v>
      </c>
      <c r="H106" s="21">
        <f t="shared" si="3"/>
        <v>18600</v>
      </c>
    </row>
    <row r="107" spans="1:8">
      <c r="A107" s="11" t="s">
        <v>100</v>
      </c>
      <c r="B107" s="11">
        <v>12</v>
      </c>
      <c r="C107" s="11" t="s">
        <v>84</v>
      </c>
      <c r="D107" s="17" t="s">
        <v>14</v>
      </c>
      <c r="E107" s="18" t="s">
        <v>85</v>
      </c>
      <c r="F107" s="19">
        <v>363</v>
      </c>
      <c r="G107" s="20">
        <v>1</v>
      </c>
      <c r="H107" s="21">
        <f t="shared" si="3"/>
        <v>363</v>
      </c>
    </row>
    <row r="108" spans="1:8">
      <c r="E108" s="15" t="s">
        <v>19</v>
      </c>
      <c r="F108" s="15"/>
      <c r="G108" s="15"/>
      <c r="H108" s="22">
        <f>SUM(H96:H107)</f>
        <v>38003.550000000003</v>
      </c>
    </row>
    <row r="110" spans="1:8">
      <c r="C110" s="15" t="s">
        <v>5</v>
      </c>
      <c r="D110" s="16" t="s">
        <v>6</v>
      </c>
      <c r="E110" s="15" t="s">
        <v>7</v>
      </c>
    </row>
    <row r="111" spans="1:8">
      <c r="C111" s="15" t="s">
        <v>8</v>
      </c>
      <c r="D111" s="16" t="s">
        <v>20</v>
      </c>
      <c r="E111" s="15" t="s">
        <v>96</v>
      </c>
    </row>
    <row r="112" spans="1:8">
      <c r="C112" s="15" t="s">
        <v>10</v>
      </c>
      <c r="D112" s="16" t="s">
        <v>86</v>
      </c>
      <c r="E112" s="15" t="s">
        <v>107</v>
      </c>
    </row>
    <row r="114" spans="1:8">
      <c r="A114" s="11" t="s">
        <v>108</v>
      </c>
      <c r="B114" s="11">
        <v>1</v>
      </c>
      <c r="C114" s="11" t="s">
        <v>109</v>
      </c>
      <c r="D114" s="17" t="s">
        <v>110</v>
      </c>
      <c r="E114" s="18" t="s">
        <v>91</v>
      </c>
      <c r="F114" s="19">
        <v>3194.45</v>
      </c>
      <c r="G114" s="20">
        <v>1</v>
      </c>
      <c r="H114" s="21">
        <f>ROUND(ROUND(F114,2)*ROUND(G114,3),2)</f>
        <v>3194.45</v>
      </c>
    </row>
    <row r="115" spans="1:8">
      <c r="A115" s="11" t="s">
        <v>108</v>
      </c>
      <c r="B115" s="11">
        <v>2</v>
      </c>
      <c r="C115" s="11" t="s">
        <v>92</v>
      </c>
      <c r="D115" s="17" t="s">
        <v>90</v>
      </c>
      <c r="E115" s="18" t="s">
        <v>93</v>
      </c>
      <c r="F115" s="19">
        <v>750</v>
      </c>
      <c r="G115" s="20">
        <v>1</v>
      </c>
      <c r="H115" s="21">
        <f>ROUND(ROUND(F115,2)*ROUND(G115,3),2)</f>
        <v>750</v>
      </c>
    </row>
    <row r="116" spans="1:8">
      <c r="A116" s="11" t="s">
        <v>108</v>
      </c>
      <c r="B116" s="11">
        <v>3</v>
      </c>
      <c r="C116" s="11" t="s">
        <v>111</v>
      </c>
      <c r="D116" s="17" t="s">
        <v>90</v>
      </c>
      <c r="E116" s="18" t="s">
        <v>95</v>
      </c>
      <c r="F116" s="19">
        <v>750</v>
      </c>
      <c r="G116" s="20">
        <v>1</v>
      </c>
      <c r="H116" s="21">
        <f>ROUND(ROUND(F116,2)*ROUND(G116,3),2)</f>
        <v>750</v>
      </c>
    </row>
    <row r="117" spans="1:8">
      <c r="E117" s="15" t="s">
        <v>19</v>
      </c>
      <c r="F117" s="15"/>
      <c r="G117" s="15"/>
      <c r="H117" s="22">
        <f>SUM(H114:H116)</f>
        <v>4694.45</v>
      </c>
    </row>
    <row r="119" spans="1:8">
      <c r="C119" s="15" t="s">
        <v>5</v>
      </c>
      <c r="D119" s="16" t="s">
        <v>6</v>
      </c>
      <c r="E119" s="15" t="s">
        <v>7</v>
      </c>
    </row>
    <row r="120" spans="1:8">
      <c r="C120" s="15" t="s">
        <v>8</v>
      </c>
      <c r="D120" s="16" t="s">
        <v>48</v>
      </c>
      <c r="E120" s="15" t="s">
        <v>112</v>
      </c>
    </row>
    <row r="121" spans="1:8">
      <c r="C121" s="15" t="s">
        <v>10</v>
      </c>
      <c r="D121" s="16" t="s">
        <v>6</v>
      </c>
      <c r="E121" s="15" t="s">
        <v>11</v>
      </c>
    </row>
    <row r="123" spans="1:8">
      <c r="A123" s="11" t="s">
        <v>113</v>
      </c>
      <c r="B123" s="11">
        <v>1</v>
      </c>
      <c r="C123" s="11" t="s">
        <v>13</v>
      </c>
      <c r="D123" s="17" t="s">
        <v>14</v>
      </c>
      <c r="E123" s="18" t="s">
        <v>15</v>
      </c>
      <c r="F123" s="19">
        <v>450</v>
      </c>
      <c r="G123" s="20">
        <v>5</v>
      </c>
      <c r="H123" s="21">
        <f>ROUND(ROUND(F123,2)*ROUND(G123,3),2)</f>
        <v>2250</v>
      </c>
    </row>
    <row r="124" spans="1:8">
      <c r="A124" s="11" t="s">
        <v>113</v>
      </c>
      <c r="B124" s="11">
        <v>2</v>
      </c>
      <c r="C124" s="11" t="s">
        <v>16</v>
      </c>
      <c r="D124" s="17" t="s">
        <v>17</v>
      </c>
      <c r="E124" s="18" t="s">
        <v>18</v>
      </c>
      <c r="F124" s="19">
        <v>6.35</v>
      </c>
      <c r="G124" s="20">
        <v>190</v>
      </c>
      <c r="H124" s="21">
        <f>ROUND(ROUND(F124,2)*ROUND(G124,3),2)</f>
        <v>1206.5</v>
      </c>
    </row>
    <row r="125" spans="1:8">
      <c r="E125" s="15" t="s">
        <v>19</v>
      </c>
      <c r="F125" s="15"/>
      <c r="G125" s="15"/>
      <c r="H125" s="22">
        <f>SUM(H123:H124)</f>
        <v>3456.5</v>
      </c>
    </row>
    <row r="127" spans="1:8">
      <c r="C127" s="15" t="s">
        <v>5</v>
      </c>
      <c r="D127" s="16" t="s">
        <v>6</v>
      </c>
      <c r="E127" s="15" t="s">
        <v>7</v>
      </c>
    </row>
    <row r="128" spans="1:8">
      <c r="C128" s="15" t="s">
        <v>8</v>
      </c>
      <c r="D128" s="16" t="s">
        <v>48</v>
      </c>
      <c r="E128" s="15" t="s">
        <v>112</v>
      </c>
    </row>
    <row r="129" spans="1:8">
      <c r="C129" s="15" t="s">
        <v>10</v>
      </c>
      <c r="D129" s="16" t="s">
        <v>20</v>
      </c>
      <c r="E129" s="15" t="s">
        <v>21</v>
      </c>
    </row>
    <row r="131" spans="1:8">
      <c r="A131" s="11" t="s">
        <v>114</v>
      </c>
      <c r="B131" s="11">
        <v>1</v>
      </c>
      <c r="C131" s="11" t="s">
        <v>23</v>
      </c>
      <c r="D131" s="17" t="s">
        <v>17</v>
      </c>
      <c r="E131" s="18" t="s">
        <v>24</v>
      </c>
      <c r="F131" s="19">
        <v>8.17</v>
      </c>
      <c r="G131" s="20">
        <v>380</v>
      </c>
      <c r="H131" s="21">
        <f t="shared" ref="H131:H141" si="4">ROUND(ROUND(F131,2)*ROUND(G131,3),2)</f>
        <v>3104.6</v>
      </c>
    </row>
    <row r="132" spans="1:8">
      <c r="A132" s="11" t="s">
        <v>114</v>
      </c>
      <c r="B132" s="11">
        <v>2</v>
      </c>
      <c r="C132" s="11" t="s">
        <v>25</v>
      </c>
      <c r="D132" s="17" t="s">
        <v>26</v>
      </c>
      <c r="E132" s="18" t="s">
        <v>27</v>
      </c>
      <c r="F132" s="19">
        <v>22.53</v>
      </c>
      <c r="G132" s="20">
        <v>114</v>
      </c>
      <c r="H132" s="21">
        <f t="shared" si="4"/>
        <v>2568.42</v>
      </c>
    </row>
    <row r="133" spans="1:8">
      <c r="A133" s="11" t="s">
        <v>114</v>
      </c>
      <c r="B133" s="11">
        <v>3</v>
      </c>
      <c r="C133" s="11" t="s">
        <v>28</v>
      </c>
      <c r="D133" s="17" t="s">
        <v>29</v>
      </c>
      <c r="E133" s="18" t="s">
        <v>30</v>
      </c>
      <c r="F133" s="19">
        <v>54.26</v>
      </c>
      <c r="G133" s="20">
        <v>114</v>
      </c>
      <c r="H133" s="21">
        <f t="shared" si="4"/>
        <v>6185.64</v>
      </c>
    </row>
    <row r="134" spans="1:8">
      <c r="A134" s="11" t="s">
        <v>114</v>
      </c>
      <c r="B134" s="11">
        <v>4</v>
      </c>
      <c r="C134" s="11" t="s">
        <v>31</v>
      </c>
      <c r="D134" s="17" t="s">
        <v>29</v>
      </c>
      <c r="E134" s="18" t="s">
        <v>32</v>
      </c>
      <c r="F134" s="19">
        <v>16.8</v>
      </c>
      <c r="G134" s="20">
        <v>103.74</v>
      </c>
      <c r="H134" s="21">
        <f t="shared" si="4"/>
        <v>1742.83</v>
      </c>
    </row>
    <row r="135" spans="1:8">
      <c r="A135" s="11" t="s">
        <v>114</v>
      </c>
      <c r="B135" s="11">
        <v>5</v>
      </c>
      <c r="C135" s="11" t="s">
        <v>33</v>
      </c>
      <c r="D135" s="17" t="s">
        <v>29</v>
      </c>
      <c r="E135" s="18" t="s">
        <v>34</v>
      </c>
      <c r="F135" s="19">
        <v>42.17</v>
      </c>
      <c r="G135" s="20">
        <v>34.200000000000003</v>
      </c>
      <c r="H135" s="21">
        <f t="shared" si="4"/>
        <v>1442.21</v>
      </c>
    </row>
    <row r="136" spans="1:8">
      <c r="A136" s="11" t="s">
        <v>114</v>
      </c>
      <c r="B136" s="11">
        <v>6</v>
      </c>
      <c r="C136" s="11" t="s">
        <v>35</v>
      </c>
      <c r="D136" s="17" t="s">
        <v>29</v>
      </c>
      <c r="E136" s="18" t="s">
        <v>36</v>
      </c>
      <c r="F136" s="19">
        <v>21.94</v>
      </c>
      <c r="G136" s="20">
        <v>45.6</v>
      </c>
      <c r="H136" s="21">
        <f t="shared" si="4"/>
        <v>1000.46</v>
      </c>
    </row>
    <row r="137" spans="1:8">
      <c r="A137" s="11" t="s">
        <v>114</v>
      </c>
      <c r="B137" s="11">
        <v>7</v>
      </c>
      <c r="C137" s="11" t="s">
        <v>37</v>
      </c>
      <c r="D137" s="17" t="s">
        <v>29</v>
      </c>
      <c r="E137" s="18" t="s">
        <v>38</v>
      </c>
      <c r="F137" s="19">
        <v>103.24</v>
      </c>
      <c r="G137" s="20">
        <v>22.8</v>
      </c>
      <c r="H137" s="21">
        <f t="shared" si="4"/>
        <v>2353.87</v>
      </c>
    </row>
    <row r="138" spans="1:8">
      <c r="A138" s="11" t="s">
        <v>114</v>
      </c>
      <c r="B138" s="11">
        <v>8</v>
      </c>
      <c r="C138" s="11" t="s">
        <v>39</v>
      </c>
      <c r="D138" s="17" t="s">
        <v>26</v>
      </c>
      <c r="E138" s="18" t="s">
        <v>40</v>
      </c>
      <c r="F138" s="19">
        <v>65.84</v>
      </c>
      <c r="G138" s="20">
        <v>114</v>
      </c>
      <c r="H138" s="21">
        <f t="shared" si="4"/>
        <v>7505.76</v>
      </c>
    </row>
    <row r="139" spans="1:8">
      <c r="A139" s="11" t="s">
        <v>114</v>
      </c>
      <c r="B139" s="11">
        <v>9</v>
      </c>
      <c r="C139" s="11" t="s">
        <v>41</v>
      </c>
      <c r="D139" s="17" t="s">
        <v>42</v>
      </c>
      <c r="E139" s="18" t="s">
        <v>43</v>
      </c>
      <c r="F139" s="19">
        <v>534.76</v>
      </c>
      <c r="G139" s="20">
        <v>6</v>
      </c>
      <c r="H139" s="21">
        <f t="shared" si="4"/>
        <v>3208.56</v>
      </c>
    </row>
    <row r="140" spans="1:8">
      <c r="A140" s="11" t="s">
        <v>114</v>
      </c>
      <c r="B140" s="11">
        <v>10</v>
      </c>
      <c r="C140" s="11" t="s">
        <v>44</v>
      </c>
      <c r="D140" s="17" t="s">
        <v>14</v>
      </c>
      <c r="E140" s="18" t="s">
        <v>45</v>
      </c>
      <c r="F140" s="19">
        <v>1360</v>
      </c>
      <c r="G140" s="20">
        <v>1</v>
      </c>
      <c r="H140" s="21">
        <f t="shared" si="4"/>
        <v>1360</v>
      </c>
    </row>
    <row r="141" spans="1:8">
      <c r="A141" s="11" t="s">
        <v>114</v>
      </c>
      <c r="B141" s="11">
        <v>11</v>
      </c>
      <c r="C141" s="11" t="s">
        <v>46</v>
      </c>
      <c r="D141" s="17" t="s">
        <v>14</v>
      </c>
      <c r="E141" s="18" t="s">
        <v>47</v>
      </c>
      <c r="F141" s="19">
        <v>465</v>
      </c>
      <c r="G141" s="20">
        <v>6</v>
      </c>
      <c r="H141" s="21">
        <f t="shared" si="4"/>
        <v>2790</v>
      </c>
    </row>
    <row r="142" spans="1:8">
      <c r="E142" s="15" t="s">
        <v>19</v>
      </c>
      <c r="F142" s="15"/>
      <c r="G142" s="15"/>
      <c r="H142" s="22">
        <f>SUM(H131:H141)</f>
        <v>33262.350000000006</v>
      </c>
    </row>
    <row r="144" spans="1:8">
      <c r="C144" s="15" t="s">
        <v>5</v>
      </c>
      <c r="D144" s="16" t="s">
        <v>6</v>
      </c>
      <c r="E144" s="15" t="s">
        <v>7</v>
      </c>
    </row>
    <row r="145" spans="1:8">
      <c r="C145" s="15" t="s">
        <v>8</v>
      </c>
      <c r="D145" s="16" t="s">
        <v>48</v>
      </c>
      <c r="E145" s="15" t="s">
        <v>112</v>
      </c>
    </row>
    <row r="146" spans="1:8">
      <c r="C146" s="15" t="s">
        <v>10</v>
      </c>
      <c r="D146" s="16" t="s">
        <v>48</v>
      </c>
      <c r="E146" s="15" t="s">
        <v>99</v>
      </c>
    </row>
    <row r="148" spans="1:8">
      <c r="A148" s="11" t="s">
        <v>115</v>
      </c>
      <c r="B148" s="11">
        <v>1</v>
      </c>
      <c r="C148" s="11" t="s">
        <v>51</v>
      </c>
      <c r="D148" s="17" t="s">
        <v>17</v>
      </c>
      <c r="E148" s="18" t="s">
        <v>52</v>
      </c>
      <c r="F148" s="19">
        <v>49.62</v>
      </c>
      <c r="G148" s="20">
        <v>190</v>
      </c>
      <c r="H148" s="21">
        <f t="shared" ref="H148:H160" si="5">ROUND(ROUND(F148,2)*ROUND(G148,3),2)</f>
        <v>9427.7999999999993</v>
      </c>
    </row>
    <row r="149" spans="1:8">
      <c r="A149" s="11" t="s">
        <v>115</v>
      </c>
      <c r="B149" s="11">
        <v>2</v>
      </c>
      <c r="C149" s="11" t="s">
        <v>55</v>
      </c>
      <c r="D149" s="17" t="s">
        <v>42</v>
      </c>
      <c r="E149" s="18" t="s">
        <v>56</v>
      </c>
      <c r="F149" s="19">
        <v>1035.82</v>
      </c>
      <c r="G149" s="20">
        <v>1</v>
      </c>
      <c r="H149" s="21">
        <f t="shared" si="5"/>
        <v>1035.82</v>
      </c>
    </row>
    <row r="150" spans="1:8">
      <c r="A150" s="11" t="s">
        <v>115</v>
      </c>
      <c r="B150" s="11">
        <v>3</v>
      </c>
      <c r="C150" s="11" t="s">
        <v>57</v>
      </c>
      <c r="D150" s="17" t="s">
        <v>42</v>
      </c>
      <c r="E150" s="18" t="s">
        <v>58</v>
      </c>
      <c r="F150" s="19">
        <v>796.43</v>
      </c>
      <c r="G150" s="20">
        <v>2</v>
      </c>
      <c r="H150" s="21">
        <f t="shared" si="5"/>
        <v>1592.86</v>
      </c>
    </row>
    <row r="151" spans="1:8">
      <c r="A151" s="11" t="s">
        <v>115</v>
      </c>
      <c r="B151" s="11">
        <v>4</v>
      </c>
      <c r="C151" s="11" t="s">
        <v>116</v>
      </c>
      <c r="D151" s="17" t="s">
        <v>42</v>
      </c>
      <c r="E151" s="18" t="s">
        <v>117</v>
      </c>
      <c r="F151" s="19">
        <v>101</v>
      </c>
      <c r="G151" s="20">
        <v>3</v>
      </c>
      <c r="H151" s="21">
        <f t="shared" si="5"/>
        <v>303</v>
      </c>
    </row>
    <row r="152" spans="1:8">
      <c r="A152" s="11" t="s">
        <v>115</v>
      </c>
      <c r="B152" s="11">
        <v>5</v>
      </c>
      <c r="C152" s="11" t="s">
        <v>118</v>
      </c>
      <c r="D152" s="17" t="s">
        <v>42</v>
      </c>
      <c r="E152" s="18" t="s">
        <v>119</v>
      </c>
      <c r="F152" s="19">
        <v>156</v>
      </c>
      <c r="G152" s="20">
        <v>3</v>
      </c>
      <c r="H152" s="21">
        <f t="shared" si="5"/>
        <v>468</v>
      </c>
    </row>
    <row r="153" spans="1:8">
      <c r="A153" s="11" t="s">
        <v>115</v>
      </c>
      <c r="B153" s="11">
        <v>6</v>
      </c>
      <c r="C153" s="11" t="s">
        <v>66</v>
      </c>
      <c r="D153" s="17" t="s">
        <v>62</v>
      </c>
      <c r="E153" s="18" t="s">
        <v>67</v>
      </c>
      <c r="F153" s="19">
        <v>103.21</v>
      </c>
      <c r="G153" s="20">
        <v>5</v>
      </c>
      <c r="H153" s="21">
        <f t="shared" si="5"/>
        <v>516.04999999999995</v>
      </c>
    </row>
    <row r="154" spans="1:8">
      <c r="A154" s="11" t="s">
        <v>115</v>
      </c>
      <c r="B154" s="11">
        <v>7</v>
      </c>
      <c r="C154" s="11" t="s">
        <v>120</v>
      </c>
      <c r="D154" s="17" t="s">
        <v>42</v>
      </c>
      <c r="E154" s="18" t="s">
        <v>121</v>
      </c>
      <c r="F154" s="19">
        <v>68.7</v>
      </c>
      <c r="G154" s="20">
        <v>1</v>
      </c>
      <c r="H154" s="21">
        <f t="shared" si="5"/>
        <v>68.7</v>
      </c>
    </row>
    <row r="155" spans="1:8">
      <c r="A155" s="11" t="s">
        <v>115</v>
      </c>
      <c r="B155" s="11">
        <v>8</v>
      </c>
      <c r="C155" s="11" t="s">
        <v>70</v>
      </c>
      <c r="D155" s="17" t="s">
        <v>62</v>
      </c>
      <c r="E155" s="18" t="s">
        <v>71</v>
      </c>
      <c r="F155" s="19">
        <v>1250</v>
      </c>
      <c r="G155" s="20">
        <v>1</v>
      </c>
      <c r="H155" s="21">
        <f t="shared" si="5"/>
        <v>1250</v>
      </c>
    </row>
    <row r="156" spans="1:8">
      <c r="A156" s="11" t="s">
        <v>115</v>
      </c>
      <c r="B156" s="11">
        <v>9</v>
      </c>
      <c r="C156" s="11" t="s">
        <v>122</v>
      </c>
      <c r="D156" s="17" t="s">
        <v>42</v>
      </c>
      <c r="E156" s="18" t="s">
        <v>123</v>
      </c>
      <c r="F156" s="19">
        <v>1780</v>
      </c>
      <c r="G156" s="20">
        <v>1</v>
      </c>
      <c r="H156" s="21">
        <f t="shared" si="5"/>
        <v>1780</v>
      </c>
    </row>
    <row r="157" spans="1:8">
      <c r="A157" s="11" t="s">
        <v>115</v>
      </c>
      <c r="B157" s="11">
        <v>10</v>
      </c>
      <c r="C157" s="11" t="s">
        <v>76</v>
      </c>
      <c r="D157" s="17" t="s">
        <v>62</v>
      </c>
      <c r="E157" s="18" t="s">
        <v>77</v>
      </c>
      <c r="F157" s="19">
        <v>1488</v>
      </c>
      <c r="G157" s="20">
        <v>2</v>
      </c>
      <c r="H157" s="21">
        <f t="shared" si="5"/>
        <v>2976</v>
      </c>
    </row>
    <row r="158" spans="1:8">
      <c r="A158" s="11" t="s">
        <v>115</v>
      </c>
      <c r="B158" s="11">
        <v>11</v>
      </c>
      <c r="C158" s="11" t="s">
        <v>124</v>
      </c>
      <c r="D158" s="17" t="s">
        <v>125</v>
      </c>
      <c r="E158" s="18" t="s">
        <v>126</v>
      </c>
      <c r="F158" s="19">
        <v>1225</v>
      </c>
      <c r="G158" s="20">
        <v>1</v>
      </c>
      <c r="H158" s="21">
        <f t="shared" si="5"/>
        <v>1225</v>
      </c>
    </row>
    <row r="159" spans="1:8">
      <c r="A159" s="11" t="s">
        <v>115</v>
      </c>
      <c r="B159" s="11">
        <v>12</v>
      </c>
      <c r="C159" s="11" t="s">
        <v>82</v>
      </c>
      <c r="D159" s="17" t="s">
        <v>14</v>
      </c>
      <c r="E159" s="18" t="s">
        <v>83</v>
      </c>
      <c r="F159" s="19">
        <v>1550</v>
      </c>
      <c r="G159" s="20">
        <v>16</v>
      </c>
      <c r="H159" s="21">
        <f t="shared" si="5"/>
        <v>24800</v>
      </c>
    </row>
    <row r="160" spans="1:8">
      <c r="A160" s="11" t="s">
        <v>115</v>
      </c>
      <c r="B160" s="11">
        <v>13</v>
      </c>
      <c r="C160" s="11" t="s">
        <v>84</v>
      </c>
      <c r="D160" s="17" t="s">
        <v>14</v>
      </c>
      <c r="E160" s="18" t="s">
        <v>85</v>
      </c>
      <c r="F160" s="19">
        <v>363</v>
      </c>
      <c r="G160" s="20">
        <v>1</v>
      </c>
      <c r="H160" s="21">
        <f t="shared" si="5"/>
        <v>363</v>
      </c>
    </row>
    <row r="161" spans="1:8">
      <c r="E161" s="15" t="s">
        <v>19</v>
      </c>
      <c r="F161" s="15"/>
      <c r="G161" s="15"/>
      <c r="H161" s="22">
        <f>SUM(H148:H160)</f>
        <v>45806.229999999996</v>
      </c>
    </row>
    <row r="163" spans="1:8">
      <c r="C163" s="15" t="s">
        <v>5</v>
      </c>
      <c r="D163" s="16" t="s">
        <v>6</v>
      </c>
      <c r="E163" s="15" t="s">
        <v>7</v>
      </c>
    </row>
    <row r="164" spans="1:8">
      <c r="C164" s="15" t="s">
        <v>8</v>
      </c>
      <c r="D164" s="16" t="s">
        <v>48</v>
      </c>
      <c r="E164" s="15" t="s">
        <v>112</v>
      </c>
    </row>
    <row r="165" spans="1:8">
      <c r="C165" s="15" t="s">
        <v>10</v>
      </c>
      <c r="D165" s="16" t="s">
        <v>86</v>
      </c>
      <c r="E165" s="15" t="s">
        <v>107</v>
      </c>
    </row>
    <row r="167" spans="1:8">
      <c r="A167" s="11" t="s">
        <v>127</v>
      </c>
      <c r="B167" s="11">
        <v>1</v>
      </c>
      <c r="C167" s="11" t="s">
        <v>128</v>
      </c>
      <c r="D167" s="17" t="s">
        <v>14</v>
      </c>
      <c r="E167" s="18" t="s">
        <v>91</v>
      </c>
      <c r="F167" s="19">
        <v>4273</v>
      </c>
      <c r="G167" s="20">
        <v>1</v>
      </c>
      <c r="H167" s="21">
        <f>ROUND(ROUND(F167,2)*ROUND(G167,3),2)</f>
        <v>4273</v>
      </c>
    </row>
    <row r="168" spans="1:8">
      <c r="A168" s="11" t="s">
        <v>127</v>
      </c>
      <c r="B168" s="11">
        <v>2</v>
      </c>
      <c r="C168" s="11" t="s">
        <v>92</v>
      </c>
      <c r="D168" s="17" t="s">
        <v>90</v>
      </c>
      <c r="E168" s="18" t="s">
        <v>93</v>
      </c>
      <c r="F168" s="19">
        <v>750</v>
      </c>
      <c r="G168" s="20">
        <v>1</v>
      </c>
      <c r="H168" s="21">
        <f>ROUND(ROUND(F168,2)*ROUND(G168,3),2)</f>
        <v>750</v>
      </c>
    </row>
    <row r="169" spans="1:8">
      <c r="A169" s="11" t="s">
        <v>127</v>
      </c>
      <c r="B169" s="11">
        <v>3</v>
      </c>
      <c r="C169" s="11" t="s">
        <v>94</v>
      </c>
      <c r="D169" s="17" t="s">
        <v>90</v>
      </c>
      <c r="E169" s="18" t="s">
        <v>95</v>
      </c>
      <c r="F169" s="19">
        <v>775</v>
      </c>
      <c r="G169" s="20">
        <v>1</v>
      </c>
      <c r="H169" s="21">
        <f>ROUND(ROUND(F169,2)*ROUND(G169,3),2)</f>
        <v>775</v>
      </c>
    </row>
    <row r="170" spans="1:8">
      <c r="E170" s="15" t="s">
        <v>19</v>
      </c>
      <c r="F170" s="15"/>
      <c r="G170" s="15"/>
      <c r="H170" s="22">
        <f>SUM(H167:H169)</f>
        <v>5798</v>
      </c>
    </row>
    <row r="172" spans="1:8">
      <c r="E172" s="23" t="s">
        <v>129</v>
      </c>
      <c r="H172" s="24">
        <f>SUM(H9:H171)/2</f>
        <v>248819.51</v>
      </c>
    </row>
  </sheetData>
  <sheetProtection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59"/>
  <sheetViews>
    <sheetView workbookViewId="0">
      <pane ySplit="8" topLeftCell="A9" activePane="bottomLeft" state="frozenSplit"/>
      <selection pane="bottomLeft"/>
    </sheetView>
  </sheetViews>
  <sheetFormatPr baseColWidth="10" defaultColWidth="9.140625" defaultRowHeight="1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  <col min="12" max="12" width="90.7109375" customWidth="1"/>
  </cols>
  <sheetData>
    <row r="1" spans="1:27">
      <c r="A1" s="9" t="s">
        <v>0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</row>
    <row r="2" spans="1:27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27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7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6" spans="1:27" ht="18.75">
      <c r="A6" s="8" t="s">
        <v>130</v>
      </c>
      <c r="B6" s="8" t="s">
        <v>130</v>
      </c>
      <c r="C6" s="8" t="s">
        <v>130</v>
      </c>
      <c r="D6" s="8" t="s">
        <v>130</v>
      </c>
      <c r="E6" s="8" t="s">
        <v>130</v>
      </c>
      <c r="F6" s="8" t="s">
        <v>130</v>
      </c>
      <c r="G6" s="8" t="s">
        <v>130</v>
      </c>
      <c r="H6" s="8" t="s">
        <v>130</v>
      </c>
      <c r="I6" s="8" t="s">
        <v>130</v>
      </c>
      <c r="J6" s="8" t="s">
        <v>130</v>
      </c>
      <c r="K6" s="8" t="s">
        <v>130</v>
      </c>
    </row>
    <row r="8" spans="1:27">
      <c r="A8" s="26" t="s">
        <v>131</v>
      </c>
      <c r="B8" s="26" t="s">
        <v>132</v>
      </c>
      <c r="C8" s="26" t="s">
        <v>133</v>
      </c>
      <c r="D8" s="26" t="s">
        <v>134</v>
      </c>
      <c r="E8" s="26"/>
      <c r="F8" s="26"/>
      <c r="G8" s="26"/>
      <c r="H8" s="26"/>
      <c r="I8" s="26"/>
      <c r="J8" s="26"/>
      <c r="K8" s="26" t="s">
        <v>2</v>
      </c>
      <c r="L8" s="26" t="s">
        <v>135</v>
      </c>
    </row>
    <row r="10" spans="1:27">
      <c r="A10" s="25" t="s">
        <v>136</v>
      </c>
      <c r="B10" s="25"/>
    </row>
    <row r="11" spans="1:27" ht="45" customHeight="1">
      <c r="A11" s="27"/>
      <c r="B11" s="27" t="s">
        <v>137</v>
      </c>
      <c r="C11" s="28" t="s">
        <v>29</v>
      </c>
      <c r="D11" s="7" t="s">
        <v>138</v>
      </c>
      <c r="E11" s="6"/>
      <c r="F11" s="6"/>
      <c r="G11" s="28"/>
      <c r="H11" s="30" t="s">
        <v>139</v>
      </c>
      <c r="I11" s="5">
        <v>1</v>
      </c>
      <c r="J11" s="4"/>
      <c r="K11" s="31">
        <f>ROUND(K26,2)</f>
        <v>168.97</v>
      </c>
      <c r="L11" s="29" t="s">
        <v>140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7">
      <c r="B12" s="23" t="s">
        <v>141</v>
      </c>
    </row>
    <row r="13" spans="1:27">
      <c r="B13" t="s">
        <v>142</v>
      </c>
      <c r="C13" t="s">
        <v>143</v>
      </c>
      <c r="D13" t="s">
        <v>144</v>
      </c>
      <c r="E13" s="32">
        <v>1.05</v>
      </c>
      <c r="F13" t="s">
        <v>145</v>
      </c>
      <c r="G13" t="s">
        <v>146</v>
      </c>
      <c r="H13" s="33">
        <v>24.69</v>
      </c>
      <c r="I13" t="s">
        <v>147</v>
      </c>
      <c r="J13" s="34">
        <f>ROUND(E13/I11* H13,5)</f>
        <v>25.924499999999998</v>
      </c>
      <c r="K13" s="35"/>
    </row>
    <row r="14" spans="1:27">
      <c r="D14" s="36" t="s">
        <v>148</v>
      </c>
      <c r="E14" s="35"/>
      <c r="H14" s="35"/>
      <c r="K14" s="33">
        <f>SUM(J13:J13)</f>
        <v>25.924499999999998</v>
      </c>
    </row>
    <row r="15" spans="1:27">
      <c r="B15" s="23" t="s">
        <v>149</v>
      </c>
      <c r="E15" s="35"/>
      <c r="H15" s="35"/>
      <c r="K15" s="35"/>
    </row>
    <row r="16" spans="1:27">
      <c r="B16" t="s">
        <v>150</v>
      </c>
      <c r="C16" t="s">
        <v>143</v>
      </c>
      <c r="D16" t="s">
        <v>151</v>
      </c>
      <c r="E16" s="32">
        <v>0.72499999999999998</v>
      </c>
      <c r="F16" t="s">
        <v>145</v>
      </c>
      <c r="G16" t="s">
        <v>146</v>
      </c>
      <c r="H16" s="33">
        <v>2.1</v>
      </c>
      <c r="I16" t="s">
        <v>147</v>
      </c>
      <c r="J16" s="34">
        <f>ROUND(E16/I11* H16,5)</f>
        <v>1.5225</v>
      </c>
      <c r="K16" s="35"/>
    </row>
    <row r="17" spans="1:27">
      <c r="D17" s="36" t="s">
        <v>152</v>
      </c>
      <c r="E17" s="35"/>
      <c r="H17" s="35"/>
      <c r="K17" s="33">
        <f>SUM(J16:J16)</f>
        <v>1.5225</v>
      </c>
    </row>
    <row r="18" spans="1:27">
      <c r="B18" s="23" t="s">
        <v>153</v>
      </c>
      <c r="E18" s="35"/>
      <c r="H18" s="35"/>
      <c r="K18" s="35"/>
    </row>
    <row r="19" spans="1:27">
      <c r="B19" t="s">
        <v>154</v>
      </c>
      <c r="C19" t="s">
        <v>155</v>
      </c>
      <c r="D19" t="s">
        <v>156</v>
      </c>
      <c r="E19" s="32">
        <v>190</v>
      </c>
      <c r="G19" t="s">
        <v>146</v>
      </c>
      <c r="H19" s="33">
        <v>0.3</v>
      </c>
      <c r="I19" t="s">
        <v>147</v>
      </c>
      <c r="J19" s="34">
        <f>ROUND(E19* H19,5)</f>
        <v>57</v>
      </c>
      <c r="K19" s="35"/>
    </row>
    <row r="20" spans="1:27">
      <c r="B20" t="s">
        <v>157</v>
      </c>
      <c r="C20" t="s">
        <v>158</v>
      </c>
      <c r="D20" t="s">
        <v>159</v>
      </c>
      <c r="E20" s="32">
        <v>0.38</v>
      </c>
      <c r="G20" t="s">
        <v>146</v>
      </c>
      <c r="H20" s="33">
        <v>145.41999999999999</v>
      </c>
      <c r="I20" t="s">
        <v>147</v>
      </c>
      <c r="J20" s="34">
        <f>ROUND(E20* H20,5)</f>
        <v>55.259599999999999</v>
      </c>
      <c r="K20" s="35"/>
    </row>
    <row r="21" spans="1:27">
      <c r="B21" t="s">
        <v>160</v>
      </c>
      <c r="C21" t="s">
        <v>158</v>
      </c>
      <c r="D21" t="s">
        <v>161</v>
      </c>
      <c r="E21" s="32">
        <v>1.38</v>
      </c>
      <c r="G21" t="s">
        <v>146</v>
      </c>
      <c r="H21" s="33">
        <v>20.78</v>
      </c>
      <c r="I21" t="s">
        <v>147</v>
      </c>
      <c r="J21" s="34">
        <f>ROUND(E21* H21,5)</f>
        <v>28.676400000000001</v>
      </c>
      <c r="K21" s="35"/>
    </row>
    <row r="22" spans="1:27">
      <c r="B22" t="s">
        <v>162</v>
      </c>
      <c r="C22" t="s">
        <v>29</v>
      </c>
      <c r="D22" t="s">
        <v>163</v>
      </c>
      <c r="E22" s="32">
        <v>0.2</v>
      </c>
      <c r="G22" t="s">
        <v>146</v>
      </c>
      <c r="H22" s="33">
        <v>1.62</v>
      </c>
      <c r="I22" t="s">
        <v>147</v>
      </c>
      <c r="J22" s="34">
        <f>ROUND(E22* H22,5)</f>
        <v>0.32400000000000001</v>
      </c>
      <c r="K22" s="35"/>
    </row>
    <row r="23" spans="1:27">
      <c r="D23" s="36" t="s">
        <v>164</v>
      </c>
      <c r="E23" s="35"/>
      <c r="H23" s="35"/>
      <c r="K23" s="33">
        <f>SUM(J19:J22)</f>
        <v>141.26000000000002</v>
      </c>
    </row>
    <row r="24" spans="1:27">
      <c r="D24" s="36" t="s">
        <v>165</v>
      </c>
      <c r="E24" s="35"/>
      <c r="H24" s="35"/>
      <c r="K24" s="37">
        <f>SUM(J12:J23)</f>
        <v>168.70700000000002</v>
      </c>
    </row>
    <row r="25" spans="1:27">
      <c r="D25" s="36" t="s">
        <v>166</v>
      </c>
      <c r="E25" s="35"/>
      <c r="H25" s="35">
        <v>1</v>
      </c>
      <c r="I25" t="s">
        <v>167</v>
      </c>
      <c r="K25" s="35">
        <f>ROUND(H25/100*K14,5)</f>
        <v>0.25924999999999998</v>
      </c>
    </row>
    <row r="26" spans="1:27">
      <c r="D26" s="36" t="s">
        <v>168</v>
      </c>
      <c r="E26" s="35"/>
      <c r="H26" s="35"/>
      <c r="K26" s="37">
        <f>SUM(K24:K25)</f>
        <v>168.96625000000003</v>
      </c>
    </row>
    <row r="28" spans="1:27" ht="45" customHeight="1">
      <c r="A28" s="27"/>
      <c r="B28" s="27" t="s">
        <v>169</v>
      </c>
      <c r="C28" s="28" t="s">
        <v>29</v>
      </c>
      <c r="D28" s="7" t="s">
        <v>170</v>
      </c>
      <c r="E28" s="6"/>
      <c r="F28" s="6"/>
      <c r="G28" s="28"/>
      <c r="H28" s="30" t="s">
        <v>139</v>
      </c>
      <c r="I28" s="5">
        <v>1</v>
      </c>
      <c r="J28" s="4"/>
      <c r="K28" s="31">
        <f>ROUND(K30,2)</f>
        <v>0</v>
      </c>
      <c r="L28" s="29" t="s">
        <v>170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>
      <c r="D29" s="36" t="s">
        <v>165</v>
      </c>
      <c r="E29" s="35"/>
      <c r="H29" s="35"/>
      <c r="K29" s="37">
        <f>SUM(J28:J28)</f>
        <v>0</v>
      </c>
    </row>
    <row r="30" spans="1:27">
      <c r="D30" s="36" t="s">
        <v>168</v>
      </c>
      <c r="E30" s="35"/>
      <c r="H30" s="35"/>
      <c r="K30" s="37">
        <f>SUM(K29:K29)</f>
        <v>0</v>
      </c>
    </row>
    <row r="32" spans="1:27">
      <c r="A32" s="25" t="s">
        <v>171</v>
      </c>
      <c r="B32" s="25"/>
    </row>
    <row r="33" spans="1:27" ht="45" customHeight="1">
      <c r="A33" s="27"/>
      <c r="B33" s="27" t="s">
        <v>172</v>
      </c>
      <c r="C33" s="28" t="s">
        <v>29</v>
      </c>
      <c r="D33" s="7" t="s">
        <v>173</v>
      </c>
      <c r="E33" s="6"/>
      <c r="F33" s="6"/>
      <c r="G33" s="28"/>
      <c r="H33" s="30" t="s">
        <v>139</v>
      </c>
      <c r="I33" s="5">
        <v>1</v>
      </c>
      <c r="J33" s="4"/>
      <c r="K33" s="31">
        <f>ROUND(K43,2)</f>
        <v>110.57</v>
      </c>
      <c r="L33" s="29" t="s">
        <v>174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spans="1:27">
      <c r="B34" s="23" t="s">
        <v>141</v>
      </c>
    </row>
    <row r="35" spans="1:27">
      <c r="B35" t="s">
        <v>175</v>
      </c>
      <c r="C35" t="s">
        <v>143</v>
      </c>
      <c r="D35" t="s">
        <v>176</v>
      </c>
      <c r="E35" s="32">
        <v>4</v>
      </c>
      <c r="F35" t="s">
        <v>145</v>
      </c>
      <c r="G35" t="s">
        <v>146</v>
      </c>
      <c r="H35" s="33">
        <v>19.91</v>
      </c>
      <c r="I35" t="s">
        <v>147</v>
      </c>
      <c r="J35" s="34">
        <f>ROUND(E35/I33* H35,5)</f>
        <v>79.64</v>
      </c>
      <c r="K35" s="35"/>
    </row>
    <row r="36" spans="1:27">
      <c r="D36" s="36" t="s">
        <v>148</v>
      </c>
      <c r="E36" s="35"/>
      <c r="H36" s="35"/>
      <c r="K36" s="33">
        <f>SUM(J35:J35)</f>
        <v>79.64</v>
      </c>
    </row>
    <row r="37" spans="1:27">
      <c r="B37" s="23" t="s">
        <v>149</v>
      </c>
      <c r="E37" s="35"/>
      <c r="H37" s="35"/>
      <c r="K37" s="35"/>
    </row>
    <row r="38" spans="1:27">
      <c r="B38" t="s">
        <v>177</v>
      </c>
      <c r="C38" t="s">
        <v>143</v>
      </c>
      <c r="D38" t="s">
        <v>178</v>
      </c>
      <c r="E38" s="32">
        <v>2</v>
      </c>
      <c r="F38" t="s">
        <v>145</v>
      </c>
      <c r="G38" t="s">
        <v>146</v>
      </c>
      <c r="H38" s="33">
        <v>14.87</v>
      </c>
      <c r="I38" t="s">
        <v>147</v>
      </c>
      <c r="J38" s="34">
        <f>ROUND(E38/I33* H38,5)</f>
        <v>29.74</v>
      </c>
      <c r="K38" s="35"/>
    </row>
    <row r="39" spans="1:27">
      <c r="D39" s="36" t="s">
        <v>152</v>
      </c>
      <c r="E39" s="35"/>
      <c r="H39" s="35"/>
      <c r="K39" s="33">
        <f>SUM(J38:J38)</f>
        <v>29.74</v>
      </c>
    </row>
    <row r="40" spans="1:27">
      <c r="E40" s="35"/>
      <c r="H40" s="35"/>
      <c r="K40" s="35"/>
    </row>
    <row r="41" spans="1:27">
      <c r="D41" s="36" t="s">
        <v>166</v>
      </c>
      <c r="E41" s="35"/>
      <c r="H41" s="35">
        <v>1.5</v>
      </c>
      <c r="I41" t="s">
        <v>167</v>
      </c>
      <c r="J41">
        <f>ROUND(H41/100*K36,5)</f>
        <v>1.1946000000000001</v>
      </c>
      <c r="K41" s="35"/>
    </row>
    <row r="42" spans="1:27">
      <c r="D42" s="36" t="s">
        <v>165</v>
      </c>
      <c r="E42" s="35"/>
      <c r="H42" s="35"/>
      <c r="K42" s="37">
        <f>SUM(J34:J41)</f>
        <v>110.57459999999999</v>
      </c>
    </row>
    <row r="43" spans="1:27">
      <c r="D43" s="36" t="s">
        <v>168</v>
      </c>
      <c r="E43" s="35"/>
      <c r="H43" s="35"/>
      <c r="K43" s="37">
        <f>SUM(K42:K42)</f>
        <v>110.57459999999999</v>
      </c>
    </row>
    <row r="45" spans="1:27" ht="45" customHeight="1">
      <c r="A45" s="27"/>
      <c r="B45" s="27" t="s">
        <v>179</v>
      </c>
      <c r="C45" s="28" t="s">
        <v>26</v>
      </c>
      <c r="D45" s="7" t="s">
        <v>180</v>
      </c>
      <c r="E45" s="6"/>
      <c r="F45" s="6"/>
      <c r="G45" s="28"/>
      <c r="H45" s="30" t="s">
        <v>139</v>
      </c>
      <c r="I45" s="5">
        <v>1</v>
      </c>
      <c r="J45" s="4"/>
      <c r="K45" s="31">
        <f>ROUND(K51,2)</f>
        <v>6.24</v>
      </c>
      <c r="L45" s="29" t="s">
        <v>181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spans="1:27">
      <c r="B46" s="23" t="s">
        <v>149</v>
      </c>
    </row>
    <row r="47" spans="1:27">
      <c r="B47" t="s">
        <v>182</v>
      </c>
      <c r="C47" t="s">
        <v>143</v>
      </c>
      <c r="D47" t="s">
        <v>183</v>
      </c>
      <c r="E47" s="32">
        <v>0.08</v>
      </c>
      <c r="F47" t="s">
        <v>145</v>
      </c>
      <c r="G47" t="s">
        <v>146</v>
      </c>
      <c r="H47" s="33">
        <v>59</v>
      </c>
      <c r="I47" t="s">
        <v>147</v>
      </c>
      <c r="J47" s="34">
        <f>ROUND(E47/I45* H47,5)</f>
        <v>4.72</v>
      </c>
      <c r="K47" s="35"/>
    </row>
    <row r="48" spans="1:27">
      <c r="B48" t="s">
        <v>184</v>
      </c>
      <c r="C48" t="s">
        <v>143</v>
      </c>
      <c r="D48" t="s">
        <v>185</v>
      </c>
      <c r="E48" s="32">
        <v>2.8000000000000001E-2</v>
      </c>
      <c r="F48" t="s">
        <v>145</v>
      </c>
      <c r="G48" t="s">
        <v>146</v>
      </c>
      <c r="H48" s="33">
        <v>54.34</v>
      </c>
      <c r="I48" t="s">
        <v>147</v>
      </c>
      <c r="J48" s="34">
        <f>ROUND(E48/I45* H48,5)</f>
        <v>1.52152</v>
      </c>
      <c r="K48" s="35"/>
    </row>
    <row r="49" spans="1:27">
      <c r="D49" s="36" t="s">
        <v>152</v>
      </c>
      <c r="E49" s="35"/>
      <c r="H49" s="35"/>
      <c r="K49" s="33">
        <f>SUM(J47:J48)</f>
        <v>6.2415199999999995</v>
      </c>
    </row>
    <row r="50" spans="1:27">
      <c r="D50" s="36" t="s">
        <v>165</v>
      </c>
      <c r="E50" s="35"/>
      <c r="H50" s="35"/>
      <c r="K50" s="37">
        <f>SUM(J46:J49)</f>
        <v>6.2415199999999995</v>
      </c>
    </row>
    <row r="51" spans="1:27">
      <c r="D51" s="36" t="s">
        <v>168</v>
      </c>
      <c r="E51" s="35"/>
      <c r="H51" s="35"/>
      <c r="K51" s="37">
        <f>SUM(K50:K50)</f>
        <v>6.2415199999999995</v>
      </c>
    </row>
    <row r="53" spans="1:27" ht="45" customHeight="1">
      <c r="A53" s="27"/>
      <c r="B53" s="27" t="s">
        <v>186</v>
      </c>
      <c r="C53" s="28" t="s">
        <v>42</v>
      </c>
      <c r="D53" s="7" t="s">
        <v>187</v>
      </c>
      <c r="E53" s="6"/>
      <c r="F53" s="6"/>
      <c r="G53" s="28"/>
      <c r="H53" s="30" t="s">
        <v>139</v>
      </c>
      <c r="I53" s="5">
        <v>1</v>
      </c>
      <c r="J53" s="4"/>
      <c r="K53" s="31">
        <f>ROUND(K64,2)</f>
        <v>62.45</v>
      </c>
      <c r="L53" s="29" t="s">
        <v>188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spans="1:27">
      <c r="B54" s="23" t="s">
        <v>141</v>
      </c>
    </row>
    <row r="55" spans="1:27">
      <c r="B55" t="s">
        <v>189</v>
      </c>
      <c r="C55" t="s">
        <v>143</v>
      </c>
      <c r="D55" t="s">
        <v>176</v>
      </c>
      <c r="E55" s="32">
        <v>0.39960000000000001</v>
      </c>
      <c r="F55" t="s">
        <v>145</v>
      </c>
      <c r="G55" t="s">
        <v>146</v>
      </c>
      <c r="H55" s="33">
        <v>23.88</v>
      </c>
      <c r="I55" t="s">
        <v>147</v>
      </c>
      <c r="J55" s="34">
        <f>ROUND(E55/I53* H55,5)</f>
        <v>9.5424500000000005</v>
      </c>
      <c r="K55" s="35"/>
    </row>
    <row r="56" spans="1:27">
      <c r="B56" t="s">
        <v>190</v>
      </c>
      <c r="C56" t="s">
        <v>143</v>
      </c>
      <c r="D56" t="s">
        <v>191</v>
      </c>
      <c r="E56" s="32">
        <v>0.39960000000000001</v>
      </c>
      <c r="F56" t="s">
        <v>145</v>
      </c>
      <c r="G56" t="s">
        <v>146</v>
      </c>
      <c r="H56" s="33">
        <v>28.61</v>
      </c>
      <c r="I56" t="s">
        <v>147</v>
      </c>
      <c r="J56" s="34">
        <f>ROUND(E56/I53* H56,5)</f>
        <v>11.43256</v>
      </c>
      <c r="K56" s="35"/>
    </row>
    <row r="57" spans="1:27">
      <c r="D57" s="36" t="s">
        <v>148</v>
      </c>
      <c r="E57" s="35"/>
      <c r="H57" s="35"/>
      <c r="K57" s="33">
        <f>SUM(J55:J56)</f>
        <v>20.975010000000001</v>
      </c>
    </row>
    <row r="58" spans="1:27">
      <c r="B58" s="23" t="s">
        <v>153</v>
      </c>
      <c r="E58" s="35"/>
      <c r="H58" s="35"/>
      <c r="K58" s="35"/>
    </row>
    <row r="59" spans="1:27">
      <c r="B59" t="s">
        <v>192</v>
      </c>
      <c r="C59" t="s">
        <v>29</v>
      </c>
      <c r="D59" t="s">
        <v>193</v>
      </c>
      <c r="E59" s="32">
        <v>0.49875000000000003</v>
      </c>
      <c r="G59" t="s">
        <v>146</v>
      </c>
      <c r="H59" s="33">
        <v>82.52</v>
      </c>
      <c r="I59" t="s">
        <v>147</v>
      </c>
      <c r="J59" s="34">
        <f>ROUND(E59* H59,5)</f>
        <v>41.156849999999999</v>
      </c>
      <c r="K59" s="35"/>
    </row>
    <row r="60" spans="1:27">
      <c r="D60" s="36" t="s">
        <v>164</v>
      </c>
      <c r="E60" s="35"/>
      <c r="H60" s="35"/>
      <c r="K60" s="33">
        <f>SUM(J59:J59)</f>
        <v>41.156849999999999</v>
      </c>
    </row>
    <row r="61" spans="1:27">
      <c r="E61" s="35"/>
      <c r="H61" s="35"/>
      <c r="K61" s="35"/>
    </row>
    <row r="62" spans="1:27">
      <c r="D62" s="36" t="s">
        <v>166</v>
      </c>
      <c r="E62" s="35"/>
      <c r="H62" s="35">
        <v>1.5</v>
      </c>
      <c r="I62" t="s">
        <v>167</v>
      </c>
      <c r="J62">
        <f>ROUND(H62/100*K57,5)</f>
        <v>0.31463000000000002</v>
      </c>
      <c r="K62" s="35"/>
    </row>
    <row r="63" spans="1:27">
      <c r="D63" s="36" t="s">
        <v>165</v>
      </c>
      <c r="E63" s="35"/>
      <c r="H63" s="35"/>
      <c r="K63" s="37">
        <f>SUM(J54:J62)</f>
        <v>62.446490000000004</v>
      </c>
    </row>
    <row r="64" spans="1:27">
      <c r="D64" s="36" t="s">
        <v>168</v>
      </c>
      <c r="E64" s="35"/>
      <c r="H64" s="35"/>
      <c r="K64" s="37">
        <f>SUM(K63:K63)</f>
        <v>62.446490000000004</v>
      </c>
    </row>
    <row r="66" spans="1:27" ht="45" customHeight="1">
      <c r="A66" s="27"/>
      <c r="B66" s="27" t="s">
        <v>194</v>
      </c>
      <c r="C66" s="28" t="s">
        <v>42</v>
      </c>
      <c r="D66" s="7" t="s">
        <v>195</v>
      </c>
      <c r="E66" s="6"/>
      <c r="F66" s="6"/>
      <c r="G66" s="28"/>
      <c r="H66" s="30" t="s">
        <v>139</v>
      </c>
      <c r="I66" s="5">
        <v>1</v>
      </c>
      <c r="J66" s="4"/>
      <c r="K66" s="31">
        <f>ROUND(K80,2)</f>
        <v>20.59</v>
      </c>
      <c r="L66" s="29" t="s">
        <v>196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>
      <c r="B67" s="23" t="s">
        <v>141</v>
      </c>
    </row>
    <row r="68" spans="1:27">
      <c r="B68" t="s">
        <v>190</v>
      </c>
      <c r="C68" t="s">
        <v>143</v>
      </c>
      <c r="D68" t="s">
        <v>191</v>
      </c>
      <c r="E68" s="32">
        <v>0.3</v>
      </c>
      <c r="F68" t="s">
        <v>145</v>
      </c>
      <c r="G68" t="s">
        <v>146</v>
      </c>
      <c r="H68" s="33">
        <v>28.61</v>
      </c>
      <c r="I68" t="s">
        <v>147</v>
      </c>
      <c r="J68" s="34">
        <f>ROUND(E68/I66* H68,5)</f>
        <v>8.5830000000000002</v>
      </c>
      <c r="K68" s="35"/>
    </row>
    <row r="69" spans="1:27">
      <c r="B69" t="s">
        <v>189</v>
      </c>
      <c r="C69" t="s">
        <v>143</v>
      </c>
      <c r="D69" t="s">
        <v>176</v>
      </c>
      <c r="E69" s="32">
        <v>0.3</v>
      </c>
      <c r="F69" t="s">
        <v>145</v>
      </c>
      <c r="G69" t="s">
        <v>146</v>
      </c>
      <c r="H69" s="33">
        <v>23.88</v>
      </c>
      <c r="I69" t="s">
        <v>147</v>
      </c>
      <c r="J69" s="34">
        <f>ROUND(E69/I66* H69,5)</f>
        <v>7.1639999999999997</v>
      </c>
      <c r="K69" s="35"/>
    </row>
    <row r="70" spans="1:27">
      <c r="D70" s="36" t="s">
        <v>148</v>
      </c>
      <c r="E70" s="35"/>
      <c r="H70" s="35"/>
      <c r="K70" s="33">
        <f>SUM(J68:J69)</f>
        <v>15.747</v>
      </c>
    </row>
    <row r="71" spans="1:27">
      <c r="B71" s="23" t="s">
        <v>153</v>
      </c>
      <c r="E71" s="35"/>
      <c r="H71" s="35"/>
      <c r="K71" s="35"/>
    </row>
    <row r="72" spans="1:27">
      <c r="B72" t="s">
        <v>197</v>
      </c>
      <c r="C72" t="s">
        <v>42</v>
      </c>
      <c r="D72" t="s">
        <v>198</v>
      </c>
      <c r="E72" s="32">
        <v>1</v>
      </c>
      <c r="G72" t="s">
        <v>146</v>
      </c>
      <c r="H72" s="33">
        <v>3.01</v>
      </c>
      <c r="I72" t="s">
        <v>147</v>
      </c>
      <c r="J72" s="34">
        <f>ROUND(E72* H72,5)</f>
        <v>3.01</v>
      </c>
      <c r="K72" s="35"/>
    </row>
    <row r="73" spans="1:27">
      <c r="D73" s="36" t="s">
        <v>164</v>
      </c>
      <c r="E73" s="35"/>
      <c r="H73" s="35"/>
      <c r="K73" s="33">
        <f>SUM(J72:J72)</f>
        <v>3.01</v>
      </c>
    </row>
    <row r="74" spans="1:27">
      <c r="B74" s="23" t="s">
        <v>136</v>
      </c>
      <c r="E74" s="35"/>
      <c r="H74" s="35"/>
      <c r="K74" s="35"/>
    </row>
    <row r="75" spans="1:27">
      <c r="B75" t="s">
        <v>137</v>
      </c>
      <c r="C75" t="s">
        <v>29</v>
      </c>
      <c r="D75" t="s">
        <v>138</v>
      </c>
      <c r="E75" s="32">
        <v>9.4500000000000001E-3</v>
      </c>
      <c r="G75" t="s">
        <v>146</v>
      </c>
      <c r="H75" s="33">
        <v>168.96625</v>
      </c>
      <c r="I75" t="s">
        <v>147</v>
      </c>
      <c r="J75" s="34">
        <f>ROUND(E75* H75,5)</f>
        <v>1.59673</v>
      </c>
      <c r="K75" s="35"/>
    </row>
    <row r="76" spans="1:27">
      <c r="D76" s="36" t="s">
        <v>199</v>
      </c>
      <c r="E76" s="35"/>
      <c r="H76" s="35"/>
      <c r="K76" s="33">
        <f>SUM(J75:J75)</f>
        <v>1.59673</v>
      </c>
    </row>
    <row r="77" spans="1:27">
      <c r="E77" s="35"/>
      <c r="H77" s="35"/>
      <c r="K77" s="35"/>
    </row>
    <row r="78" spans="1:27">
      <c r="D78" s="36" t="s">
        <v>166</v>
      </c>
      <c r="E78" s="35"/>
      <c r="H78" s="35">
        <v>1.5</v>
      </c>
      <c r="I78" t="s">
        <v>167</v>
      </c>
      <c r="J78">
        <f>ROUND(H78/100*K70,5)</f>
        <v>0.23621</v>
      </c>
      <c r="K78" s="35"/>
    </row>
    <row r="79" spans="1:27">
      <c r="D79" s="36" t="s">
        <v>165</v>
      </c>
      <c r="E79" s="35"/>
      <c r="H79" s="35"/>
      <c r="K79" s="37">
        <f>SUM(J67:J78)</f>
        <v>20.589939999999999</v>
      </c>
    </row>
    <row r="80" spans="1:27">
      <c r="D80" s="36" t="s">
        <v>168</v>
      </c>
      <c r="E80" s="35"/>
      <c r="H80" s="35"/>
      <c r="K80" s="37">
        <f>SUM(K79:K79)</f>
        <v>20.589939999999999</v>
      </c>
    </row>
    <row r="82" spans="1:27" ht="45" customHeight="1">
      <c r="A82" s="27"/>
      <c r="B82" s="27" t="s">
        <v>200</v>
      </c>
      <c r="C82" s="28" t="s">
        <v>42</v>
      </c>
      <c r="D82" s="7" t="s">
        <v>201</v>
      </c>
      <c r="E82" s="6"/>
      <c r="F82" s="6"/>
      <c r="G82" s="28"/>
      <c r="H82" s="30" t="s">
        <v>139</v>
      </c>
      <c r="I82" s="5">
        <v>1</v>
      </c>
      <c r="J82" s="4"/>
      <c r="K82" s="31">
        <f>ROUND(K94,2)</f>
        <v>225.24</v>
      </c>
      <c r="L82" s="29" t="s">
        <v>202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spans="1:27">
      <c r="B83" s="23" t="s">
        <v>141</v>
      </c>
    </row>
    <row r="84" spans="1:27">
      <c r="B84" t="s">
        <v>190</v>
      </c>
      <c r="C84" t="s">
        <v>143</v>
      </c>
      <c r="D84" t="s">
        <v>191</v>
      </c>
      <c r="E84" s="32">
        <v>0.41</v>
      </c>
      <c r="F84" t="s">
        <v>145</v>
      </c>
      <c r="G84" t="s">
        <v>146</v>
      </c>
      <c r="H84" s="33">
        <v>28.61</v>
      </c>
      <c r="I84" t="s">
        <v>147</v>
      </c>
      <c r="J84" s="34">
        <f>ROUND(E84/I82* H84,5)</f>
        <v>11.7301</v>
      </c>
      <c r="K84" s="35"/>
    </row>
    <row r="85" spans="1:27">
      <c r="B85" t="s">
        <v>189</v>
      </c>
      <c r="C85" t="s">
        <v>143</v>
      </c>
      <c r="D85" t="s">
        <v>176</v>
      </c>
      <c r="E85" s="32">
        <v>0.41</v>
      </c>
      <c r="F85" t="s">
        <v>145</v>
      </c>
      <c r="G85" t="s">
        <v>146</v>
      </c>
      <c r="H85" s="33">
        <v>23.88</v>
      </c>
      <c r="I85" t="s">
        <v>147</v>
      </c>
      <c r="J85" s="34">
        <f>ROUND(E85/I82* H85,5)</f>
        <v>9.7908000000000008</v>
      </c>
      <c r="K85" s="35"/>
    </row>
    <row r="86" spans="1:27">
      <c r="D86" s="36" t="s">
        <v>148</v>
      </c>
      <c r="E86" s="35"/>
      <c r="H86" s="35"/>
      <c r="K86" s="33">
        <f>SUM(J84:J85)</f>
        <v>21.520900000000001</v>
      </c>
    </row>
    <row r="87" spans="1:27">
      <c r="B87" s="23" t="s">
        <v>153</v>
      </c>
      <c r="E87" s="35"/>
      <c r="H87" s="35"/>
      <c r="K87" s="35"/>
    </row>
    <row r="88" spans="1:27">
      <c r="B88" t="s">
        <v>203</v>
      </c>
      <c r="C88" t="s">
        <v>158</v>
      </c>
      <c r="D88" t="s">
        <v>204</v>
      </c>
      <c r="E88" s="32">
        <v>3.5700000000000003E-2</v>
      </c>
      <c r="G88" t="s">
        <v>146</v>
      </c>
      <c r="H88" s="33">
        <v>44.3</v>
      </c>
      <c r="I88" t="s">
        <v>147</v>
      </c>
      <c r="J88" s="34">
        <f>ROUND(E88* H88,5)</f>
        <v>1.58151</v>
      </c>
      <c r="K88" s="35"/>
    </row>
    <row r="89" spans="1:27">
      <c r="B89" t="s">
        <v>205</v>
      </c>
      <c r="C89" t="s">
        <v>42</v>
      </c>
      <c r="D89" t="s">
        <v>206</v>
      </c>
      <c r="E89" s="32">
        <v>1</v>
      </c>
      <c r="G89" t="s">
        <v>146</v>
      </c>
      <c r="H89" s="33">
        <v>201.81</v>
      </c>
      <c r="I89" t="s">
        <v>147</v>
      </c>
      <c r="J89" s="34">
        <f>ROUND(E89* H89,5)</f>
        <v>201.81</v>
      </c>
      <c r="K89" s="35"/>
    </row>
    <row r="90" spans="1:27">
      <c r="D90" s="36" t="s">
        <v>164</v>
      </c>
      <c r="E90" s="35"/>
      <c r="H90" s="35"/>
      <c r="K90" s="33">
        <f>SUM(J88:J89)</f>
        <v>203.39151000000001</v>
      </c>
    </row>
    <row r="91" spans="1:27">
      <c r="E91" s="35"/>
      <c r="H91" s="35"/>
      <c r="K91" s="35"/>
    </row>
    <row r="92" spans="1:27">
      <c r="D92" s="36" t="s">
        <v>166</v>
      </c>
      <c r="E92" s="35"/>
      <c r="H92" s="35">
        <v>1.5</v>
      </c>
      <c r="I92" t="s">
        <v>167</v>
      </c>
      <c r="J92">
        <f>ROUND(H92/100*K86,5)</f>
        <v>0.32280999999999999</v>
      </c>
      <c r="K92" s="35"/>
    </row>
    <row r="93" spans="1:27">
      <c r="D93" s="36" t="s">
        <v>165</v>
      </c>
      <c r="E93" s="35"/>
      <c r="H93" s="35"/>
      <c r="K93" s="37">
        <f>SUM(J83:J92)</f>
        <v>225.23522</v>
      </c>
    </row>
    <row r="94" spans="1:27">
      <c r="D94" s="36" t="s">
        <v>168</v>
      </c>
      <c r="E94" s="35"/>
      <c r="H94" s="35"/>
      <c r="K94" s="37">
        <f>SUM(K93:K93)</f>
        <v>225.23522</v>
      </c>
    </row>
    <row r="96" spans="1:27" ht="45" customHeight="1">
      <c r="A96" s="27"/>
      <c r="B96" s="27" t="s">
        <v>207</v>
      </c>
      <c r="C96" s="28" t="s">
        <v>42</v>
      </c>
      <c r="D96" s="7" t="s">
        <v>208</v>
      </c>
      <c r="E96" s="6"/>
      <c r="F96" s="6"/>
      <c r="G96" s="28"/>
      <c r="H96" s="30" t="s">
        <v>139</v>
      </c>
      <c r="I96" s="5">
        <v>1</v>
      </c>
      <c r="J96" s="4"/>
      <c r="K96" s="31">
        <f>ROUND(K107,2)</f>
        <v>15.01</v>
      </c>
      <c r="L96" s="29" t="s">
        <v>209</v>
      </c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spans="1:27">
      <c r="B97" s="23" t="s">
        <v>141</v>
      </c>
    </row>
    <row r="98" spans="1:27">
      <c r="B98" t="s">
        <v>210</v>
      </c>
      <c r="C98" t="s">
        <v>143</v>
      </c>
      <c r="D98" t="s">
        <v>211</v>
      </c>
      <c r="E98" s="32">
        <v>0.2</v>
      </c>
      <c r="F98" t="s">
        <v>145</v>
      </c>
      <c r="G98" t="s">
        <v>146</v>
      </c>
      <c r="H98" s="33">
        <v>29.57</v>
      </c>
      <c r="I98" t="s">
        <v>147</v>
      </c>
      <c r="J98" s="34">
        <f>ROUND(E98/I96* H98,5)</f>
        <v>5.9139999999999997</v>
      </c>
      <c r="K98" s="35"/>
    </row>
    <row r="99" spans="1:27">
      <c r="B99" t="s">
        <v>212</v>
      </c>
      <c r="C99" t="s">
        <v>143</v>
      </c>
      <c r="D99" t="s">
        <v>213</v>
      </c>
      <c r="E99" s="32">
        <v>0.2</v>
      </c>
      <c r="F99" t="s">
        <v>145</v>
      </c>
      <c r="G99" t="s">
        <v>146</v>
      </c>
      <c r="H99" s="33">
        <v>25.4</v>
      </c>
      <c r="I99" t="s">
        <v>147</v>
      </c>
      <c r="J99" s="34">
        <f>ROUND(E99/I96* H99,5)</f>
        <v>5.08</v>
      </c>
      <c r="K99" s="35"/>
    </row>
    <row r="100" spans="1:27">
      <c r="D100" s="36" t="s">
        <v>148</v>
      </c>
      <c r="E100" s="35"/>
      <c r="H100" s="35"/>
      <c r="K100" s="33">
        <f>SUM(J98:J99)</f>
        <v>10.994</v>
      </c>
    </row>
    <row r="101" spans="1:27">
      <c r="B101" s="23" t="s">
        <v>153</v>
      </c>
      <c r="E101" s="35"/>
      <c r="H101" s="35"/>
      <c r="K101" s="35"/>
    </row>
    <row r="102" spans="1:27">
      <c r="B102" t="s">
        <v>214</v>
      </c>
      <c r="C102" t="s">
        <v>42</v>
      </c>
      <c r="D102" t="s">
        <v>215</v>
      </c>
      <c r="E102" s="32">
        <v>1</v>
      </c>
      <c r="G102" t="s">
        <v>146</v>
      </c>
      <c r="H102" s="33">
        <v>3.85</v>
      </c>
      <c r="I102" t="s">
        <v>147</v>
      </c>
      <c r="J102" s="34">
        <f>ROUND(E102* H102,5)</f>
        <v>3.85</v>
      </c>
      <c r="K102" s="35"/>
    </row>
    <row r="103" spans="1:27">
      <c r="D103" s="36" t="s">
        <v>164</v>
      </c>
      <c r="E103" s="35"/>
      <c r="H103" s="35"/>
      <c r="K103" s="33">
        <f>SUM(J102:J102)</f>
        <v>3.85</v>
      </c>
    </row>
    <row r="104" spans="1:27">
      <c r="E104" s="35"/>
      <c r="H104" s="35"/>
      <c r="K104" s="35"/>
    </row>
    <row r="105" spans="1:27">
      <c r="D105" s="36" t="s">
        <v>166</v>
      </c>
      <c r="E105" s="35"/>
      <c r="H105" s="35">
        <v>1.5</v>
      </c>
      <c r="I105" t="s">
        <v>167</v>
      </c>
      <c r="J105">
        <f>ROUND(H105/100*K100,5)</f>
        <v>0.16491</v>
      </c>
      <c r="K105" s="35"/>
    </row>
    <row r="106" spans="1:27">
      <c r="D106" s="36" t="s">
        <v>165</v>
      </c>
      <c r="E106" s="35"/>
      <c r="H106" s="35"/>
      <c r="K106" s="37">
        <f>SUM(J97:J105)</f>
        <v>15.00891</v>
      </c>
    </row>
    <row r="107" spans="1:27">
      <c r="D107" s="36" t="s">
        <v>168</v>
      </c>
      <c r="E107" s="35"/>
      <c r="H107" s="35"/>
      <c r="K107" s="37">
        <f>SUM(K106:K106)</f>
        <v>15.00891</v>
      </c>
    </row>
    <row r="109" spans="1:27" ht="45" customHeight="1">
      <c r="A109" s="27"/>
      <c r="B109" s="27" t="s">
        <v>216</v>
      </c>
      <c r="C109" s="28" t="s">
        <v>42</v>
      </c>
      <c r="D109" s="7" t="s">
        <v>217</v>
      </c>
      <c r="E109" s="6"/>
      <c r="F109" s="6"/>
      <c r="G109" s="28"/>
      <c r="H109" s="30" t="s">
        <v>139</v>
      </c>
      <c r="I109" s="5">
        <v>1</v>
      </c>
      <c r="J109" s="4"/>
      <c r="K109" s="31">
        <f>ROUND(K120,2)</f>
        <v>27.78</v>
      </c>
      <c r="L109" s="29" t="s">
        <v>218</v>
      </c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spans="1:27">
      <c r="B110" s="23" t="s">
        <v>141</v>
      </c>
    </row>
    <row r="111" spans="1:27">
      <c r="B111" t="s">
        <v>212</v>
      </c>
      <c r="C111" t="s">
        <v>143</v>
      </c>
      <c r="D111" t="s">
        <v>213</v>
      </c>
      <c r="E111" s="32">
        <v>0.2</v>
      </c>
      <c r="F111" t="s">
        <v>145</v>
      </c>
      <c r="G111" t="s">
        <v>146</v>
      </c>
      <c r="H111" s="33">
        <v>25.4</v>
      </c>
      <c r="I111" t="s">
        <v>147</v>
      </c>
      <c r="J111" s="34">
        <f>ROUND(E111/I109* H111,5)</f>
        <v>5.08</v>
      </c>
      <c r="K111" s="35"/>
    </row>
    <row r="112" spans="1:27">
      <c r="B112" t="s">
        <v>210</v>
      </c>
      <c r="C112" t="s">
        <v>143</v>
      </c>
      <c r="D112" t="s">
        <v>211</v>
      </c>
      <c r="E112" s="32">
        <v>0.2</v>
      </c>
      <c r="F112" t="s">
        <v>145</v>
      </c>
      <c r="G112" t="s">
        <v>146</v>
      </c>
      <c r="H112" s="33">
        <v>29.57</v>
      </c>
      <c r="I112" t="s">
        <v>147</v>
      </c>
      <c r="J112" s="34">
        <f>ROUND(E112/I109* H112,5)</f>
        <v>5.9139999999999997</v>
      </c>
      <c r="K112" s="35"/>
    </row>
    <row r="113" spans="1:27">
      <c r="D113" s="36" t="s">
        <v>148</v>
      </c>
      <c r="E113" s="35"/>
      <c r="H113" s="35"/>
      <c r="K113" s="33">
        <f>SUM(J111:J112)</f>
        <v>10.994</v>
      </c>
    </row>
    <row r="114" spans="1:27">
      <c r="B114" s="23" t="s">
        <v>153</v>
      </c>
      <c r="E114" s="35"/>
      <c r="H114" s="35"/>
      <c r="K114" s="35"/>
    </row>
    <row r="115" spans="1:27">
      <c r="B115" t="s">
        <v>219</v>
      </c>
      <c r="C115" t="s">
        <v>42</v>
      </c>
      <c r="D115" t="s">
        <v>220</v>
      </c>
      <c r="E115" s="32">
        <v>1</v>
      </c>
      <c r="G115" t="s">
        <v>146</v>
      </c>
      <c r="H115" s="33">
        <v>16.62</v>
      </c>
      <c r="I115" t="s">
        <v>147</v>
      </c>
      <c r="J115" s="34">
        <f>ROUND(E115* H115,5)</f>
        <v>16.62</v>
      </c>
      <c r="K115" s="35"/>
    </row>
    <row r="116" spans="1:27">
      <c r="D116" s="36" t="s">
        <v>164</v>
      </c>
      <c r="E116" s="35"/>
      <c r="H116" s="35"/>
      <c r="K116" s="33">
        <f>SUM(J115:J115)</f>
        <v>16.62</v>
      </c>
    </row>
    <row r="117" spans="1:27">
      <c r="E117" s="35"/>
      <c r="H117" s="35"/>
      <c r="K117" s="35"/>
    </row>
    <row r="118" spans="1:27">
      <c r="D118" s="36" t="s">
        <v>166</v>
      </c>
      <c r="E118" s="35"/>
      <c r="H118" s="35">
        <v>1.5</v>
      </c>
      <c r="I118" t="s">
        <v>167</v>
      </c>
      <c r="J118">
        <f>ROUND(H118/100*K113,5)</f>
        <v>0.16491</v>
      </c>
      <c r="K118" s="35"/>
    </row>
    <row r="119" spans="1:27">
      <c r="D119" s="36" t="s">
        <v>165</v>
      </c>
      <c r="E119" s="35"/>
      <c r="H119" s="35"/>
      <c r="K119" s="37">
        <f>SUM(J110:J118)</f>
        <v>27.77891</v>
      </c>
    </row>
    <row r="120" spans="1:27">
      <c r="D120" s="36" t="s">
        <v>168</v>
      </c>
      <c r="E120" s="35"/>
      <c r="H120" s="35"/>
      <c r="K120" s="37">
        <f>SUM(K119:K119)</f>
        <v>27.77891</v>
      </c>
    </row>
    <row r="122" spans="1:27" ht="45" customHeight="1">
      <c r="A122" s="27" t="s">
        <v>221</v>
      </c>
      <c r="B122" s="27" t="s">
        <v>128</v>
      </c>
      <c r="C122" s="28" t="s">
        <v>14</v>
      </c>
      <c r="D122" s="7" t="s">
        <v>91</v>
      </c>
      <c r="E122" s="6"/>
      <c r="F122" s="6"/>
      <c r="G122" s="28"/>
      <c r="H122" s="30" t="s">
        <v>139</v>
      </c>
      <c r="I122" s="5">
        <v>1</v>
      </c>
      <c r="J122" s="4"/>
      <c r="K122" s="31">
        <v>4273</v>
      </c>
      <c r="L122" s="29" t="s">
        <v>91</v>
      </c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spans="1:27" ht="45" customHeight="1">
      <c r="A123" s="27" t="s">
        <v>222</v>
      </c>
      <c r="B123" s="27" t="s">
        <v>70</v>
      </c>
      <c r="C123" s="28" t="s">
        <v>62</v>
      </c>
      <c r="D123" s="7" t="s">
        <v>71</v>
      </c>
      <c r="E123" s="6"/>
      <c r="F123" s="6"/>
      <c r="G123" s="28"/>
      <c r="H123" s="30" t="s">
        <v>139</v>
      </c>
      <c r="I123" s="5">
        <v>1</v>
      </c>
      <c r="J123" s="4"/>
      <c r="K123" s="31">
        <v>1250</v>
      </c>
      <c r="L123" s="29" t="s">
        <v>223</v>
      </c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spans="1:27" ht="45" customHeight="1">
      <c r="A124" s="27" t="s">
        <v>224</v>
      </c>
      <c r="B124" s="27" t="s">
        <v>94</v>
      </c>
      <c r="C124" s="28" t="s">
        <v>90</v>
      </c>
      <c r="D124" s="7" t="s">
        <v>95</v>
      </c>
      <c r="E124" s="6"/>
      <c r="F124" s="6"/>
      <c r="G124" s="28"/>
      <c r="H124" s="30" t="s">
        <v>139</v>
      </c>
      <c r="I124" s="5">
        <v>1</v>
      </c>
      <c r="J124" s="4"/>
      <c r="K124" s="31">
        <v>775</v>
      </c>
      <c r="L124" s="29" t="s">
        <v>95</v>
      </c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spans="1:27" ht="45" customHeight="1">
      <c r="A125" s="27" t="s">
        <v>225</v>
      </c>
      <c r="B125" s="27" t="s">
        <v>111</v>
      </c>
      <c r="C125" s="28" t="s">
        <v>90</v>
      </c>
      <c r="D125" s="7" t="s">
        <v>95</v>
      </c>
      <c r="E125" s="6"/>
      <c r="F125" s="6"/>
      <c r="G125" s="28"/>
      <c r="H125" s="30" t="s">
        <v>139</v>
      </c>
      <c r="I125" s="5">
        <v>1</v>
      </c>
      <c r="J125" s="4"/>
      <c r="K125" s="31">
        <v>750</v>
      </c>
      <c r="L125" s="29" t="s">
        <v>95</v>
      </c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spans="1:27" ht="45" customHeight="1">
      <c r="A126" s="27" t="s">
        <v>226</v>
      </c>
      <c r="B126" s="27" t="s">
        <v>68</v>
      </c>
      <c r="C126" s="28" t="s">
        <v>62</v>
      </c>
      <c r="D126" s="7" t="s">
        <v>69</v>
      </c>
      <c r="E126" s="6"/>
      <c r="F126" s="6"/>
      <c r="G126" s="28"/>
      <c r="H126" s="30" t="s">
        <v>139</v>
      </c>
      <c r="I126" s="5">
        <v>1</v>
      </c>
      <c r="J126" s="4"/>
      <c r="K126" s="31">
        <v>80.400000000000006</v>
      </c>
      <c r="L126" s="29" t="s">
        <v>69</v>
      </c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spans="1:27" ht="45" customHeight="1">
      <c r="A127" s="27" t="s">
        <v>227</v>
      </c>
      <c r="B127" s="27" t="s">
        <v>66</v>
      </c>
      <c r="C127" s="28" t="s">
        <v>62</v>
      </c>
      <c r="D127" s="7" t="s">
        <v>67</v>
      </c>
      <c r="E127" s="6"/>
      <c r="F127" s="6"/>
      <c r="G127" s="28"/>
      <c r="H127" s="30" t="s">
        <v>139</v>
      </c>
      <c r="I127" s="5">
        <v>1</v>
      </c>
      <c r="J127" s="4"/>
      <c r="K127" s="31">
        <v>103.21</v>
      </c>
      <c r="L127" s="29" t="s">
        <v>67</v>
      </c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spans="1:27" ht="45" customHeight="1">
      <c r="A128" s="27" t="s">
        <v>228</v>
      </c>
      <c r="B128" s="27" t="s">
        <v>72</v>
      </c>
      <c r="C128" s="28" t="s">
        <v>62</v>
      </c>
      <c r="D128" s="7" t="s">
        <v>73</v>
      </c>
      <c r="E128" s="6"/>
      <c r="F128" s="6"/>
      <c r="G128" s="28"/>
      <c r="H128" s="30" t="s">
        <v>139</v>
      </c>
      <c r="I128" s="5">
        <v>1</v>
      </c>
      <c r="J128" s="4"/>
      <c r="K128" s="31">
        <v>963</v>
      </c>
      <c r="L128" s="29" t="s">
        <v>229</v>
      </c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spans="1:27" ht="45" customHeight="1">
      <c r="A129" s="27" t="s">
        <v>230</v>
      </c>
      <c r="B129" s="27" t="s">
        <v>74</v>
      </c>
      <c r="C129" s="28" t="s">
        <v>62</v>
      </c>
      <c r="D129" s="7" t="s">
        <v>75</v>
      </c>
      <c r="E129" s="6"/>
      <c r="F129" s="6"/>
      <c r="G129" s="28"/>
      <c r="H129" s="30" t="s">
        <v>139</v>
      </c>
      <c r="I129" s="5">
        <v>1</v>
      </c>
      <c r="J129" s="4"/>
      <c r="K129" s="31">
        <v>2365</v>
      </c>
      <c r="L129" s="29" t="s">
        <v>231</v>
      </c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spans="1:27" ht="45" customHeight="1">
      <c r="A130" s="27" t="s">
        <v>232</v>
      </c>
      <c r="B130" s="27" t="s">
        <v>80</v>
      </c>
      <c r="C130" s="28" t="s">
        <v>62</v>
      </c>
      <c r="D130" s="7" t="s">
        <v>81</v>
      </c>
      <c r="E130" s="6"/>
      <c r="F130" s="6"/>
      <c r="G130" s="28"/>
      <c r="H130" s="30" t="s">
        <v>139</v>
      </c>
      <c r="I130" s="5">
        <v>1</v>
      </c>
      <c r="J130" s="4"/>
      <c r="K130" s="31">
        <v>1275</v>
      </c>
      <c r="L130" s="29" t="s">
        <v>233</v>
      </c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spans="1:27" ht="45" customHeight="1">
      <c r="A131" s="27" t="s">
        <v>234</v>
      </c>
      <c r="B131" s="27" t="s">
        <v>76</v>
      </c>
      <c r="C131" s="28" t="s">
        <v>62</v>
      </c>
      <c r="D131" s="7" t="s">
        <v>77</v>
      </c>
      <c r="E131" s="6"/>
      <c r="F131" s="6"/>
      <c r="G131" s="28"/>
      <c r="H131" s="30" t="s">
        <v>139</v>
      </c>
      <c r="I131" s="5">
        <v>1</v>
      </c>
      <c r="J131" s="4"/>
      <c r="K131" s="31">
        <v>1488</v>
      </c>
      <c r="L131" s="29" t="s">
        <v>235</v>
      </c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spans="1:27" ht="45" customHeight="1">
      <c r="A132" s="27" t="s">
        <v>236</v>
      </c>
      <c r="B132" s="27" t="s">
        <v>101</v>
      </c>
      <c r="C132" s="28" t="s">
        <v>62</v>
      </c>
      <c r="D132" s="7" t="s">
        <v>102</v>
      </c>
      <c r="E132" s="6"/>
      <c r="F132" s="6"/>
      <c r="G132" s="28"/>
      <c r="H132" s="30" t="s">
        <v>139</v>
      </c>
      <c r="I132" s="5">
        <v>1</v>
      </c>
      <c r="J132" s="4"/>
      <c r="K132" s="31">
        <v>1380</v>
      </c>
      <c r="L132" s="29" t="s">
        <v>237</v>
      </c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spans="1:27" ht="45" customHeight="1">
      <c r="A133" s="27" t="s">
        <v>238</v>
      </c>
      <c r="B133" s="27" t="s">
        <v>105</v>
      </c>
      <c r="C133" s="28" t="s">
        <v>62</v>
      </c>
      <c r="D133" s="7" t="s">
        <v>106</v>
      </c>
      <c r="E133" s="6"/>
      <c r="F133" s="6"/>
      <c r="G133" s="28"/>
      <c r="H133" s="30" t="s">
        <v>139</v>
      </c>
      <c r="I133" s="5">
        <v>1</v>
      </c>
      <c r="J133" s="4"/>
      <c r="K133" s="31">
        <v>1086</v>
      </c>
      <c r="L133" s="29" t="s">
        <v>239</v>
      </c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spans="1:27" ht="45" customHeight="1">
      <c r="A134" s="27" t="s">
        <v>240</v>
      </c>
      <c r="B134" s="27" t="s">
        <v>78</v>
      </c>
      <c r="C134" s="28" t="s">
        <v>62</v>
      </c>
      <c r="D134" s="7" t="s">
        <v>79</v>
      </c>
      <c r="E134" s="6"/>
      <c r="F134" s="6"/>
      <c r="G134" s="28"/>
      <c r="H134" s="30" t="s">
        <v>139</v>
      </c>
      <c r="I134" s="5">
        <v>1</v>
      </c>
      <c r="J134" s="4"/>
      <c r="K134" s="31">
        <v>1025</v>
      </c>
      <c r="L134" s="29" t="s">
        <v>241</v>
      </c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spans="1:27" ht="45" customHeight="1">
      <c r="A135" s="27" t="s">
        <v>242</v>
      </c>
      <c r="B135" s="27" t="s">
        <v>103</v>
      </c>
      <c r="C135" s="28" t="s">
        <v>62</v>
      </c>
      <c r="D135" s="7" t="s">
        <v>104</v>
      </c>
      <c r="E135" s="6"/>
      <c r="F135" s="6"/>
      <c r="G135" s="28"/>
      <c r="H135" s="30" t="s">
        <v>139</v>
      </c>
      <c r="I135" s="5">
        <v>1</v>
      </c>
      <c r="J135" s="4"/>
      <c r="K135" s="31">
        <v>1250</v>
      </c>
      <c r="L135" s="29" t="s">
        <v>243</v>
      </c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spans="1:27" ht="45" customHeight="1">
      <c r="A136" s="27" t="s">
        <v>244</v>
      </c>
      <c r="B136" s="27" t="s">
        <v>122</v>
      </c>
      <c r="C136" s="28" t="s">
        <v>42</v>
      </c>
      <c r="D136" s="7" t="s">
        <v>123</v>
      </c>
      <c r="E136" s="6"/>
      <c r="F136" s="6"/>
      <c r="G136" s="28"/>
      <c r="H136" s="30" t="s">
        <v>139</v>
      </c>
      <c r="I136" s="5">
        <v>1</v>
      </c>
      <c r="J136" s="4"/>
      <c r="K136" s="31">
        <v>1780</v>
      </c>
      <c r="L136" s="29" t="s">
        <v>245</v>
      </c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spans="1:27" ht="45" customHeight="1">
      <c r="A137" s="27" t="s">
        <v>246</v>
      </c>
      <c r="B137" s="27" t="s">
        <v>124</v>
      </c>
      <c r="C137" s="28" t="s">
        <v>125</v>
      </c>
      <c r="D137" s="7" t="s">
        <v>126</v>
      </c>
      <c r="E137" s="6"/>
      <c r="F137" s="6"/>
      <c r="G137" s="28"/>
      <c r="H137" s="30" t="s">
        <v>139</v>
      </c>
      <c r="I137" s="5">
        <v>1</v>
      </c>
      <c r="J137" s="4"/>
      <c r="K137" s="31">
        <v>1225</v>
      </c>
      <c r="L137" s="29" t="s">
        <v>247</v>
      </c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spans="1:27" ht="45" customHeight="1">
      <c r="A138" s="27" t="s">
        <v>248</v>
      </c>
      <c r="B138" s="27" t="s">
        <v>13</v>
      </c>
      <c r="C138" s="28" t="s">
        <v>14</v>
      </c>
      <c r="D138" s="7" t="s">
        <v>15</v>
      </c>
      <c r="E138" s="6"/>
      <c r="F138" s="6"/>
      <c r="G138" s="28"/>
      <c r="H138" s="30" t="s">
        <v>139</v>
      </c>
      <c r="I138" s="5">
        <v>1</v>
      </c>
      <c r="J138" s="4"/>
      <c r="K138" s="31">
        <v>450</v>
      </c>
      <c r="L138" s="29" t="s">
        <v>15</v>
      </c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spans="1:27" ht="45" customHeight="1">
      <c r="A139" s="27" t="s">
        <v>249</v>
      </c>
      <c r="B139" s="27" t="s">
        <v>46</v>
      </c>
      <c r="C139" s="28" t="s">
        <v>14</v>
      </c>
      <c r="D139" s="7" t="s">
        <v>47</v>
      </c>
      <c r="E139" s="6"/>
      <c r="F139" s="6"/>
      <c r="G139" s="28"/>
      <c r="H139" s="30" t="s">
        <v>139</v>
      </c>
      <c r="I139" s="5">
        <v>1</v>
      </c>
      <c r="J139" s="4"/>
      <c r="K139" s="31">
        <v>465</v>
      </c>
      <c r="L139" s="29" t="s">
        <v>47</v>
      </c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spans="1:27" ht="45" customHeight="1">
      <c r="A140" s="27" t="s">
        <v>250</v>
      </c>
      <c r="B140" s="27" t="s">
        <v>44</v>
      </c>
      <c r="C140" s="28" t="s">
        <v>14</v>
      </c>
      <c r="D140" s="7" t="s">
        <v>45</v>
      </c>
      <c r="E140" s="6"/>
      <c r="F140" s="6"/>
      <c r="G140" s="28"/>
      <c r="H140" s="30" t="s">
        <v>139</v>
      </c>
      <c r="I140" s="5">
        <v>1</v>
      </c>
      <c r="J140" s="4"/>
      <c r="K140" s="31">
        <v>1360</v>
      </c>
      <c r="L140" s="29" t="s">
        <v>45</v>
      </c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spans="1:27" ht="45" customHeight="1">
      <c r="A141" s="27" t="s">
        <v>251</v>
      </c>
      <c r="B141" s="27" t="s">
        <v>25</v>
      </c>
      <c r="C141" s="28" t="s">
        <v>26</v>
      </c>
      <c r="D141" s="7" t="s">
        <v>27</v>
      </c>
      <c r="E141" s="6"/>
      <c r="F141" s="6"/>
      <c r="G141" s="28"/>
      <c r="H141" s="30" t="s">
        <v>139</v>
      </c>
      <c r="I141" s="5">
        <v>0.81</v>
      </c>
      <c r="J141" s="4"/>
      <c r="K141" s="31">
        <f>ROUND(K152,2)</f>
        <v>22.53</v>
      </c>
      <c r="L141" s="29" t="s">
        <v>252</v>
      </c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spans="1:27">
      <c r="B142" s="23" t="s">
        <v>141</v>
      </c>
    </row>
    <row r="143" spans="1:27">
      <c r="B143" t="s">
        <v>253</v>
      </c>
      <c r="C143" t="s">
        <v>143</v>
      </c>
      <c r="D143" t="s">
        <v>144</v>
      </c>
      <c r="E143" s="32">
        <v>0.3</v>
      </c>
      <c r="F143" t="s">
        <v>145</v>
      </c>
      <c r="G143" t="s">
        <v>146</v>
      </c>
      <c r="H143" s="33">
        <v>20.59</v>
      </c>
      <c r="I143" t="s">
        <v>147</v>
      </c>
      <c r="J143" s="34">
        <f>ROUND(E143/I141* H143,5)</f>
        <v>7.6259300000000003</v>
      </c>
      <c r="K143" s="35"/>
    </row>
    <row r="144" spans="1:27">
      <c r="D144" s="36" t="s">
        <v>148</v>
      </c>
      <c r="E144" s="35"/>
      <c r="H144" s="35"/>
      <c r="K144" s="33">
        <f>SUM(J143:J143)</f>
        <v>7.6259300000000003</v>
      </c>
    </row>
    <row r="145" spans="1:27">
      <c r="B145" s="23" t="s">
        <v>149</v>
      </c>
      <c r="E145" s="35"/>
      <c r="H145" s="35"/>
      <c r="K145" s="35"/>
    </row>
    <row r="146" spans="1:27">
      <c r="B146" t="s">
        <v>254</v>
      </c>
      <c r="C146" t="s">
        <v>143</v>
      </c>
      <c r="D146" t="s">
        <v>255</v>
      </c>
      <c r="E146" s="32">
        <v>0.05</v>
      </c>
      <c r="F146" t="s">
        <v>145</v>
      </c>
      <c r="G146" t="s">
        <v>146</v>
      </c>
      <c r="H146" s="33">
        <v>15.65</v>
      </c>
      <c r="I146" t="s">
        <v>147</v>
      </c>
      <c r="J146" s="34">
        <f>ROUND(E146/I141* H146,5)</f>
        <v>0.96604999999999996</v>
      </c>
      <c r="K146" s="35"/>
    </row>
    <row r="147" spans="1:27">
      <c r="B147" t="s">
        <v>256</v>
      </c>
      <c r="C147" t="s">
        <v>143</v>
      </c>
      <c r="D147" t="s">
        <v>185</v>
      </c>
      <c r="E147" s="32">
        <v>0.22</v>
      </c>
      <c r="F147" t="s">
        <v>145</v>
      </c>
      <c r="G147" t="s">
        <v>146</v>
      </c>
      <c r="H147" s="33">
        <v>50.9</v>
      </c>
      <c r="I147" t="s">
        <v>147</v>
      </c>
      <c r="J147" s="34">
        <f>ROUND(E147/I141* H147,5)</f>
        <v>13.82469</v>
      </c>
      <c r="K147" s="35"/>
    </row>
    <row r="148" spans="1:27">
      <c r="D148" s="36" t="s">
        <v>152</v>
      </c>
      <c r="E148" s="35"/>
      <c r="H148" s="35"/>
      <c r="K148" s="33">
        <f>SUM(J146:J147)</f>
        <v>14.79074</v>
      </c>
    </row>
    <row r="149" spans="1:27">
      <c r="E149" s="35"/>
      <c r="H149" s="35"/>
      <c r="K149" s="35"/>
    </row>
    <row r="150" spans="1:27">
      <c r="D150" s="36" t="s">
        <v>166</v>
      </c>
      <c r="E150" s="35"/>
      <c r="H150" s="35">
        <v>1.5</v>
      </c>
      <c r="I150" t="s">
        <v>167</v>
      </c>
      <c r="J150">
        <f>ROUND(H150/100*K144,5)</f>
        <v>0.11439000000000001</v>
      </c>
      <c r="K150" s="35"/>
    </row>
    <row r="151" spans="1:27">
      <c r="D151" s="36" t="s">
        <v>165</v>
      </c>
      <c r="E151" s="35"/>
      <c r="H151" s="35"/>
      <c r="K151" s="37">
        <f>SUM(J142:J150)</f>
        <v>22.53106</v>
      </c>
    </row>
    <row r="152" spans="1:27">
      <c r="D152" s="36" t="s">
        <v>168</v>
      </c>
      <c r="E152" s="35"/>
      <c r="H152" s="35"/>
      <c r="K152" s="37">
        <f>SUM(K151:K151)</f>
        <v>22.53106</v>
      </c>
    </row>
    <row r="154" spans="1:27" ht="45" customHeight="1">
      <c r="A154" s="27" t="s">
        <v>257</v>
      </c>
      <c r="B154" s="27" t="s">
        <v>23</v>
      </c>
      <c r="C154" s="28" t="s">
        <v>17</v>
      </c>
      <c r="D154" s="7" t="s">
        <v>24</v>
      </c>
      <c r="E154" s="6"/>
      <c r="F154" s="6"/>
      <c r="G154" s="28"/>
      <c r="H154" s="30" t="s">
        <v>139</v>
      </c>
      <c r="I154" s="5">
        <v>0.72599999999999998</v>
      </c>
      <c r="J154" s="4"/>
      <c r="K154" s="31">
        <f>ROUND(K164,2)</f>
        <v>8.17</v>
      </c>
      <c r="L154" s="29" t="s">
        <v>258</v>
      </c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spans="1:27">
      <c r="B155" s="23" t="s">
        <v>141</v>
      </c>
    </row>
    <row r="156" spans="1:27">
      <c r="B156" t="s">
        <v>253</v>
      </c>
      <c r="C156" t="s">
        <v>143</v>
      </c>
      <c r="D156" t="s">
        <v>144</v>
      </c>
      <c r="E156" s="32">
        <v>0.2</v>
      </c>
      <c r="F156" t="s">
        <v>145</v>
      </c>
      <c r="G156" t="s">
        <v>146</v>
      </c>
      <c r="H156" s="33">
        <v>20.59</v>
      </c>
      <c r="I156" t="s">
        <v>147</v>
      </c>
      <c r="J156" s="34">
        <f>ROUND(E156/I154* H156,5)</f>
        <v>5.67218</v>
      </c>
      <c r="K156" s="35"/>
    </row>
    <row r="157" spans="1:27">
      <c r="D157" s="36" t="s">
        <v>148</v>
      </c>
      <c r="E157" s="35"/>
      <c r="H157" s="35"/>
      <c r="K157" s="33">
        <f>SUM(J156:J156)</f>
        <v>5.67218</v>
      </c>
    </row>
    <row r="158" spans="1:27">
      <c r="B158" s="23" t="s">
        <v>149</v>
      </c>
      <c r="E158" s="35"/>
      <c r="H158" s="35"/>
      <c r="K158" s="35"/>
    </row>
    <row r="159" spans="1:27">
      <c r="B159" t="s">
        <v>259</v>
      </c>
      <c r="C159" t="s">
        <v>143</v>
      </c>
      <c r="D159" t="s">
        <v>260</v>
      </c>
      <c r="E159" s="32">
        <v>0.2</v>
      </c>
      <c r="F159" t="s">
        <v>145</v>
      </c>
      <c r="G159" t="s">
        <v>146</v>
      </c>
      <c r="H159" s="33">
        <v>8.77</v>
      </c>
      <c r="I159" t="s">
        <v>147</v>
      </c>
      <c r="J159" s="34">
        <f>ROUND(E159/I154* H159,5)</f>
        <v>2.4159799999999998</v>
      </c>
      <c r="K159" s="35"/>
    </row>
    <row r="160" spans="1:27">
      <c r="D160" s="36" t="s">
        <v>152</v>
      </c>
      <c r="E160" s="35"/>
      <c r="H160" s="35"/>
      <c r="K160" s="33">
        <f>SUM(J159:J159)</f>
        <v>2.4159799999999998</v>
      </c>
    </row>
    <row r="161" spans="1:27">
      <c r="E161" s="35"/>
      <c r="H161" s="35"/>
      <c r="K161" s="35"/>
    </row>
    <row r="162" spans="1:27">
      <c r="D162" s="36" t="s">
        <v>166</v>
      </c>
      <c r="E162" s="35"/>
      <c r="H162" s="35">
        <v>1.5</v>
      </c>
      <c r="I162" t="s">
        <v>167</v>
      </c>
      <c r="J162">
        <f>ROUND(H162/100*K157,5)</f>
        <v>8.5080000000000003E-2</v>
      </c>
      <c r="K162" s="35"/>
    </row>
    <row r="163" spans="1:27">
      <c r="D163" s="36" t="s">
        <v>165</v>
      </c>
      <c r="E163" s="35"/>
      <c r="H163" s="35"/>
      <c r="K163" s="37">
        <f>SUM(J155:J162)</f>
        <v>8.1732399999999998</v>
      </c>
    </row>
    <row r="164" spans="1:27">
      <c r="D164" s="36" t="s">
        <v>168</v>
      </c>
      <c r="E164" s="35"/>
      <c r="H164" s="35"/>
      <c r="K164" s="37">
        <f>SUM(K163:K163)</f>
        <v>8.1732399999999998</v>
      </c>
    </row>
    <row r="166" spans="1:27" ht="45" customHeight="1">
      <c r="A166" s="27" t="s">
        <v>261</v>
      </c>
      <c r="B166" s="27" t="s">
        <v>31</v>
      </c>
      <c r="C166" s="28" t="s">
        <v>29</v>
      </c>
      <c r="D166" s="7" t="s">
        <v>32</v>
      </c>
      <c r="E166" s="6"/>
      <c r="F166" s="6"/>
      <c r="G166" s="28"/>
      <c r="H166" s="30" t="s">
        <v>139</v>
      </c>
      <c r="I166" s="5">
        <v>0.52800000000000002</v>
      </c>
      <c r="J166" s="4"/>
      <c r="K166" s="31">
        <f>ROUND(K172,2)</f>
        <v>16.8</v>
      </c>
      <c r="L166" s="29" t="s">
        <v>262</v>
      </c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spans="1:27">
      <c r="B167" s="23" t="s">
        <v>149</v>
      </c>
    </row>
    <row r="168" spans="1:27">
      <c r="B168" t="s">
        <v>263</v>
      </c>
      <c r="C168" t="s">
        <v>143</v>
      </c>
      <c r="D168" t="s">
        <v>264</v>
      </c>
      <c r="E168" s="32">
        <v>0.01</v>
      </c>
      <c r="F168" t="s">
        <v>145</v>
      </c>
      <c r="G168" t="s">
        <v>146</v>
      </c>
      <c r="H168" s="33">
        <v>73.78</v>
      </c>
      <c r="I168" t="s">
        <v>147</v>
      </c>
      <c r="J168" s="34">
        <f>ROUND(E168/I166* H168,5)</f>
        <v>1.3973500000000001</v>
      </c>
      <c r="K168" s="35"/>
    </row>
    <row r="169" spans="1:27">
      <c r="B169" t="s">
        <v>265</v>
      </c>
      <c r="C169" t="s">
        <v>143</v>
      </c>
      <c r="D169" t="s">
        <v>266</v>
      </c>
      <c r="E169" s="32">
        <v>0.25</v>
      </c>
      <c r="F169" t="s">
        <v>145</v>
      </c>
      <c r="G169" t="s">
        <v>146</v>
      </c>
      <c r="H169" s="33">
        <v>32.53</v>
      </c>
      <c r="I169" t="s">
        <v>147</v>
      </c>
      <c r="J169" s="34">
        <f>ROUND(E169/I166* H169,5)</f>
        <v>15.40246</v>
      </c>
      <c r="K169" s="35"/>
    </row>
    <row r="170" spans="1:27">
      <c r="D170" s="36" t="s">
        <v>152</v>
      </c>
      <c r="E170" s="35"/>
      <c r="H170" s="35"/>
      <c r="K170" s="33">
        <f>SUM(J168:J169)</f>
        <v>16.799810000000001</v>
      </c>
    </row>
    <row r="171" spans="1:27">
      <c r="D171" s="36" t="s">
        <v>165</v>
      </c>
      <c r="E171" s="35"/>
      <c r="H171" s="35"/>
      <c r="K171" s="37">
        <f>SUM(J167:J170)</f>
        <v>16.799810000000001</v>
      </c>
    </row>
    <row r="172" spans="1:27">
      <c r="D172" s="36" t="s">
        <v>168</v>
      </c>
      <c r="E172" s="35"/>
      <c r="H172" s="35"/>
      <c r="K172" s="37">
        <f>SUM(K171:K171)</f>
        <v>16.799810000000001</v>
      </c>
    </row>
    <row r="174" spans="1:27" ht="45" customHeight="1">
      <c r="A174" s="27" t="s">
        <v>267</v>
      </c>
      <c r="B174" s="27" t="s">
        <v>16</v>
      </c>
      <c r="C174" s="28" t="s">
        <v>17</v>
      </c>
      <c r="D174" s="7" t="s">
        <v>18</v>
      </c>
      <c r="E174" s="6"/>
      <c r="F174" s="6"/>
      <c r="G174" s="28"/>
      <c r="H174" s="30" t="s">
        <v>139</v>
      </c>
      <c r="I174" s="5">
        <v>0.96699999999999997</v>
      </c>
      <c r="J174" s="4"/>
      <c r="K174" s="31">
        <f>ROUND(K186,2)</f>
        <v>6.35</v>
      </c>
      <c r="L174" s="29" t="s">
        <v>268</v>
      </c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spans="1:27">
      <c r="B175" s="23" t="s">
        <v>141</v>
      </c>
    </row>
    <row r="176" spans="1:27">
      <c r="B176" t="s">
        <v>269</v>
      </c>
      <c r="C176" t="s">
        <v>143</v>
      </c>
      <c r="D176" t="s">
        <v>213</v>
      </c>
      <c r="E176" s="32">
        <v>0.1</v>
      </c>
      <c r="F176" t="s">
        <v>145</v>
      </c>
      <c r="G176" t="s">
        <v>146</v>
      </c>
      <c r="H176" s="33">
        <v>21.17</v>
      </c>
      <c r="I176" t="s">
        <v>147</v>
      </c>
      <c r="J176" s="34">
        <f>ROUND(E176/I174* H176,5)</f>
        <v>2.1892499999999999</v>
      </c>
      <c r="K176" s="35"/>
    </row>
    <row r="177" spans="1:27">
      <c r="B177" t="s">
        <v>270</v>
      </c>
      <c r="C177" t="s">
        <v>143</v>
      </c>
      <c r="D177" t="s">
        <v>211</v>
      </c>
      <c r="E177" s="32">
        <v>0.1</v>
      </c>
      <c r="F177" t="s">
        <v>145</v>
      </c>
      <c r="G177" t="s">
        <v>146</v>
      </c>
      <c r="H177" s="33">
        <v>24.65</v>
      </c>
      <c r="I177" t="s">
        <v>147</v>
      </c>
      <c r="J177" s="34">
        <f>ROUND(E177/I174* H177,5)</f>
        <v>2.5491199999999998</v>
      </c>
      <c r="K177" s="35"/>
    </row>
    <row r="178" spans="1:27">
      <c r="D178" s="36" t="s">
        <v>148</v>
      </c>
      <c r="E178" s="35"/>
      <c r="H178" s="35"/>
      <c r="K178" s="33">
        <f>SUM(J176:J177)</f>
        <v>4.7383699999999997</v>
      </c>
    </row>
    <row r="179" spans="1:27">
      <c r="B179" s="23" t="s">
        <v>153</v>
      </c>
      <c r="E179" s="35"/>
      <c r="H179" s="35"/>
      <c r="K179" s="35"/>
    </row>
    <row r="180" spans="1:27">
      <c r="B180" t="s">
        <v>271</v>
      </c>
      <c r="C180" t="s">
        <v>17</v>
      </c>
      <c r="D180" t="s">
        <v>272</v>
      </c>
      <c r="E180" s="32">
        <v>1</v>
      </c>
      <c r="G180" t="s">
        <v>146</v>
      </c>
      <c r="H180" s="33">
        <v>1.52</v>
      </c>
      <c r="I180" t="s">
        <v>147</v>
      </c>
      <c r="J180" s="34">
        <f>ROUND(E180* H180,5)</f>
        <v>1.52</v>
      </c>
      <c r="K180" s="35"/>
    </row>
    <row r="181" spans="1:27">
      <c r="B181" t="s">
        <v>273</v>
      </c>
      <c r="C181" t="s">
        <v>42</v>
      </c>
      <c r="D181" t="s">
        <v>274</v>
      </c>
      <c r="E181" s="32">
        <v>0.1</v>
      </c>
      <c r="G181" t="s">
        <v>146</v>
      </c>
      <c r="H181" s="33">
        <v>0.23</v>
      </c>
      <c r="I181" t="s">
        <v>147</v>
      </c>
      <c r="J181" s="34">
        <f>ROUND(E181* H181,5)</f>
        <v>2.3E-2</v>
      </c>
      <c r="K181" s="35"/>
    </row>
    <row r="182" spans="1:27">
      <c r="D182" s="36" t="s">
        <v>164</v>
      </c>
      <c r="E182" s="35"/>
      <c r="H182" s="35"/>
      <c r="K182" s="33">
        <f>SUM(J180:J181)</f>
        <v>1.5429999999999999</v>
      </c>
    </row>
    <row r="183" spans="1:27">
      <c r="E183" s="35"/>
      <c r="H183" s="35"/>
      <c r="K183" s="35"/>
    </row>
    <row r="184" spans="1:27">
      <c r="D184" s="36" t="s">
        <v>166</v>
      </c>
      <c r="E184" s="35"/>
      <c r="H184" s="35">
        <v>1.5</v>
      </c>
      <c r="I184" t="s">
        <v>167</v>
      </c>
      <c r="J184">
        <f>ROUND(H184/100*K178,5)</f>
        <v>7.1080000000000004E-2</v>
      </c>
      <c r="K184" s="35"/>
    </row>
    <row r="185" spans="1:27">
      <c r="D185" s="36" t="s">
        <v>165</v>
      </c>
      <c r="E185" s="35"/>
      <c r="H185" s="35"/>
      <c r="K185" s="37">
        <f>SUM(J175:J184)</f>
        <v>6.3524499999999993</v>
      </c>
    </row>
    <row r="186" spans="1:27">
      <c r="D186" s="36" t="s">
        <v>168</v>
      </c>
      <c r="E186" s="35"/>
      <c r="H186" s="35"/>
      <c r="K186" s="37">
        <f>SUM(K185:K185)</f>
        <v>6.3524499999999993</v>
      </c>
    </row>
    <row r="188" spans="1:27" ht="45" customHeight="1">
      <c r="A188" s="27" t="s">
        <v>275</v>
      </c>
      <c r="B188" s="27" t="s">
        <v>53</v>
      </c>
      <c r="C188" s="28" t="s">
        <v>17</v>
      </c>
      <c r="D188" s="7" t="s">
        <v>54</v>
      </c>
      <c r="E188" s="6"/>
      <c r="F188" s="6"/>
      <c r="G188" s="28"/>
      <c r="H188" s="30" t="s">
        <v>139</v>
      </c>
      <c r="I188" s="5">
        <v>1</v>
      </c>
      <c r="J188" s="4"/>
      <c r="K188" s="31">
        <f>ROUND(K201,2)</f>
        <v>35.49</v>
      </c>
      <c r="L188" s="29" t="s">
        <v>276</v>
      </c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spans="1:27">
      <c r="B189" s="23" t="s">
        <v>141</v>
      </c>
    </row>
    <row r="190" spans="1:27">
      <c r="B190" t="s">
        <v>269</v>
      </c>
      <c r="C190" t="s">
        <v>143</v>
      </c>
      <c r="D190" t="s">
        <v>213</v>
      </c>
      <c r="E190" s="32">
        <v>0.36</v>
      </c>
      <c r="F190" t="s">
        <v>145</v>
      </c>
      <c r="G190" t="s">
        <v>146</v>
      </c>
      <c r="H190" s="33">
        <v>21.17</v>
      </c>
      <c r="I190" t="s">
        <v>147</v>
      </c>
      <c r="J190" s="34">
        <f>ROUND(E190/I188* H190,5)</f>
        <v>7.6212</v>
      </c>
      <c r="K190" s="35"/>
    </row>
    <row r="191" spans="1:27">
      <c r="B191" t="s">
        <v>270</v>
      </c>
      <c r="C191" t="s">
        <v>143</v>
      </c>
      <c r="D191" t="s">
        <v>211</v>
      </c>
      <c r="E191" s="32">
        <v>0.36</v>
      </c>
      <c r="F191" t="s">
        <v>145</v>
      </c>
      <c r="G191" t="s">
        <v>146</v>
      </c>
      <c r="H191" s="33">
        <v>24.65</v>
      </c>
      <c r="I191" t="s">
        <v>147</v>
      </c>
      <c r="J191" s="34">
        <f>ROUND(E191/I188* H191,5)</f>
        <v>8.8740000000000006</v>
      </c>
      <c r="K191" s="35"/>
    </row>
    <row r="192" spans="1:27">
      <c r="D192" s="36" t="s">
        <v>148</v>
      </c>
      <c r="E192" s="35"/>
      <c r="H192" s="35"/>
      <c r="K192" s="33">
        <f>SUM(J190:J191)</f>
        <v>16.495200000000001</v>
      </c>
    </row>
    <row r="193" spans="1:27">
      <c r="B193" s="23" t="s">
        <v>153</v>
      </c>
      <c r="E193" s="35"/>
      <c r="H193" s="35"/>
      <c r="K193" s="35"/>
    </row>
    <row r="194" spans="1:27">
      <c r="B194" t="s">
        <v>277</v>
      </c>
      <c r="C194" t="s">
        <v>42</v>
      </c>
      <c r="D194" t="s">
        <v>278</v>
      </c>
      <c r="E194" s="32">
        <v>1</v>
      </c>
      <c r="G194" t="s">
        <v>146</v>
      </c>
      <c r="H194" s="33">
        <v>0.9</v>
      </c>
      <c r="I194" t="s">
        <v>147</v>
      </c>
      <c r="J194" s="34">
        <f>ROUND(E194* H194,5)</f>
        <v>0.9</v>
      </c>
      <c r="K194" s="35"/>
    </row>
    <row r="195" spans="1:27">
      <c r="B195" t="s">
        <v>279</v>
      </c>
      <c r="C195" t="s">
        <v>42</v>
      </c>
      <c r="D195" t="s">
        <v>280</v>
      </c>
      <c r="E195" s="32">
        <v>0.2</v>
      </c>
      <c r="G195" t="s">
        <v>146</v>
      </c>
      <c r="H195" s="33">
        <v>60.76</v>
      </c>
      <c r="I195" t="s">
        <v>147</v>
      </c>
      <c r="J195" s="34">
        <f>ROUND(E195* H195,5)</f>
        <v>12.151999999999999</v>
      </c>
      <c r="K195" s="35"/>
    </row>
    <row r="196" spans="1:27">
      <c r="B196" t="s">
        <v>281</v>
      </c>
      <c r="C196" t="s">
        <v>17</v>
      </c>
      <c r="D196" t="s">
        <v>282</v>
      </c>
      <c r="E196" s="32">
        <v>1.02</v>
      </c>
      <c r="G196" t="s">
        <v>146</v>
      </c>
      <c r="H196" s="33">
        <v>5.58</v>
      </c>
      <c r="I196" t="s">
        <v>147</v>
      </c>
      <c r="J196" s="34">
        <f>ROUND(E196* H196,5)</f>
        <v>5.6916000000000002</v>
      </c>
      <c r="K196" s="35"/>
    </row>
    <row r="197" spans="1:27">
      <c r="D197" s="36" t="s">
        <v>164</v>
      </c>
      <c r="E197" s="35"/>
      <c r="H197" s="35"/>
      <c r="K197" s="33">
        <f>SUM(J194:J196)</f>
        <v>18.743600000000001</v>
      </c>
    </row>
    <row r="198" spans="1:27">
      <c r="E198" s="35"/>
      <c r="H198" s="35"/>
      <c r="K198" s="35"/>
    </row>
    <row r="199" spans="1:27">
      <c r="D199" s="36" t="s">
        <v>166</v>
      </c>
      <c r="E199" s="35"/>
      <c r="H199" s="35">
        <v>1.5</v>
      </c>
      <c r="I199" t="s">
        <v>167</v>
      </c>
      <c r="J199">
        <f>ROUND(H199/100*K192,5)</f>
        <v>0.24743000000000001</v>
      </c>
      <c r="K199" s="35"/>
    </row>
    <row r="200" spans="1:27">
      <c r="D200" s="36" t="s">
        <v>165</v>
      </c>
      <c r="E200" s="35"/>
      <c r="H200" s="35"/>
      <c r="K200" s="37">
        <f>SUM(J189:J199)</f>
        <v>35.486229999999999</v>
      </c>
    </row>
    <row r="201" spans="1:27">
      <c r="D201" s="36" t="s">
        <v>168</v>
      </c>
      <c r="E201" s="35"/>
      <c r="H201" s="35"/>
      <c r="K201" s="37">
        <f>SUM(K200:K200)</f>
        <v>35.486229999999999</v>
      </c>
    </row>
    <row r="203" spans="1:27" ht="45" customHeight="1">
      <c r="A203" s="27" t="s">
        <v>283</v>
      </c>
      <c r="B203" s="27" t="s">
        <v>51</v>
      </c>
      <c r="C203" s="28" t="s">
        <v>17</v>
      </c>
      <c r="D203" s="7" t="s">
        <v>52</v>
      </c>
      <c r="E203" s="6"/>
      <c r="F203" s="6"/>
      <c r="G203" s="28"/>
      <c r="H203" s="30" t="s">
        <v>139</v>
      </c>
      <c r="I203" s="5">
        <v>1</v>
      </c>
      <c r="J203" s="4"/>
      <c r="K203" s="31">
        <f>ROUND(K216,2)</f>
        <v>49.62</v>
      </c>
      <c r="L203" s="29" t="s">
        <v>284</v>
      </c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spans="1:27">
      <c r="B204" s="23" t="s">
        <v>141</v>
      </c>
    </row>
    <row r="205" spans="1:27">
      <c r="B205" t="s">
        <v>270</v>
      </c>
      <c r="C205" t="s">
        <v>143</v>
      </c>
      <c r="D205" t="s">
        <v>211</v>
      </c>
      <c r="E205" s="32">
        <v>0.45</v>
      </c>
      <c r="F205" t="s">
        <v>145</v>
      </c>
      <c r="G205" t="s">
        <v>146</v>
      </c>
      <c r="H205" s="33">
        <v>24.65</v>
      </c>
      <c r="I205" t="s">
        <v>147</v>
      </c>
      <c r="J205" s="34">
        <f>ROUND(E205/I203* H205,5)</f>
        <v>11.092499999999999</v>
      </c>
      <c r="K205" s="35"/>
    </row>
    <row r="206" spans="1:27">
      <c r="B206" t="s">
        <v>269</v>
      </c>
      <c r="C206" t="s">
        <v>143</v>
      </c>
      <c r="D206" t="s">
        <v>213</v>
      </c>
      <c r="E206" s="32">
        <v>0.45</v>
      </c>
      <c r="F206" t="s">
        <v>145</v>
      </c>
      <c r="G206" t="s">
        <v>146</v>
      </c>
      <c r="H206" s="33">
        <v>21.17</v>
      </c>
      <c r="I206" t="s">
        <v>147</v>
      </c>
      <c r="J206" s="34">
        <f>ROUND(E206/I203* H206,5)</f>
        <v>9.5265000000000004</v>
      </c>
      <c r="K206" s="35"/>
    </row>
    <row r="207" spans="1:27">
      <c r="D207" s="36" t="s">
        <v>148</v>
      </c>
      <c r="E207" s="35"/>
      <c r="H207" s="35"/>
      <c r="K207" s="33">
        <f>SUM(J205:J206)</f>
        <v>20.619</v>
      </c>
    </row>
    <row r="208" spans="1:27">
      <c r="B208" s="23" t="s">
        <v>153</v>
      </c>
      <c r="E208" s="35"/>
      <c r="H208" s="35"/>
      <c r="K208" s="35"/>
    </row>
    <row r="209" spans="1:27">
      <c r="B209" t="s">
        <v>285</v>
      </c>
      <c r="C209" t="s">
        <v>42</v>
      </c>
      <c r="D209" t="s">
        <v>286</v>
      </c>
      <c r="E209" s="32">
        <v>0.2</v>
      </c>
      <c r="G209" t="s">
        <v>146</v>
      </c>
      <c r="H209" s="33">
        <v>89.51</v>
      </c>
      <c r="I209" t="s">
        <v>147</v>
      </c>
      <c r="J209" s="34">
        <f>ROUND(E209* H209,5)</f>
        <v>17.902000000000001</v>
      </c>
      <c r="K209" s="35"/>
    </row>
    <row r="210" spans="1:27">
      <c r="B210" t="s">
        <v>287</v>
      </c>
      <c r="C210" t="s">
        <v>42</v>
      </c>
      <c r="D210" t="s">
        <v>288</v>
      </c>
      <c r="E210" s="32">
        <v>1</v>
      </c>
      <c r="G210" t="s">
        <v>146</v>
      </c>
      <c r="H210" s="33">
        <v>1.46</v>
      </c>
      <c r="I210" t="s">
        <v>147</v>
      </c>
      <c r="J210" s="34">
        <f>ROUND(E210* H210,5)</f>
        <v>1.46</v>
      </c>
      <c r="K210" s="35"/>
    </row>
    <row r="211" spans="1:27">
      <c r="B211" t="s">
        <v>289</v>
      </c>
      <c r="C211" t="s">
        <v>17</v>
      </c>
      <c r="D211" t="s">
        <v>290</v>
      </c>
      <c r="E211" s="32">
        <v>1.02</v>
      </c>
      <c r="G211" t="s">
        <v>146</v>
      </c>
      <c r="H211" s="33">
        <v>9.15</v>
      </c>
      <c r="I211" t="s">
        <v>147</v>
      </c>
      <c r="J211" s="34">
        <f>ROUND(E211* H211,5)</f>
        <v>9.3330000000000002</v>
      </c>
      <c r="K211" s="35"/>
    </row>
    <row r="212" spans="1:27">
      <c r="D212" s="36" t="s">
        <v>164</v>
      </c>
      <c r="E212" s="35"/>
      <c r="H212" s="35"/>
      <c r="K212" s="33">
        <f>SUM(J209:J211)</f>
        <v>28.695</v>
      </c>
    </row>
    <row r="213" spans="1:27">
      <c r="E213" s="35"/>
      <c r="H213" s="35"/>
      <c r="K213" s="35"/>
    </row>
    <row r="214" spans="1:27">
      <c r="D214" s="36" t="s">
        <v>166</v>
      </c>
      <c r="E214" s="35"/>
      <c r="H214" s="35">
        <v>1.5</v>
      </c>
      <c r="I214" t="s">
        <v>167</v>
      </c>
      <c r="J214">
        <f>ROUND(H214/100*K207,5)</f>
        <v>0.30929000000000001</v>
      </c>
      <c r="K214" s="35"/>
    </row>
    <row r="215" spans="1:27">
      <c r="D215" s="36" t="s">
        <v>165</v>
      </c>
      <c r="E215" s="35"/>
      <c r="H215" s="35"/>
      <c r="K215" s="37">
        <f>SUM(J204:J214)</f>
        <v>49.623289999999997</v>
      </c>
    </row>
    <row r="216" spans="1:27">
      <c r="D216" s="36" t="s">
        <v>168</v>
      </c>
      <c r="E216" s="35"/>
      <c r="H216" s="35"/>
      <c r="K216" s="37">
        <f>SUM(K215:K215)</f>
        <v>49.623289999999997</v>
      </c>
    </row>
    <row r="218" spans="1:27" ht="45" customHeight="1">
      <c r="A218" s="27" t="s">
        <v>291</v>
      </c>
      <c r="B218" s="27" t="s">
        <v>82</v>
      </c>
      <c r="C218" s="28" t="s">
        <v>14</v>
      </c>
      <c r="D218" s="7" t="s">
        <v>83</v>
      </c>
      <c r="E218" s="6"/>
      <c r="F218" s="6"/>
      <c r="G218" s="28"/>
      <c r="H218" s="30" t="s">
        <v>139</v>
      </c>
      <c r="I218" s="5">
        <v>1</v>
      </c>
      <c r="J218" s="4"/>
      <c r="K218" s="31">
        <v>1550</v>
      </c>
      <c r="L218" s="29" t="s">
        <v>292</v>
      </c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spans="1:27" ht="45" customHeight="1">
      <c r="A219" s="27" t="s">
        <v>293</v>
      </c>
      <c r="B219" s="27" t="s">
        <v>84</v>
      </c>
      <c r="C219" s="28" t="s">
        <v>14</v>
      </c>
      <c r="D219" s="7" t="s">
        <v>85</v>
      </c>
      <c r="E219" s="6"/>
      <c r="F219" s="6"/>
      <c r="G219" s="28"/>
      <c r="H219" s="30" t="s">
        <v>139</v>
      </c>
      <c r="I219" s="5">
        <v>1</v>
      </c>
      <c r="J219" s="4"/>
      <c r="K219" s="31">
        <v>363</v>
      </c>
      <c r="L219" s="29" t="s">
        <v>85</v>
      </c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spans="1:27" ht="45" customHeight="1">
      <c r="A220" s="27" t="s">
        <v>294</v>
      </c>
      <c r="B220" s="27" t="s">
        <v>64</v>
      </c>
      <c r="C220" s="28" t="s">
        <v>62</v>
      </c>
      <c r="D220" s="7" t="s">
        <v>65</v>
      </c>
      <c r="E220" s="6"/>
      <c r="F220" s="6"/>
      <c r="G220" s="28"/>
      <c r="H220" s="30" t="s">
        <v>139</v>
      </c>
      <c r="I220" s="5">
        <v>1</v>
      </c>
      <c r="J220" s="4"/>
      <c r="K220" s="31">
        <v>117.38</v>
      </c>
      <c r="L220" s="29" t="s">
        <v>65</v>
      </c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spans="1:27" ht="45" customHeight="1">
      <c r="A221" s="27" t="s">
        <v>295</v>
      </c>
      <c r="B221" s="27" t="s">
        <v>61</v>
      </c>
      <c r="C221" s="28" t="s">
        <v>62</v>
      </c>
      <c r="D221" s="7" t="s">
        <v>63</v>
      </c>
      <c r="E221" s="6"/>
      <c r="F221" s="6"/>
      <c r="G221" s="28"/>
      <c r="H221" s="30" t="s">
        <v>139</v>
      </c>
      <c r="I221" s="5">
        <v>1</v>
      </c>
      <c r="J221" s="4"/>
      <c r="K221" s="31">
        <v>162.38999999999999</v>
      </c>
      <c r="L221" s="29" t="s">
        <v>63</v>
      </c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spans="1:27" ht="45" customHeight="1">
      <c r="A222" s="27" t="s">
        <v>296</v>
      </c>
      <c r="B222" s="27" t="s">
        <v>55</v>
      </c>
      <c r="C222" s="28" t="s">
        <v>42</v>
      </c>
      <c r="D222" s="7" t="s">
        <v>56</v>
      </c>
      <c r="E222" s="6"/>
      <c r="F222" s="6"/>
      <c r="G222" s="28"/>
      <c r="H222" s="30" t="s">
        <v>139</v>
      </c>
      <c r="I222" s="5">
        <v>1</v>
      </c>
      <c r="J222" s="4"/>
      <c r="K222" s="31">
        <f>ROUND(K235,2)</f>
        <v>1035.82</v>
      </c>
      <c r="L222" s="29" t="s">
        <v>297</v>
      </c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spans="1:27">
      <c r="B223" s="23" t="s">
        <v>141</v>
      </c>
    </row>
    <row r="224" spans="1:27">
      <c r="B224" t="s">
        <v>270</v>
      </c>
      <c r="C224" t="s">
        <v>143</v>
      </c>
      <c r="D224" t="s">
        <v>211</v>
      </c>
      <c r="E224" s="32">
        <v>1</v>
      </c>
      <c r="F224" t="s">
        <v>145</v>
      </c>
      <c r="G224" t="s">
        <v>146</v>
      </c>
      <c r="H224" s="33">
        <v>24.65</v>
      </c>
      <c r="I224" t="s">
        <v>147</v>
      </c>
      <c r="J224" s="34">
        <f>ROUND(E224/I222* H224,5)</f>
        <v>24.65</v>
      </c>
      <c r="K224" s="35"/>
    </row>
    <row r="225" spans="1:27">
      <c r="B225" t="s">
        <v>269</v>
      </c>
      <c r="C225" t="s">
        <v>143</v>
      </c>
      <c r="D225" t="s">
        <v>213</v>
      </c>
      <c r="E225" s="32">
        <v>1</v>
      </c>
      <c r="F225" t="s">
        <v>145</v>
      </c>
      <c r="G225" t="s">
        <v>146</v>
      </c>
      <c r="H225" s="33">
        <v>21.17</v>
      </c>
      <c r="I225" t="s">
        <v>147</v>
      </c>
      <c r="J225" s="34">
        <f>ROUND(E225/I222* H225,5)</f>
        <v>21.17</v>
      </c>
      <c r="K225" s="35"/>
    </row>
    <row r="226" spans="1:27">
      <c r="D226" s="36" t="s">
        <v>148</v>
      </c>
      <c r="E226" s="35"/>
      <c r="H226" s="35"/>
      <c r="K226" s="33">
        <f>SUM(J224:J225)</f>
        <v>45.82</v>
      </c>
    </row>
    <row r="227" spans="1:27">
      <c r="B227" s="23" t="s">
        <v>153</v>
      </c>
      <c r="E227" s="35"/>
      <c r="H227" s="35"/>
      <c r="K227" s="35"/>
    </row>
    <row r="228" spans="1:27">
      <c r="B228" t="s">
        <v>298</v>
      </c>
      <c r="C228" t="s">
        <v>42</v>
      </c>
      <c r="D228" t="s">
        <v>299</v>
      </c>
      <c r="E228" s="32">
        <v>1</v>
      </c>
      <c r="G228" t="s">
        <v>146</v>
      </c>
      <c r="H228" s="33">
        <v>226.21</v>
      </c>
      <c r="I228" t="s">
        <v>147</v>
      </c>
      <c r="J228" s="34">
        <f>ROUND(E228* H228,5)</f>
        <v>226.21</v>
      </c>
      <c r="K228" s="35"/>
    </row>
    <row r="229" spans="1:27">
      <c r="B229" t="s">
        <v>300</v>
      </c>
      <c r="C229" t="s">
        <v>42</v>
      </c>
      <c r="D229" t="s">
        <v>301</v>
      </c>
      <c r="E229" s="32">
        <v>1</v>
      </c>
      <c r="G229" t="s">
        <v>146</v>
      </c>
      <c r="H229" s="33">
        <v>740</v>
      </c>
      <c r="I229" t="s">
        <v>147</v>
      </c>
      <c r="J229" s="34">
        <f>ROUND(E229* H229,5)</f>
        <v>740</v>
      </c>
      <c r="K229" s="35"/>
    </row>
    <row r="230" spans="1:27">
      <c r="B230" t="s">
        <v>302</v>
      </c>
      <c r="C230" t="s">
        <v>42</v>
      </c>
      <c r="D230" t="s">
        <v>303</v>
      </c>
      <c r="E230" s="32">
        <v>1</v>
      </c>
      <c r="G230" t="s">
        <v>146</v>
      </c>
      <c r="H230" s="33">
        <v>23.1</v>
      </c>
      <c r="I230" t="s">
        <v>147</v>
      </c>
      <c r="J230" s="34">
        <f>ROUND(E230* H230,5)</f>
        <v>23.1</v>
      </c>
      <c r="K230" s="35"/>
    </row>
    <row r="231" spans="1:27">
      <c r="D231" s="36" t="s">
        <v>164</v>
      </c>
      <c r="E231" s="35"/>
      <c r="H231" s="35"/>
      <c r="K231" s="33">
        <f>SUM(J228:J230)</f>
        <v>989.31000000000006</v>
      </c>
    </row>
    <row r="232" spans="1:27">
      <c r="E232" s="35"/>
      <c r="H232" s="35"/>
      <c r="K232" s="35"/>
    </row>
    <row r="233" spans="1:27">
      <c r="D233" s="36" t="s">
        <v>166</v>
      </c>
      <c r="E233" s="35"/>
      <c r="H233" s="35">
        <v>1.5</v>
      </c>
      <c r="I233" t="s">
        <v>167</v>
      </c>
      <c r="J233">
        <f>ROUND(H233/100*K226,5)</f>
        <v>0.68730000000000002</v>
      </c>
      <c r="K233" s="35"/>
    </row>
    <row r="234" spans="1:27">
      <c r="D234" s="36" t="s">
        <v>165</v>
      </c>
      <c r="E234" s="35"/>
      <c r="H234" s="35"/>
      <c r="K234" s="37">
        <f>SUM(J223:J233)</f>
        <v>1035.8172999999999</v>
      </c>
    </row>
    <row r="235" spans="1:27">
      <c r="D235" s="36" t="s">
        <v>168</v>
      </c>
      <c r="E235" s="35"/>
      <c r="H235" s="35"/>
      <c r="K235" s="37">
        <f>SUM(K234:K234)</f>
        <v>1035.8172999999999</v>
      </c>
    </row>
    <row r="237" spans="1:27" ht="45" customHeight="1">
      <c r="A237" s="27" t="s">
        <v>304</v>
      </c>
      <c r="B237" s="27" t="s">
        <v>59</v>
      </c>
      <c r="C237" s="28" t="s">
        <v>42</v>
      </c>
      <c r="D237" s="7" t="s">
        <v>60</v>
      </c>
      <c r="E237" s="6"/>
      <c r="F237" s="6"/>
      <c r="G237" s="28"/>
      <c r="H237" s="30" t="s">
        <v>139</v>
      </c>
      <c r="I237" s="5">
        <v>1</v>
      </c>
      <c r="J237" s="4"/>
      <c r="K237" s="31">
        <f>ROUND(K248,2)</f>
        <v>431.98</v>
      </c>
      <c r="L237" s="29" t="s">
        <v>305</v>
      </c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spans="1:27">
      <c r="B238" s="23" t="s">
        <v>141</v>
      </c>
    </row>
    <row r="239" spans="1:27">
      <c r="B239" t="s">
        <v>270</v>
      </c>
      <c r="C239" t="s">
        <v>143</v>
      </c>
      <c r="D239" t="s">
        <v>211</v>
      </c>
      <c r="E239" s="32">
        <v>0.95</v>
      </c>
      <c r="F239" t="s">
        <v>145</v>
      </c>
      <c r="G239" t="s">
        <v>146</v>
      </c>
      <c r="H239" s="33">
        <v>24.65</v>
      </c>
      <c r="I239" t="s">
        <v>147</v>
      </c>
      <c r="J239" s="34">
        <f>ROUND(E239/I237* H239,5)</f>
        <v>23.4175</v>
      </c>
      <c r="K239" s="35"/>
    </row>
    <row r="240" spans="1:27">
      <c r="B240" t="s">
        <v>269</v>
      </c>
      <c r="C240" t="s">
        <v>143</v>
      </c>
      <c r="D240" t="s">
        <v>213</v>
      </c>
      <c r="E240" s="32">
        <v>0.95</v>
      </c>
      <c r="F240" t="s">
        <v>145</v>
      </c>
      <c r="G240" t="s">
        <v>146</v>
      </c>
      <c r="H240" s="33">
        <v>21.17</v>
      </c>
      <c r="I240" t="s">
        <v>147</v>
      </c>
      <c r="J240" s="34">
        <f>ROUND(E240/I237* H240,5)</f>
        <v>20.111499999999999</v>
      </c>
      <c r="K240" s="35"/>
    </row>
    <row r="241" spans="1:27">
      <c r="D241" s="36" t="s">
        <v>148</v>
      </c>
      <c r="E241" s="35"/>
      <c r="H241" s="35"/>
      <c r="K241" s="33">
        <f>SUM(J239:J240)</f>
        <v>43.528999999999996</v>
      </c>
    </row>
    <row r="242" spans="1:27">
      <c r="B242" s="23" t="s">
        <v>153</v>
      </c>
      <c r="E242" s="35"/>
      <c r="H242" s="35"/>
      <c r="K242" s="35"/>
    </row>
    <row r="243" spans="1:27">
      <c r="B243" t="s">
        <v>306</v>
      </c>
      <c r="C243" t="s">
        <v>42</v>
      </c>
      <c r="D243" t="s">
        <v>307</v>
      </c>
      <c r="E243" s="32">
        <v>1</v>
      </c>
      <c r="G243" t="s">
        <v>146</v>
      </c>
      <c r="H243" s="33">
        <v>387.8</v>
      </c>
      <c r="I243" t="s">
        <v>147</v>
      </c>
      <c r="J243" s="34">
        <f>ROUND(E243* H243,5)</f>
        <v>387.8</v>
      </c>
      <c r="K243" s="35"/>
    </row>
    <row r="244" spans="1:27">
      <c r="D244" s="36" t="s">
        <v>164</v>
      </c>
      <c r="E244" s="35"/>
      <c r="H244" s="35"/>
      <c r="K244" s="33">
        <f>SUM(J243:J243)</f>
        <v>387.8</v>
      </c>
    </row>
    <row r="245" spans="1:27">
      <c r="E245" s="35"/>
      <c r="H245" s="35"/>
      <c r="K245" s="35"/>
    </row>
    <row r="246" spans="1:27">
      <c r="D246" s="36" t="s">
        <v>166</v>
      </c>
      <c r="E246" s="35"/>
      <c r="H246" s="35">
        <v>1.5</v>
      </c>
      <c r="I246" t="s">
        <v>167</v>
      </c>
      <c r="J246">
        <f>ROUND(H246/100*K241,5)</f>
        <v>0.65293999999999996</v>
      </c>
      <c r="K246" s="35"/>
    </row>
    <row r="247" spans="1:27">
      <c r="D247" s="36" t="s">
        <v>165</v>
      </c>
      <c r="E247" s="35"/>
      <c r="H247" s="35"/>
      <c r="K247" s="37">
        <f>SUM(J238:J246)</f>
        <v>431.98194000000001</v>
      </c>
    </row>
    <row r="248" spans="1:27">
      <c r="D248" s="36" t="s">
        <v>168</v>
      </c>
      <c r="E248" s="35"/>
      <c r="H248" s="35"/>
      <c r="K248" s="37">
        <f>SUM(K247:K247)</f>
        <v>431.98194000000001</v>
      </c>
    </row>
    <row r="250" spans="1:27" ht="45" customHeight="1">
      <c r="A250" s="27" t="s">
        <v>308</v>
      </c>
      <c r="B250" s="27" t="s">
        <v>35</v>
      </c>
      <c r="C250" s="28" t="s">
        <v>29</v>
      </c>
      <c r="D250" s="7" t="s">
        <v>36</v>
      </c>
      <c r="E250" s="6"/>
      <c r="F250" s="6"/>
      <c r="G250" s="28"/>
      <c r="H250" s="30" t="s">
        <v>139</v>
      </c>
      <c r="I250" s="5">
        <v>1</v>
      </c>
      <c r="J250" s="4"/>
      <c r="K250" s="31">
        <f>ROUND(K261,2)</f>
        <v>21.94</v>
      </c>
      <c r="L250" s="29" t="s">
        <v>309</v>
      </c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spans="1:27">
      <c r="B251" s="23" t="s">
        <v>141</v>
      </c>
    </row>
    <row r="252" spans="1:27">
      <c r="B252" t="s">
        <v>253</v>
      </c>
      <c r="C252" t="s">
        <v>143</v>
      </c>
      <c r="D252" t="s">
        <v>144</v>
      </c>
      <c r="E252" s="32">
        <v>0.55000000000000004</v>
      </c>
      <c r="F252" t="s">
        <v>145</v>
      </c>
      <c r="G252" t="s">
        <v>146</v>
      </c>
      <c r="H252" s="33">
        <v>20.59</v>
      </c>
      <c r="I252" t="s">
        <v>147</v>
      </c>
      <c r="J252" s="34">
        <f>ROUND(E252/I250* H252,5)</f>
        <v>11.3245</v>
      </c>
      <c r="K252" s="35"/>
    </row>
    <row r="253" spans="1:27">
      <c r="D253" s="36" t="s">
        <v>148</v>
      </c>
      <c r="E253" s="35"/>
      <c r="H253" s="35"/>
      <c r="K253" s="33">
        <f>SUM(J252:J252)</f>
        <v>11.3245</v>
      </c>
    </row>
    <row r="254" spans="1:27">
      <c r="B254" s="23" t="s">
        <v>149</v>
      </c>
      <c r="E254" s="35"/>
      <c r="H254" s="35"/>
      <c r="K254" s="35"/>
    </row>
    <row r="255" spans="1:27">
      <c r="B255" t="s">
        <v>310</v>
      </c>
      <c r="C255" t="s">
        <v>143</v>
      </c>
      <c r="D255" t="s">
        <v>311</v>
      </c>
      <c r="E255" s="32">
        <v>0.55000000000000004</v>
      </c>
      <c r="F255" t="s">
        <v>145</v>
      </c>
      <c r="G255" t="s">
        <v>146</v>
      </c>
      <c r="H255" s="33">
        <v>5.58</v>
      </c>
      <c r="I255" t="s">
        <v>147</v>
      </c>
      <c r="J255" s="34">
        <f>ROUND(E255/I250* H255,5)</f>
        <v>3.069</v>
      </c>
      <c r="K255" s="35"/>
    </row>
    <row r="256" spans="1:27">
      <c r="B256" t="s">
        <v>256</v>
      </c>
      <c r="C256" t="s">
        <v>143</v>
      </c>
      <c r="D256" t="s">
        <v>185</v>
      </c>
      <c r="E256" s="32">
        <v>0.14499999999999999</v>
      </c>
      <c r="F256" t="s">
        <v>145</v>
      </c>
      <c r="G256" t="s">
        <v>146</v>
      </c>
      <c r="H256" s="33">
        <v>50.9</v>
      </c>
      <c r="I256" t="s">
        <v>147</v>
      </c>
      <c r="J256" s="34">
        <f>ROUND(E256/I250* H256,5)</f>
        <v>7.3804999999999996</v>
      </c>
      <c r="K256" s="35"/>
    </row>
    <row r="257" spans="1:27">
      <c r="D257" s="36" t="s">
        <v>152</v>
      </c>
      <c r="E257" s="35"/>
      <c r="H257" s="35"/>
      <c r="K257" s="33">
        <f>SUM(J255:J256)</f>
        <v>10.4495</v>
      </c>
    </row>
    <row r="258" spans="1:27">
      <c r="E258" s="35"/>
      <c r="H258" s="35"/>
      <c r="K258" s="35"/>
    </row>
    <row r="259" spans="1:27">
      <c r="D259" s="36" t="s">
        <v>166</v>
      </c>
      <c r="E259" s="35"/>
      <c r="H259" s="35">
        <v>1.5</v>
      </c>
      <c r="I259" t="s">
        <v>167</v>
      </c>
      <c r="J259">
        <f>ROUND(H259/100*K253,5)</f>
        <v>0.16986999999999999</v>
      </c>
      <c r="K259" s="35"/>
    </row>
    <row r="260" spans="1:27">
      <c r="D260" s="36" t="s">
        <v>165</v>
      </c>
      <c r="E260" s="35"/>
      <c r="H260" s="35"/>
      <c r="K260" s="37">
        <f>SUM(J251:J259)</f>
        <v>21.94387</v>
      </c>
    </row>
    <row r="261" spans="1:27">
      <c r="D261" s="36" t="s">
        <v>168</v>
      </c>
      <c r="E261" s="35"/>
      <c r="H261" s="35"/>
      <c r="K261" s="37">
        <f>SUM(K260:K260)</f>
        <v>21.94387</v>
      </c>
    </row>
    <row r="263" spans="1:27" ht="45" customHeight="1">
      <c r="A263" s="27" t="s">
        <v>312</v>
      </c>
      <c r="B263" s="27" t="s">
        <v>89</v>
      </c>
      <c r="C263" s="28" t="s">
        <v>90</v>
      </c>
      <c r="D263" s="7" t="s">
        <v>91</v>
      </c>
      <c r="E263" s="6"/>
      <c r="F263" s="6"/>
      <c r="G263" s="28"/>
      <c r="H263" s="30" t="s">
        <v>139</v>
      </c>
      <c r="I263" s="5">
        <v>1</v>
      </c>
      <c r="J263" s="4"/>
      <c r="K263" s="31">
        <v>5350</v>
      </c>
      <c r="L263" s="29" t="s">
        <v>91</v>
      </c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spans="1:27" ht="45" customHeight="1">
      <c r="A264" s="27" t="s">
        <v>313</v>
      </c>
      <c r="B264" s="27" t="s">
        <v>109</v>
      </c>
      <c r="C264" s="28" t="s">
        <v>110</v>
      </c>
      <c r="D264" s="7" t="s">
        <v>91</v>
      </c>
      <c r="E264" s="6"/>
      <c r="F264" s="6"/>
      <c r="G264" s="28"/>
      <c r="H264" s="30" t="s">
        <v>139</v>
      </c>
      <c r="I264" s="5">
        <v>1</v>
      </c>
      <c r="J264" s="4"/>
      <c r="K264" s="31">
        <v>3194.45</v>
      </c>
      <c r="L264" s="29" t="s">
        <v>91</v>
      </c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spans="1:27" ht="45" customHeight="1">
      <c r="A265" s="27" t="s">
        <v>314</v>
      </c>
      <c r="B265" s="27" t="s">
        <v>28</v>
      </c>
      <c r="C265" s="28" t="s">
        <v>29</v>
      </c>
      <c r="D265" s="7" t="s">
        <v>30</v>
      </c>
      <c r="E265" s="6"/>
      <c r="F265" s="6"/>
      <c r="G265" s="28"/>
      <c r="H265" s="30" t="s">
        <v>139</v>
      </c>
      <c r="I265" s="5">
        <v>0.78</v>
      </c>
      <c r="J265" s="4"/>
      <c r="K265" s="31">
        <f>ROUND(K273,2)</f>
        <v>54.26</v>
      </c>
      <c r="L265" s="29" t="s">
        <v>315</v>
      </c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spans="1:27">
      <c r="B266" s="23" t="s">
        <v>141</v>
      </c>
    </row>
    <row r="267" spans="1:27">
      <c r="B267" t="s">
        <v>253</v>
      </c>
      <c r="C267" t="s">
        <v>143</v>
      </c>
      <c r="D267" t="s">
        <v>144</v>
      </c>
      <c r="E267" s="32">
        <v>1</v>
      </c>
      <c r="F267" t="s">
        <v>145</v>
      </c>
      <c r="G267" t="s">
        <v>146</v>
      </c>
      <c r="H267" s="33">
        <v>20.59</v>
      </c>
      <c r="I267" t="s">
        <v>147</v>
      </c>
      <c r="J267" s="34">
        <f>ROUND(E267/I265* H267,5)</f>
        <v>26.39744</v>
      </c>
      <c r="K267" s="35"/>
    </row>
    <row r="268" spans="1:27">
      <c r="D268" s="36" t="s">
        <v>148</v>
      </c>
      <c r="E268" s="35"/>
      <c r="H268" s="35"/>
      <c r="K268" s="33">
        <f>SUM(J267:J267)</f>
        <v>26.39744</v>
      </c>
    </row>
    <row r="269" spans="1:27">
      <c r="B269" s="23" t="s">
        <v>149</v>
      </c>
      <c r="E269" s="35"/>
      <c r="H269" s="35"/>
      <c r="K269" s="35"/>
    </row>
    <row r="270" spans="1:27">
      <c r="B270" t="s">
        <v>184</v>
      </c>
      <c r="C270" t="s">
        <v>143</v>
      </c>
      <c r="D270" t="s">
        <v>185</v>
      </c>
      <c r="E270" s="32">
        <v>0.4</v>
      </c>
      <c r="F270" t="s">
        <v>145</v>
      </c>
      <c r="G270" t="s">
        <v>146</v>
      </c>
      <c r="H270" s="33">
        <v>54.34</v>
      </c>
      <c r="I270" t="s">
        <v>147</v>
      </c>
      <c r="J270" s="34">
        <f>ROUND(E270/I265* H270,5)</f>
        <v>27.866669999999999</v>
      </c>
      <c r="K270" s="35"/>
    </row>
    <row r="271" spans="1:27">
      <c r="D271" s="36" t="s">
        <v>152</v>
      </c>
      <c r="E271" s="35"/>
      <c r="H271" s="35"/>
      <c r="K271" s="33">
        <f>SUM(J270:J270)</f>
        <v>27.866669999999999</v>
      </c>
    </row>
    <row r="272" spans="1:27">
      <c r="D272" s="36" t="s">
        <v>165</v>
      </c>
      <c r="E272" s="35"/>
      <c r="H272" s="35"/>
      <c r="K272" s="37">
        <f>SUM(J266:J271)</f>
        <v>54.264110000000002</v>
      </c>
    </row>
    <row r="273" spans="1:27">
      <c r="D273" s="36" t="s">
        <v>168</v>
      </c>
      <c r="E273" s="35"/>
      <c r="H273" s="35"/>
      <c r="K273" s="37">
        <f>SUM(K272:K272)</f>
        <v>54.264110000000002</v>
      </c>
    </row>
    <row r="275" spans="1:27" ht="45" customHeight="1">
      <c r="A275" s="27" t="s">
        <v>316</v>
      </c>
      <c r="B275" s="27" t="s">
        <v>33</v>
      </c>
      <c r="C275" s="28" t="s">
        <v>29</v>
      </c>
      <c r="D275" s="7" t="s">
        <v>34</v>
      </c>
      <c r="E275" s="6"/>
      <c r="F275" s="6"/>
      <c r="G275" s="28"/>
      <c r="H275" s="30" t="s">
        <v>139</v>
      </c>
      <c r="I275" s="5">
        <v>0.74199999999999999</v>
      </c>
      <c r="J275" s="4"/>
      <c r="K275" s="31">
        <f>ROUND(K289,2)</f>
        <v>42.17</v>
      </c>
      <c r="L275" s="29" t="s">
        <v>317</v>
      </c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spans="1:27">
      <c r="B276" s="23" t="s">
        <v>141</v>
      </c>
    </row>
    <row r="277" spans="1:27">
      <c r="B277" t="s">
        <v>142</v>
      </c>
      <c r="C277" t="s">
        <v>143</v>
      </c>
      <c r="D277" t="s">
        <v>144</v>
      </c>
      <c r="E277" s="32">
        <v>0.3</v>
      </c>
      <c r="F277" t="s">
        <v>145</v>
      </c>
      <c r="G277" t="s">
        <v>146</v>
      </c>
      <c r="H277" s="33">
        <v>24.69</v>
      </c>
      <c r="I277" t="s">
        <v>147</v>
      </c>
      <c r="J277" s="34">
        <f>ROUND(E277/I275* H277,5)</f>
        <v>9.9824800000000007</v>
      </c>
      <c r="K277" s="35"/>
    </row>
    <row r="278" spans="1:27">
      <c r="D278" s="36" t="s">
        <v>148</v>
      </c>
      <c r="E278" s="35"/>
      <c r="H278" s="35"/>
      <c r="K278" s="33">
        <f>SUM(J277:J277)</f>
        <v>9.9824800000000007</v>
      </c>
    </row>
    <row r="279" spans="1:27">
      <c r="B279" s="23" t="s">
        <v>149</v>
      </c>
      <c r="E279" s="35"/>
      <c r="H279" s="35"/>
      <c r="K279" s="35"/>
    </row>
    <row r="280" spans="1:27">
      <c r="B280" t="s">
        <v>184</v>
      </c>
      <c r="C280" t="s">
        <v>143</v>
      </c>
      <c r="D280" t="s">
        <v>185</v>
      </c>
      <c r="E280" s="32">
        <v>0.121</v>
      </c>
      <c r="F280" t="s">
        <v>145</v>
      </c>
      <c r="G280" t="s">
        <v>146</v>
      </c>
      <c r="H280" s="33">
        <v>54.34</v>
      </c>
      <c r="I280" t="s">
        <v>147</v>
      </c>
      <c r="J280" s="34">
        <f>ROUND(E280/I275* H280,5)</f>
        <v>8.8613700000000009</v>
      </c>
      <c r="K280" s="35"/>
    </row>
    <row r="281" spans="1:27">
      <c r="B281" t="s">
        <v>318</v>
      </c>
      <c r="C281" t="s">
        <v>143</v>
      </c>
      <c r="D281" t="s">
        <v>319</v>
      </c>
      <c r="E281" s="32">
        <v>0.3</v>
      </c>
      <c r="F281" t="s">
        <v>145</v>
      </c>
      <c r="G281" t="s">
        <v>146</v>
      </c>
      <c r="H281" s="33">
        <v>5.49</v>
      </c>
      <c r="I281" t="s">
        <v>147</v>
      </c>
      <c r="J281" s="34">
        <f>ROUND(E281/I275* H281,5)</f>
        <v>2.2196799999999999</v>
      </c>
      <c r="K281" s="35"/>
    </row>
    <row r="282" spans="1:27">
      <c r="D282" s="36" t="s">
        <v>152</v>
      </c>
      <c r="E282" s="35"/>
      <c r="H282" s="35"/>
      <c r="K282" s="33">
        <f>SUM(J280:J281)</f>
        <v>11.081050000000001</v>
      </c>
    </row>
    <row r="283" spans="1:27">
      <c r="B283" s="23" t="s">
        <v>153</v>
      </c>
      <c r="E283" s="35"/>
      <c r="H283" s="35"/>
      <c r="K283" s="35"/>
    </row>
    <row r="284" spans="1:27">
      <c r="B284" t="s">
        <v>320</v>
      </c>
      <c r="C284" t="s">
        <v>158</v>
      </c>
      <c r="D284" t="s">
        <v>321</v>
      </c>
      <c r="E284" s="32">
        <v>1.9</v>
      </c>
      <c r="G284" t="s">
        <v>146</v>
      </c>
      <c r="H284" s="33">
        <v>11.03</v>
      </c>
      <c r="I284" t="s">
        <v>147</v>
      </c>
      <c r="J284" s="34">
        <f>ROUND(E284* H284,5)</f>
        <v>20.957000000000001</v>
      </c>
      <c r="K284" s="35"/>
    </row>
    <row r="285" spans="1:27">
      <c r="D285" s="36" t="s">
        <v>164</v>
      </c>
      <c r="E285" s="35"/>
      <c r="H285" s="35"/>
      <c r="K285" s="33">
        <f>SUM(J284:J284)</f>
        <v>20.957000000000001</v>
      </c>
    </row>
    <row r="286" spans="1:27">
      <c r="E286" s="35"/>
      <c r="H286" s="35"/>
      <c r="K286" s="35"/>
    </row>
    <row r="287" spans="1:27">
      <c r="D287" s="36" t="s">
        <v>166</v>
      </c>
      <c r="E287" s="35"/>
      <c r="H287" s="35">
        <v>1.5</v>
      </c>
      <c r="I287" t="s">
        <v>167</v>
      </c>
      <c r="J287">
        <f>ROUND(H287/100*K278,5)</f>
        <v>0.14974000000000001</v>
      </c>
      <c r="K287" s="35"/>
    </row>
    <row r="288" spans="1:27">
      <c r="D288" s="36" t="s">
        <v>165</v>
      </c>
      <c r="E288" s="35"/>
      <c r="H288" s="35"/>
      <c r="K288" s="37">
        <f>SUM(J276:J287)</f>
        <v>42.170270000000009</v>
      </c>
    </row>
    <row r="289" spans="1:27">
      <c r="D289" s="36" t="s">
        <v>168</v>
      </c>
      <c r="E289" s="35"/>
      <c r="H289" s="35"/>
      <c r="K289" s="37">
        <f>SUM(K288:K288)</f>
        <v>42.170270000000009</v>
      </c>
    </row>
    <row r="291" spans="1:27" ht="45" customHeight="1">
      <c r="A291" s="27" t="s">
        <v>322</v>
      </c>
      <c r="B291" s="27" t="s">
        <v>37</v>
      </c>
      <c r="C291" s="28" t="s">
        <v>29</v>
      </c>
      <c r="D291" s="7" t="s">
        <v>38</v>
      </c>
      <c r="E291" s="6"/>
      <c r="F291" s="6"/>
      <c r="G291" s="28"/>
      <c r="H291" s="30" t="s">
        <v>139</v>
      </c>
      <c r="I291" s="5">
        <v>1</v>
      </c>
      <c r="J291" s="4"/>
      <c r="K291" s="31">
        <f>ROUND(K305,2)</f>
        <v>103.24</v>
      </c>
      <c r="L291" s="29" t="s">
        <v>323</v>
      </c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spans="1:27">
      <c r="B292" s="23" t="s">
        <v>141</v>
      </c>
    </row>
    <row r="293" spans="1:27">
      <c r="B293" t="s">
        <v>190</v>
      </c>
      <c r="C293" t="s">
        <v>143</v>
      </c>
      <c r="D293" t="s">
        <v>191</v>
      </c>
      <c r="E293" s="32">
        <v>0.15</v>
      </c>
      <c r="F293" t="s">
        <v>145</v>
      </c>
      <c r="G293" t="s">
        <v>146</v>
      </c>
      <c r="H293" s="33">
        <v>28.61</v>
      </c>
      <c r="I293" t="s">
        <v>147</v>
      </c>
      <c r="J293" s="34">
        <f>ROUND(E293/I291* H293,5)</f>
        <v>4.2915000000000001</v>
      </c>
      <c r="K293" s="35"/>
    </row>
    <row r="294" spans="1:27">
      <c r="B294" t="s">
        <v>189</v>
      </c>
      <c r="C294" t="s">
        <v>143</v>
      </c>
      <c r="D294" t="s">
        <v>176</v>
      </c>
      <c r="E294" s="32">
        <v>0.45</v>
      </c>
      <c r="F294" t="s">
        <v>145</v>
      </c>
      <c r="G294" t="s">
        <v>146</v>
      </c>
      <c r="H294" s="33">
        <v>23.88</v>
      </c>
      <c r="I294" t="s">
        <v>147</v>
      </c>
      <c r="J294" s="34">
        <f>ROUND(E294/I291* H294,5)</f>
        <v>10.746</v>
      </c>
      <c r="K294" s="35"/>
    </row>
    <row r="295" spans="1:27">
      <c r="D295" s="36" t="s">
        <v>148</v>
      </c>
      <c r="E295" s="35"/>
      <c r="H295" s="35"/>
      <c r="K295" s="33">
        <f>SUM(J293:J294)</f>
        <v>15.037500000000001</v>
      </c>
    </row>
    <row r="296" spans="1:27">
      <c r="B296" s="23" t="s">
        <v>149</v>
      </c>
      <c r="E296" s="35"/>
      <c r="H296" s="35"/>
      <c r="K296" s="35"/>
    </row>
    <row r="297" spans="1:27">
      <c r="B297" t="s">
        <v>324</v>
      </c>
      <c r="C297" t="s">
        <v>143</v>
      </c>
      <c r="D297" t="s">
        <v>325</v>
      </c>
      <c r="E297" s="32">
        <v>0.15</v>
      </c>
      <c r="F297" t="s">
        <v>145</v>
      </c>
      <c r="G297" t="s">
        <v>146</v>
      </c>
      <c r="H297" s="33">
        <v>5.16</v>
      </c>
      <c r="I297" t="s">
        <v>147</v>
      </c>
      <c r="J297" s="34">
        <f>ROUND(E297/I291* H297,5)</f>
        <v>0.77400000000000002</v>
      </c>
      <c r="K297" s="35"/>
    </row>
    <row r="298" spans="1:27">
      <c r="D298" s="36" t="s">
        <v>152</v>
      </c>
      <c r="E298" s="35"/>
      <c r="H298" s="35"/>
      <c r="K298" s="33">
        <f>SUM(J297:J297)</f>
        <v>0.77400000000000002</v>
      </c>
    </row>
    <row r="299" spans="1:27">
      <c r="B299" s="23" t="s">
        <v>153</v>
      </c>
      <c r="E299" s="35"/>
      <c r="H299" s="35"/>
      <c r="K299" s="35"/>
    </row>
    <row r="300" spans="1:27">
      <c r="B300" t="s">
        <v>326</v>
      </c>
      <c r="C300" t="s">
        <v>29</v>
      </c>
      <c r="D300" t="s">
        <v>327</v>
      </c>
      <c r="E300" s="32">
        <v>1.05</v>
      </c>
      <c r="G300" t="s">
        <v>146</v>
      </c>
      <c r="H300" s="33">
        <v>83.05</v>
      </c>
      <c r="I300" t="s">
        <v>147</v>
      </c>
      <c r="J300" s="34">
        <f>ROUND(E300* H300,5)</f>
        <v>87.202500000000001</v>
      </c>
      <c r="K300" s="35"/>
    </row>
    <row r="301" spans="1:27">
      <c r="D301" s="36" t="s">
        <v>164</v>
      </c>
      <c r="E301" s="35"/>
      <c r="H301" s="35"/>
      <c r="K301" s="33">
        <f>SUM(J300:J300)</f>
        <v>87.202500000000001</v>
      </c>
    </row>
    <row r="302" spans="1:27">
      <c r="E302" s="35"/>
      <c r="H302" s="35"/>
      <c r="K302" s="35"/>
    </row>
    <row r="303" spans="1:27">
      <c r="D303" s="36" t="s">
        <v>166</v>
      </c>
      <c r="E303" s="35"/>
      <c r="H303" s="35">
        <v>1.5</v>
      </c>
      <c r="I303" t="s">
        <v>167</v>
      </c>
      <c r="J303">
        <f>ROUND(H303/100*K295,5)</f>
        <v>0.22556000000000001</v>
      </c>
      <c r="K303" s="35"/>
    </row>
    <row r="304" spans="1:27">
      <c r="D304" s="36" t="s">
        <v>165</v>
      </c>
      <c r="E304" s="35"/>
      <c r="H304" s="35"/>
      <c r="K304" s="37">
        <f>SUM(J292:J303)</f>
        <v>103.23956000000001</v>
      </c>
    </row>
    <row r="305" spans="1:27">
      <c r="D305" s="36" t="s">
        <v>168</v>
      </c>
      <c r="E305" s="35"/>
      <c r="H305" s="35"/>
      <c r="K305" s="37">
        <f>SUM(K304:K304)</f>
        <v>103.23956000000001</v>
      </c>
    </row>
    <row r="307" spans="1:27" ht="45" customHeight="1">
      <c r="A307" s="27" t="s">
        <v>328</v>
      </c>
      <c r="B307" s="27" t="s">
        <v>39</v>
      </c>
      <c r="C307" s="28" t="s">
        <v>26</v>
      </c>
      <c r="D307" s="7" t="s">
        <v>40</v>
      </c>
      <c r="E307" s="6"/>
      <c r="F307" s="6"/>
      <c r="G307" s="28"/>
      <c r="H307" s="30" t="s">
        <v>139</v>
      </c>
      <c r="I307" s="5">
        <v>0.42</v>
      </c>
      <c r="J307" s="4"/>
      <c r="K307" s="31">
        <f>ROUND(K323,2)</f>
        <v>65.84</v>
      </c>
      <c r="L307" s="29" t="s">
        <v>329</v>
      </c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spans="1:27">
      <c r="B308" s="23" t="s">
        <v>141</v>
      </c>
    </row>
    <row r="309" spans="1:27">
      <c r="B309" t="s">
        <v>330</v>
      </c>
      <c r="C309" t="s">
        <v>143</v>
      </c>
      <c r="D309" t="s">
        <v>331</v>
      </c>
      <c r="E309" s="32">
        <v>0.15</v>
      </c>
      <c r="F309" t="s">
        <v>145</v>
      </c>
      <c r="G309" t="s">
        <v>146</v>
      </c>
      <c r="H309" s="33">
        <v>28.61</v>
      </c>
      <c r="I309" t="s">
        <v>147</v>
      </c>
      <c r="J309" s="34">
        <f>ROUND(E309/I307* H309,5)</f>
        <v>10.21786</v>
      </c>
      <c r="K309" s="35"/>
    </row>
    <row r="310" spans="1:27">
      <c r="B310" t="s">
        <v>189</v>
      </c>
      <c r="C310" t="s">
        <v>143</v>
      </c>
      <c r="D310" t="s">
        <v>176</v>
      </c>
      <c r="E310" s="32">
        <v>0.3</v>
      </c>
      <c r="F310" t="s">
        <v>145</v>
      </c>
      <c r="G310" t="s">
        <v>146</v>
      </c>
      <c r="H310" s="33">
        <v>23.88</v>
      </c>
      <c r="I310" t="s">
        <v>147</v>
      </c>
      <c r="J310" s="34">
        <f>ROUND(E310/I307* H310,5)</f>
        <v>17.05714</v>
      </c>
      <c r="K310" s="35"/>
    </row>
    <row r="311" spans="1:27">
      <c r="B311" t="s">
        <v>142</v>
      </c>
      <c r="C311" t="s">
        <v>143</v>
      </c>
      <c r="D311" t="s">
        <v>144</v>
      </c>
      <c r="E311" s="32">
        <v>0.3</v>
      </c>
      <c r="F311" t="s">
        <v>145</v>
      </c>
      <c r="G311" t="s">
        <v>146</v>
      </c>
      <c r="H311" s="33">
        <v>24.69</v>
      </c>
      <c r="I311" t="s">
        <v>147</v>
      </c>
      <c r="J311" s="34">
        <f>ROUND(E311/I307* H311,5)</f>
        <v>17.63571</v>
      </c>
      <c r="K311" s="35"/>
    </row>
    <row r="312" spans="1:27">
      <c r="D312" s="36" t="s">
        <v>148</v>
      </c>
      <c r="E312" s="35"/>
      <c r="H312" s="35"/>
      <c r="K312" s="33">
        <f>SUM(J309:J311)</f>
        <v>44.910709999999995</v>
      </c>
    </row>
    <row r="313" spans="1:27">
      <c r="B313" s="23" t="s">
        <v>149</v>
      </c>
      <c r="E313" s="35"/>
      <c r="H313" s="35"/>
      <c r="K313" s="35"/>
    </row>
    <row r="314" spans="1:27">
      <c r="B314" t="s">
        <v>332</v>
      </c>
      <c r="C314" t="s">
        <v>143</v>
      </c>
      <c r="D314" t="s">
        <v>333</v>
      </c>
      <c r="E314" s="32">
        <v>0.15</v>
      </c>
      <c r="F314" t="s">
        <v>145</v>
      </c>
      <c r="G314" t="s">
        <v>146</v>
      </c>
      <c r="H314" s="33">
        <v>7.77</v>
      </c>
      <c r="I314" t="s">
        <v>147</v>
      </c>
      <c r="J314" s="34">
        <f>ROUND(E314/I307* H314,5)</f>
        <v>2.7749999999999999</v>
      </c>
      <c r="K314" s="35"/>
    </row>
    <row r="315" spans="1:27">
      <c r="D315" s="36" t="s">
        <v>152</v>
      </c>
      <c r="E315" s="35"/>
      <c r="H315" s="35"/>
      <c r="K315" s="33">
        <f>SUM(J314:J314)</f>
        <v>2.7749999999999999</v>
      </c>
    </row>
    <row r="316" spans="1:27">
      <c r="B316" s="23" t="s">
        <v>153</v>
      </c>
      <c r="E316" s="35"/>
      <c r="H316" s="35"/>
      <c r="K316" s="35"/>
    </row>
    <row r="317" spans="1:27">
      <c r="B317" t="s">
        <v>334</v>
      </c>
      <c r="C317" t="s">
        <v>155</v>
      </c>
      <c r="D317" t="s">
        <v>335</v>
      </c>
      <c r="E317" s="32">
        <v>1</v>
      </c>
      <c r="G317" t="s">
        <v>146</v>
      </c>
      <c r="H317" s="33">
        <v>0.34</v>
      </c>
      <c r="I317" t="s">
        <v>147</v>
      </c>
      <c r="J317" s="34">
        <f>ROUND(E317* H317,5)</f>
        <v>0.34</v>
      </c>
      <c r="K317" s="35"/>
    </row>
    <row r="318" spans="1:27">
      <c r="B318" t="s">
        <v>336</v>
      </c>
      <c r="C318" t="s">
        <v>158</v>
      </c>
      <c r="D318" t="s">
        <v>337</v>
      </c>
      <c r="E318" s="32">
        <v>0.189</v>
      </c>
      <c r="G318" t="s">
        <v>146</v>
      </c>
      <c r="H318" s="33">
        <v>90.7</v>
      </c>
      <c r="I318" t="s">
        <v>147</v>
      </c>
      <c r="J318" s="34">
        <f>ROUND(E318* H318,5)</f>
        <v>17.142299999999999</v>
      </c>
      <c r="K318" s="35"/>
    </row>
    <row r="319" spans="1:27">
      <c r="D319" s="36" t="s">
        <v>164</v>
      </c>
      <c r="E319" s="35"/>
      <c r="H319" s="35"/>
      <c r="K319" s="33">
        <f>SUM(J317:J318)</f>
        <v>17.482299999999999</v>
      </c>
    </row>
    <row r="320" spans="1:27">
      <c r="E320" s="35"/>
      <c r="H320" s="35"/>
      <c r="K320" s="35"/>
    </row>
    <row r="321" spans="1:27">
      <c r="D321" s="36" t="s">
        <v>166</v>
      </c>
      <c r="E321" s="35"/>
      <c r="H321" s="35">
        <v>1.5</v>
      </c>
      <c r="I321" t="s">
        <v>167</v>
      </c>
      <c r="J321">
        <f>ROUND(H321/100*K312,5)</f>
        <v>0.67366000000000004</v>
      </c>
      <c r="K321" s="35"/>
    </row>
    <row r="322" spans="1:27">
      <c r="D322" s="36" t="s">
        <v>165</v>
      </c>
      <c r="E322" s="35"/>
      <c r="H322" s="35"/>
      <c r="K322" s="37">
        <f>SUM(J308:J321)</f>
        <v>65.841669999999993</v>
      </c>
    </row>
    <row r="323" spans="1:27">
      <c r="D323" s="36" t="s">
        <v>168</v>
      </c>
      <c r="E323" s="35"/>
      <c r="H323" s="35"/>
      <c r="K323" s="37">
        <f>SUM(K322:K322)</f>
        <v>65.841669999999993</v>
      </c>
    </row>
    <row r="325" spans="1:27" ht="45" customHeight="1">
      <c r="A325" s="27" t="s">
        <v>338</v>
      </c>
      <c r="B325" s="27" t="s">
        <v>57</v>
      </c>
      <c r="C325" s="28" t="s">
        <v>42</v>
      </c>
      <c r="D325" s="7" t="s">
        <v>58</v>
      </c>
      <c r="E325" s="6"/>
      <c r="F325" s="6"/>
      <c r="G325" s="28"/>
      <c r="H325" s="30" t="s">
        <v>139</v>
      </c>
      <c r="I325" s="5">
        <v>1</v>
      </c>
      <c r="J325" s="4"/>
      <c r="K325" s="31">
        <f>ROUND(K335,2)</f>
        <v>796.43</v>
      </c>
      <c r="L325" s="29" t="s">
        <v>339</v>
      </c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spans="1:27">
      <c r="B326" s="23" t="s">
        <v>141</v>
      </c>
    </row>
    <row r="327" spans="1:27">
      <c r="B327" t="s">
        <v>210</v>
      </c>
      <c r="C327" t="s">
        <v>143</v>
      </c>
      <c r="D327" t="s">
        <v>211</v>
      </c>
      <c r="E327" s="32">
        <v>1.88</v>
      </c>
      <c r="F327" t="s">
        <v>145</v>
      </c>
      <c r="G327" t="s">
        <v>146</v>
      </c>
      <c r="H327" s="33">
        <v>29.57</v>
      </c>
      <c r="I327" t="s">
        <v>147</v>
      </c>
      <c r="J327" s="34">
        <f>ROUND(E327/I325* H327,5)</f>
        <v>55.5916</v>
      </c>
      <c r="K327" s="35"/>
    </row>
    <row r="328" spans="1:27">
      <c r="D328" s="36" t="s">
        <v>148</v>
      </c>
      <c r="E328" s="35"/>
      <c r="H328" s="35"/>
      <c r="K328" s="33">
        <f>SUM(J327:J327)</f>
        <v>55.5916</v>
      </c>
    </row>
    <row r="329" spans="1:27">
      <c r="B329" s="23" t="s">
        <v>153</v>
      </c>
      <c r="E329" s="35"/>
      <c r="H329" s="35"/>
      <c r="K329" s="35"/>
    </row>
    <row r="330" spans="1:27">
      <c r="B330" t="s">
        <v>340</v>
      </c>
      <c r="C330" t="s">
        <v>42</v>
      </c>
      <c r="D330" t="s">
        <v>341</v>
      </c>
      <c r="E330" s="32">
        <v>1</v>
      </c>
      <c r="G330" t="s">
        <v>146</v>
      </c>
      <c r="H330" s="33">
        <v>740</v>
      </c>
      <c r="I330" t="s">
        <v>147</v>
      </c>
      <c r="J330" s="34">
        <f>ROUND(E330* H330,5)</f>
        <v>740</v>
      </c>
      <c r="K330" s="35"/>
    </row>
    <row r="331" spans="1:27">
      <c r="D331" s="36" t="s">
        <v>164</v>
      </c>
      <c r="E331" s="35"/>
      <c r="H331" s="35"/>
      <c r="K331" s="33">
        <f>SUM(J330:J330)</f>
        <v>740</v>
      </c>
    </row>
    <row r="332" spans="1:27">
      <c r="E332" s="35"/>
      <c r="H332" s="35"/>
      <c r="K332" s="35"/>
    </row>
    <row r="333" spans="1:27">
      <c r="D333" s="36" t="s">
        <v>166</v>
      </c>
      <c r="E333" s="35"/>
      <c r="H333" s="35">
        <v>1.5</v>
      </c>
      <c r="I333" t="s">
        <v>167</v>
      </c>
      <c r="J333">
        <f>ROUND(H333/100*K328,5)</f>
        <v>0.83387</v>
      </c>
      <c r="K333" s="35"/>
    </row>
    <row r="334" spans="1:27">
      <c r="D334" s="36" t="s">
        <v>165</v>
      </c>
      <c r="E334" s="35"/>
      <c r="H334" s="35"/>
      <c r="K334" s="37">
        <f>SUM(J326:J333)</f>
        <v>796.42547000000002</v>
      </c>
    </row>
    <row r="335" spans="1:27">
      <c r="D335" s="36" t="s">
        <v>168</v>
      </c>
      <c r="E335" s="35"/>
      <c r="H335" s="35"/>
      <c r="K335" s="37">
        <f>SUM(K334:K334)</f>
        <v>796.42547000000002</v>
      </c>
    </row>
    <row r="337" spans="1:27" ht="45" customHeight="1">
      <c r="A337" s="27" t="s">
        <v>342</v>
      </c>
      <c r="B337" s="27" t="s">
        <v>116</v>
      </c>
      <c r="C337" s="28" t="s">
        <v>42</v>
      </c>
      <c r="D337" s="7" t="s">
        <v>117</v>
      </c>
      <c r="E337" s="6"/>
      <c r="F337" s="6"/>
      <c r="G337" s="28"/>
      <c r="H337" s="30" t="s">
        <v>139</v>
      </c>
      <c r="I337" s="5">
        <v>1</v>
      </c>
      <c r="J337" s="4"/>
      <c r="K337" s="31">
        <v>101</v>
      </c>
      <c r="L337" s="29" t="s">
        <v>117</v>
      </c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spans="1:27" ht="45" customHeight="1">
      <c r="A338" s="27" t="s">
        <v>343</v>
      </c>
      <c r="B338" s="27" t="s">
        <v>92</v>
      </c>
      <c r="C338" s="28" t="s">
        <v>90</v>
      </c>
      <c r="D338" s="7" t="s">
        <v>93</v>
      </c>
      <c r="E338" s="6"/>
      <c r="F338" s="6"/>
      <c r="G338" s="28"/>
      <c r="H338" s="30" t="s">
        <v>139</v>
      </c>
      <c r="I338" s="5">
        <v>1</v>
      </c>
      <c r="J338" s="4"/>
      <c r="K338" s="31">
        <v>750</v>
      </c>
      <c r="L338" s="29" t="s">
        <v>93</v>
      </c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spans="1:27" ht="45" customHeight="1">
      <c r="A339" s="27" t="s">
        <v>344</v>
      </c>
      <c r="B339" s="27" t="s">
        <v>120</v>
      </c>
      <c r="C339" s="28" t="s">
        <v>42</v>
      </c>
      <c r="D339" s="7" t="s">
        <v>121</v>
      </c>
      <c r="E339" s="6"/>
      <c r="F339" s="6"/>
      <c r="G339" s="28"/>
      <c r="H339" s="30" t="s">
        <v>139</v>
      </c>
      <c r="I339" s="5">
        <v>1</v>
      </c>
      <c r="J339" s="4"/>
      <c r="K339" s="31">
        <v>68.7</v>
      </c>
      <c r="L339" s="29" t="s">
        <v>121</v>
      </c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spans="1:27" ht="45" customHeight="1">
      <c r="A340" s="27" t="s">
        <v>345</v>
      </c>
      <c r="B340" s="27" t="s">
        <v>118</v>
      </c>
      <c r="C340" s="28" t="s">
        <v>42</v>
      </c>
      <c r="D340" s="7" t="s">
        <v>119</v>
      </c>
      <c r="E340" s="6"/>
      <c r="F340" s="6"/>
      <c r="G340" s="28"/>
      <c r="H340" s="30" t="s">
        <v>139</v>
      </c>
      <c r="I340" s="5">
        <v>1</v>
      </c>
      <c r="J340" s="4"/>
      <c r="K340" s="31">
        <f>ROUND(K342,2)</f>
        <v>0</v>
      </c>
      <c r="L340" s="29" t="s">
        <v>119</v>
      </c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spans="1:27">
      <c r="D341" s="36" t="s">
        <v>165</v>
      </c>
      <c r="E341" s="35"/>
      <c r="H341" s="35"/>
      <c r="K341" s="37">
        <f>SUM(J340:J340)</f>
        <v>0</v>
      </c>
    </row>
    <row r="342" spans="1:27">
      <c r="D342" s="36" t="s">
        <v>168</v>
      </c>
      <c r="E342" s="35"/>
      <c r="H342" s="35"/>
      <c r="K342" s="37">
        <f>SUM(K341:K341)</f>
        <v>0</v>
      </c>
    </row>
    <row r="344" spans="1:27">
      <c r="A344" s="25" t="s">
        <v>171</v>
      </c>
      <c r="B344" s="25"/>
    </row>
    <row r="345" spans="1:27" ht="45" customHeight="1">
      <c r="A345" s="27"/>
      <c r="B345" s="27" t="s">
        <v>346</v>
      </c>
      <c r="C345" s="28" t="s">
        <v>42</v>
      </c>
      <c r="D345" s="7" t="s">
        <v>347</v>
      </c>
      <c r="E345" s="6"/>
      <c r="F345" s="6"/>
      <c r="G345" s="28"/>
      <c r="H345" s="30" t="s">
        <v>139</v>
      </c>
      <c r="I345" s="5">
        <v>1</v>
      </c>
      <c r="J345" s="4"/>
      <c r="K345" s="31">
        <f>ROUND(K351,2)</f>
        <v>42.79</v>
      </c>
      <c r="L345" s="29" t="s">
        <v>348</v>
      </c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spans="1:27">
      <c r="B346" s="23" t="s">
        <v>171</v>
      </c>
    </row>
    <row r="347" spans="1:27">
      <c r="B347" t="s">
        <v>207</v>
      </c>
      <c r="C347" t="s">
        <v>42</v>
      </c>
      <c r="D347" t="s">
        <v>208</v>
      </c>
      <c r="E347" s="32">
        <v>1</v>
      </c>
      <c r="G347" t="s">
        <v>146</v>
      </c>
      <c r="H347" s="33">
        <v>15.00891</v>
      </c>
      <c r="I347" t="s">
        <v>147</v>
      </c>
      <c r="J347" s="34">
        <f>ROUND(E347* H347,5)</f>
        <v>15.00891</v>
      </c>
      <c r="K347" s="35"/>
    </row>
    <row r="348" spans="1:27">
      <c r="B348" t="s">
        <v>216</v>
      </c>
      <c r="C348" t="s">
        <v>42</v>
      </c>
      <c r="D348" t="s">
        <v>217</v>
      </c>
      <c r="E348" s="32">
        <v>1</v>
      </c>
      <c r="G348" t="s">
        <v>146</v>
      </c>
      <c r="H348" s="33">
        <v>27.77891</v>
      </c>
      <c r="I348" t="s">
        <v>147</v>
      </c>
      <c r="J348" s="34">
        <f>ROUND(E348* H348,5)</f>
        <v>27.77891</v>
      </c>
      <c r="K348" s="35"/>
    </row>
    <row r="349" spans="1:27">
      <c r="D349" s="36" t="s">
        <v>349</v>
      </c>
      <c r="E349" s="35"/>
      <c r="H349" s="35"/>
      <c r="K349" s="33">
        <f>SUM(J347:J348)</f>
        <v>42.787819999999996</v>
      </c>
    </row>
    <row r="350" spans="1:27">
      <c r="D350" s="36" t="s">
        <v>165</v>
      </c>
      <c r="E350" s="35"/>
      <c r="H350" s="35"/>
      <c r="K350" s="37">
        <f>SUM(J346:J349)</f>
        <v>42.787819999999996</v>
      </c>
    </row>
    <row r="351" spans="1:27">
      <c r="D351" s="36" t="s">
        <v>168</v>
      </c>
      <c r="E351" s="35"/>
      <c r="H351" s="35"/>
      <c r="K351" s="37">
        <f>SUM(K350:K350)</f>
        <v>42.787819999999996</v>
      </c>
    </row>
    <row r="353" spans="1:27" ht="45" customHeight="1">
      <c r="A353" s="27" t="s">
        <v>350</v>
      </c>
      <c r="B353" s="27" t="s">
        <v>41</v>
      </c>
      <c r="C353" s="28" t="s">
        <v>42</v>
      </c>
      <c r="D353" s="7" t="s">
        <v>43</v>
      </c>
      <c r="E353" s="6"/>
      <c r="F353" s="6"/>
      <c r="G353" s="28"/>
      <c r="H353" s="30" t="s">
        <v>139</v>
      </c>
      <c r="I353" s="5">
        <v>1</v>
      </c>
      <c r="J353" s="4"/>
      <c r="K353" s="31">
        <f>ROUND(K359,2)</f>
        <v>534.76</v>
      </c>
      <c r="L353" s="29" t="s">
        <v>351</v>
      </c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pans="1:27">
      <c r="B354" s="23" t="s">
        <v>171</v>
      </c>
    </row>
    <row r="355" spans="1:27">
      <c r="B355" t="s">
        <v>186</v>
      </c>
      <c r="C355" t="s">
        <v>42</v>
      </c>
      <c r="D355" t="s">
        <v>187</v>
      </c>
      <c r="E355" s="32">
        <v>1</v>
      </c>
      <c r="G355" t="s">
        <v>146</v>
      </c>
      <c r="H355" s="33">
        <v>62.446489999999997</v>
      </c>
      <c r="I355" t="s">
        <v>147</v>
      </c>
      <c r="J355" s="34">
        <f>ROUND(E355* H355,5)</f>
        <v>62.446489999999997</v>
      </c>
      <c r="K355" s="35"/>
    </row>
    <row r="356" spans="1:27">
      <c r="B356" t="s">
        <v>194</v>
      </c>
      <c r="C356" t="s">
        <v>42</v>
      </c>
      <c r="D356" t="s">
        <v>195</v>
      </c>
      <c r="E356" s="32">
        <v>12</v>
      </c>
      <c r="G356" t="s">
        <v>146</v>
      </c>
      <c r="H356" s="33">
        <v>20.589939999999999</v>
      </c>
      <c r="I356" t="s">
        <v>147</v>
      </c>
      <c r="J356" s="34">
        <f>ROUND(E356* H356,5)</f>
        <v>247.07928000000001</v>
      </c>
      <c r="K356" s="35"/>
    </row>
    <row r="357" spans="1:27">
      <c r="B357" t="s">
        <v>200</v>
      </c>
      <c r="C357" t="s">
        <v>42</v>
      </c>
      <c r="D357" t="s">
        <v>201</v>
      </c>
      <c r="E357" s="32">
        <v>1</v>
      </c>
      <c r="G357" t="s">
        <v>146</v>
      </c>
      <c r="H357" s="33">
        <v>225.23522</v>
      </c>
      <c r="I357" t="s">
        <v>147</v>
      </c>
      <c r="J357" s="34">
        <f>ROUND(E357* H357,5)</f>
        <v>225.23522</v>
      </c>
      <c r="K357" s="35"/>
    </row>
    <row r="358" spans="1:27">
      <c r="D358" s="36" t="s">
        <v>165</v>
      </c>
      <c r="E358" s="35"/>
      <c r="H358" s="35"/>
      <c r="K358" s="37">
        <f>SUM(J354:J357)</f>
        <v>534.76098999999999</v>
      </c>
    </row>
    <row r="359" spans="1:27">
      <c r="D359" s="36" t="s">
        <v>168</v>
      </c>
      <c r="E359" s="35"/>
      <c r="H359" s="35"/>
      <c r="K359" s="37">
        <f>SUM(K358:K358)</f>
        <v>534.76098999999999</v>
      </c>
    </row>
  </sheetData>
  <sheetProtection sheet="1"/>
  <mergeCells count="113">
    <mergeCell ref="D345:F345"/>
    <mergeCell ref="I345:J345"/>
    <mergeCell ref="D353:F353"/>
    <mergeCell ref="I353:J353"/>
    <mergeCell ref="D325:F325"/>
    <mergeCell ref="I325:J325"/>
    <mergeCell ref="D337:F337"/>
    <mergeCell ref="I337:J337"/>
    <mergeCell ref="D338:F338"/>
    <mergeCell ref="I338:J338"/>
    <mergeCell ref="D339:F339"/>
    <mergeCell ref="I339:J339"/>
    <mergeCell ref="D340:F340"/>
    <mergeCell ref="I340:J340"/>
    <mergeCell ref="D264:F264"/>
    <mergeCell ref="I264:J264"/>
    <mergeCell ref="D265:F265"/>
    <mergeCell ref="I265:J265"/>
    <mergeCell ref="D275:F275"/>
    <mergeCell ref="I275:J275"/>
    <mergeCell ref="D291:F291"/>
    <mergeCell ref="I291:J291"/>
    <mergeCell ref="D307:F307"/>
    <mergeCell ref="I307:J307"/>
    <mergeCell ref="D221:F221"/>
    <mergeCell ref="I221:J221"/>
    <mergeCell ref="D222:F222"/>
    <mergeCell ref="I222:J222"/>
    <mergeCell ref="D237:F237"/>
    <mergeCell ref="I237:J237"/>
    <mergeCell ref="D250:F250"/>
    <mergeCell ref="I250:J250"/>
    <mergeCell ref="D263:F263"/>
    <mergeCell ref="I263:J263"/>
    <mergeCell ref="D188:F188"/>
    <mergeCell ref="I188:J188"/>
    <mergeCell ref="D203:F203"/>
    <mergeCell ref="I203:J203"/>
    <mergeCell ref="D218:F218"/>
    <mergeCell ref="I218:J218"/>
    <mergeCell ref="D219:F219"/>
    <mergeCell ref="I219:J219"/>
    <mergeCell ref="D220:F220"/>
    <mergeCell ref="I220:J220"/>
    <mergeCell ref="D140:F140"/>
    <mergeCell ref="I140:J140"/>
    <mergeCell ref="D141:F141"/>
    <mergeCell ref="I141:J141"/>
    <mergeCell ref="D154:F154"/>
    <mergeCell ref="I154:J154"/>
    <mergeCell ref="D166:F166"/>
    <mergeCell ref="I166:J166"/>
    <mergeCell ref="D174:F174"/>
    <mergeCell ref="I174:J174"/>
    <mergeCell ref="D135:F135"/>
    <mergeCell ref="I135:J135"/>
    <mergeCell ref="D136:F136"/>
    <mergeCell ref="I136:J136"/>
    <mergeCell ref="D137:F137"/>
    <mergeCell ref="I137:J137"/>
    <mergeCell ref="D138:F138"/>
    <mergeCell ref="I138:J138"/>
    <mergeCell ref="D139:F139"/>
    <mergeCell ref="I139:J139"/>
    <mergeCell ref="D130:F130"/>
    <mergeCell ref="I130:J130"/>
    <mergeCell ref="D131:F131"/>
    <mergeCell ref="I131:J131"/>
    <mergeCell ref="D132:F132"/>
    <mergeCell ref="I132:J132"/>
    <mergeCell ref="D133:F133"/>
    <mergeCell ref="I133:J133"/>
    <mergeCell ref="D134:F134"/>
    <mergeCell ref="I134:J134"/>
    <mergeCell ref="D125:F125"/>
    <mergeCell ref="I125:J125"/>
    <mergeCell ref="D126:F126"/>
    <mergeCell ref="I126:J126"/>
    <mergeCell ref="D127:F127"/>
    <mergeCell ref="I127:J127"/>
    <mergeCell ref="D128:F128"/>
    <mergeCell ref="I128:J128"/>
    <mergeCell ref="D129:F129"/>
    <mergeCell ref="I129:J129"/>
    <mergeCell ref="D96:F96"/>
    <mergeCell ref="I96:J96"/>
    <mergeCell ref="D109:F109"/>
    <mergeCell ref="I109:J109"/>
    <mergeCell ref="D122:F122"/>
    <mergeCell ref="I122:J122"/>
    <mergeCell ref="D123:F123"/>
    <mergeCell ref="I123:J123"/>
    <mergeCell ref="D124:F124"/>
    <mergeCell ref="I124:J124"/>
    <mergeCell ref="D33:F33"/>
    <mergeCell ref="I33:J33"/>
    <mergeCell ref="D45:F45"/>
    <mergeCell ref="I45:J45"/>
    <mergeCell ref="D53:F53"/>
    <mergeCell ref="I53:J53"/>
    <mergeCell ref="D66:F66"/>
    <mergeCell ref="I66:J66"/>
    <mergeCell ref="D82:F82"/>
    <mergeCell ref="I82:J82"/>
    <mergeCell ref="A1:K1"/>
    <mergeCell ref="A2:K2"/>
    <mergeCell ref="A3:K3"/>
    <mergeCell ref="A4:K4"/>
    <mergeCell ref="A6:K6"/>
    <mergeCell ref="D11:F11"/>
    <mergeCell ref="I11:J11"/>
    <mergeCell ref="D28:F28"/>
    <mergeCell ref="I28:J28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4"/>
  <sheetViews>
    <sheetView workbookViewId="0">
      <pane ySplit="8" topLeftCell="A9" activePane="bottomLeft" state="frozenSplit"/>
      <selection pane="bottomLeft"/>
    </sheetView>
  </sheetViews>
  <sheetFormatPr baseColWidth="10" defaultColWidth="9.140625" defaultRowHeight="15"/>
  <cols>
    <col min="1" max="1" width="14.7109375" customWidth="1"/>
    <col min="2" max="2" width="6.140625" customWidth="1"/>
    <col min="3" max="3" width="65.7109375" customWidth="1"/>
    <col min="4" max="4" width="13.7109375" customWidth="1"/>
    <col min="5" max="5" width="65.7109375" customWidth="1"/>
    <col min="6" max="7" width="13.7109375" customWidth="1"/>
  </cols>
  <sheetData>
    <row r="1" spans="1:7">
      <c r="A1" s="9" t="s">
        <v>0</v>
      </c>
      <c r="B1" s="9" t="s">
        <v>0</v>
      </c>
      <c r="C1" s="9" t="s">
        <v>0</v>
      </c>
      <c r="D1" s="9" t="s">
        <v>0</v>
      </c>
    </row>
    <row r="2" spans="1:7">
      <c r="A2" s="9"/>
      <c r="B2" s="9"/>
      <c r="C2" s="9"/>
      <c r="D2" s="9"/>
    </row>
    <row r="3" spans="1:7">
      <c r="A3" s="9"/>
      <c r="B3" s="9"/>
      <c r="C3" s="9"/>
      <c r="D3" s="9"/>
    </row>
    <row r="4" spans="1:7">
      <c r="A4" s="9"/>
      <c r="B4" s="9"/>
      <c r="C4" s="9"/>
      <c r="D4" s="9"/>
    </row>
    <row r="6" spans="1:7" ht="18.75">
      <c r="A6" s="8" t="s">
        <v>130</v>
      </c>
      <c r="B6" s="8" t="s">
        <v>130</v>
      </c>
      <c r="C6" s="8" t="s">
        <v>130</v>
      </c>
      <c r="D6" s="8" t="s">
        <v>130</v>
      </c>
    </row>
    <row r="8" spans="1:7">
      <c r="A8" s="26" t="s">
        <v>132</v>
      </c>
      <c r="B8" s="26" t="s">
        <v>133</v>
      </c>
      <c r="C8" s="26" t="s">
        <v>134</v>
      </c>
      <c r="D8" s="26" t="s">
        <v>2</v>
      </c>
      <c r="E8" s="26" t="s">
        <v>135</v>
      </c>
      <c r="F8" s="26" t="s">
        <v>352</v>
      </c>
      <c r="G8" s="26" t="s">
        <v>353</v>
      </c>
    </row>
    <row r="10" spans="1:7">
      <c r="A10" s="25" t="s">
        <v>141</v>
      </c>
    </row>
    <row r="11" spans="1:7">
      <c r="A11" t="s">
        <v>212</v>
      </c>
      <c r="B11" t="s">
        <v>143</v>
      </c>
      <c r="C11" t="s">
        <v>213</v>
      </c>
      <c r="D11" s="33">
        <v>25.4</v>
      </c>
      <c r="E11" t="s">
        <v>213</v>
      </c>
      <c r="F11" s="38">
        <v>0</v>
      </c>
      <c r="G11" s="38">
        <v>0</v>
      </c>
    </row>
    <row r="12" spans="1:7">
      <c r="A12" t="s">
        <v>270</v>
      </c>
      <c r="B12" t="s">
        <v>143</v>
      </c>
      <c r="C12" t="s">
        <v>211</v>
      </c>
      <c r="D12" s="33">
        <v>24.65</v>
      </c>
      <c r="E12" t="s">
        <v>211</v>
      </c>
      <c r="F12" s="38">
        <v>0</v>
      </c>
      <c r="G12" s="38">
        <v>0</v>
      </c>
    </row>
    <row r="13" spans="1:7">
      <c r="A13" t="s">
        <v>269</v>
      </c>
      <c r="B13" t="s">
        <v>143</v>
      </c>
      <c r="C13" t="s">
        <v>213</v>
      </c>
      <c r="D13" s="33">
        <v>21.17</v>
      </c>
      <c r="E13" t="s">
        <v>213</v>
      </c>
      <c r="F13" s="38">
        <v>0</v>
      </c>
      <c r="G13" s="38">
        <v>0</v>
      </c>
    </row>
    <row r="14" spans="1:7">
      <c r="A14" t="s">
        <v>175</v>
      </c>
      <c r="B14" t="s">
        <v>143</v>
      </c>
      <c r="C14" t="s">
        <v>176</v>
      </c>
      <c r="D14" s="33">
        <v>19.91</v>
      </c>
      <c r="E14" t="s">
        <v>176</v>
      </c>
      <c r="F14" s="38">
        <v>0</v>
      </c>
      <c r="G14" s="38">
        <v>0</v>
      </c>
    </row>
    <row r="15" spans="1:7">
      <c r="A15" t="s">
        <v>253</v>
      </c>
      <c r="B15" t="s">
        <v>143</v>
      </c>
      <c r="C15" t="s">
        <v>144</v>
      </c>
      <c r="D15" s="33">
        <v>20.59</v>
      </c>
      <c r="E15" t="s">
        <v>144</v>
      </c>
      <c r="F15" s="38">
        <v>0</v>
      </c>
      <c r="G15" s="38">
        <v>0</v>
      </c>
    </row>
    <row r="16" spans="1:7">
      <c r="A16" t="s">
        <v>189</v>
      </c>
      <c r="B16" t="s">
        <v>143</v>
      </c>
      <c r="C16" t="s">
        <v>176</v>
      </c>
      <c r="D16" s="33">
        <v>23.88</v>
      </c>
      <c r="E16" t="s">
        <v>176</v>
      </c>
      <c r="F16" s="38">
        <v>0</v>
      </c>
      <c r="G16" s="38">
        <v>0</v>
      </c>
    </row>
    <row r="17" spans="1:7">
      <c r="A17" t="s">
        <v>142</v>
      </c>
      <c r="B17" t="s">
        <v>143</v>
      </c>
      <c r="C17" t="s">
        <v>144</v>
      </c>
      <c r="D17" s="33">
        <v>24.69</v>
      </c>
      <c r="E17" t="s">
        <v>144</v>
      </c>
      <c r="F17" s="38">
        <v>0</v>
      </c>
      <c r="G17" s="38">
        <v>0</v>
      </c>
    </row>
    <row r="18" spans="1:7">
      <c r="A18" t="s">
        <v>330</v>
      </c>
      <c r="B18" t="s">
        <v>143</v>
      </c>
      <c r="C18" t="s">
        <v>331</v>
      </c>
      <c r="D18" s="33">
        <v>28.61</v>
      </c>
      <c r="E18" t="s">
        <v>331</v>
      </c>
      <c r="F18" s="38">
        <v>0</v>
      </c>
      <c r="G18" s="38">
        <v>0</v>
      </c>
    </row>
    <row r="19" spans="1:7">
      <c r="A19" t="s">
        <v>210</v>
      </c>
      <c r="B19" t="s">
        <v>143</v>
      </c>
      <c r="C19" t="s">
        <v>211</v>
      </c>
      <c r="D19" s="33">
        <v>29.57</v>
      </c>
      <c r="E19" t="s">
        <v>211</v>
      </c>
      <c r="F19" s="38">
        <v>0</v>
      </c>
      <c r="G19" s="38">
        <v>0</v>
      </c>
    </row>
    <row r="20" spans="1:7">
      <c r="A20" t="s">
        <v>190</v>
      </c>
      <c r="B20" t="s">
        <v>143</v>
      </c>
      <c r="C20" t="s">
        <v>191</v>
      </c>
      <c r="D20" s="33">
        <v>28.61</v>
      </c>
      <c r="E20" t="s">
        <v>191</v>
      </c>
      <c r="F20" s="38">
        <v>0</v>
      </c>
      <c r="G20" s="38">
        <v>0</v>
      </c>
    </row>
    <row r="21" spans="1:7">
      <c r="A21" s="25" t="s">
        <v>149</v>
      </c>
    </row>
    <row r="22" spans="1:7">
      <c r="A22" t="s">
        <v>177</v>
      </c>
      <c r="B22" t="s">
        <v>143</v>
      </c>
      <c r="C22" t="s">
        <v>178</v>
      </c>
      <c r="D22" s="33">
        <v>14.87</v>
      </c>
      <c r="E22" t="s">
        <v>354</v>
      </c>
      <c r="F22" s="38">
        <v>4.6580000000000004</v>
      </c>
      <c r="G22" s="38">
        <v>58.427999999999997</v>
      </c>
    </row>
    <row r="23" spans="1:7">
      <c r="A23" t="s">
        <v>254</v>
      </c>
      <c r="B23" t="s">
        <v>143</v>
      </c>
      <c r="C23" t="s">
        <v>255</v>
      </c>
      <c r="D23" s="33">
        <v>15.65</v>
      </c>
      <c r="E23" t="s">
        <v>355</v>
      </c>
      <c r="F23" s="38">
        <v>4.6580000000000004</v>
      </c>
      <c r="G23" s="38">
        <v>58.427999999999997</v>
      </c>
    </row>
    <row r="24" spans="1:7">
      <c r="A24" t="s">
        <v>182</v>
      </c>
      <c r="B24" t="s">
        <v>143</v>
      </c>
      <c r="C24" t="s">
        <v>183</v>
      </c>
      <c r="D24" s="33">
        <v>59</v>
      </c>
      <c r="E24" t="s">
        <v>183</v>
      </c>
      <c r="F24" s="38">
        <v>38.759323911747003</v>
      </c>
      <c r="G24" s="38">
        <v>607.82930992115996</v>
      </c>
    </row>
    <row r="25" spans="1:7">
      <c r="A25" t="s">
        <v>263</v>
      </c>
      <c r="B25" t="s">
        <v>143</v>
      </c>
      <c r="C25" t="s">
        <v>264</v>
      </c>
      <c r="D25" s="33">
        <v>73.78</v>
      </c>
      <c r="E25" t="s">
        <v>356</v>
      </c>
      <c r="F25" s="38">
        <v>53.857999999999997</v>
      </c>
      <c r="G25" s="38">
        <v>675.57100000000003</v>
      </c>
    </row>
    <row r="26" spans="1:7">
      <c r="A26" t="s">
        <v>256</v>
      </c>
      <c r="B26" t="s">
        <v>143</v>
      </c>
      <c r="C26" t="s">
        <v>185</v>
      </c>
      <c r="D26" s="33">
        <v>50.9</v>
      </c>
      <c r="E26" t="s">
        <v>357</v>
      </c>
      <c r="F26" s="38">
        <v>34.450000000000003</v>
      </c>
      <c r="G26" s="38">
        <v>432.12200000000001</v>
      </c>
    </row>
    <row r="27" spans="1:7">
      <c r="A27" t="s">
        <v>310</v>
      </c>
      <c r="B27" t="s">
        <v>143</v>
      </c>
      <c r="C27" t="s">
        <v>311</v>
      </c>
      <c r="D27" s="33">
        <v>5.58</v>
      </c>
      <c r="E27" t="s">
        <v>358</v>
      </c>
      <c r="F27" s="38">
        <v>9.7040000000000006</v>
      </c>
      <c r="G27" s="38">
        <v>121.724</v>
      </c>
    </row>
    <row r="28" spans="1:7">
      <c r="A28" t="s">
        <v>318</v>
      </c>
      <c r="B28" t="s">
        <v>143</v>
      </c>
      <c r="C28" t="s">
        <v>319</v>
      </c>
      <c r="D28" s="33">
        <v>5.49</v>
      </c>
      <c r="E28" t="s">
        <v>359</v>
      </c>
      <c r="F28" s="38">
        <v>-9999999999</v>
      </c>
      <c r="G28" s="38">
        <v>-9999999999</v>
      </c>
    </row>
    <row r="29" spans="1:7">
      <c r="A29" t="s">
        <v>332</v>
      </c>
      <c r="B29" t="s">
        <v>143</v>
      </c>
      <c r="C29" t="s">
        <v>333</v>
      </c>
      <c r="D29" s="33">
        <v>7.77</v>
      </c>
      <c r="E29" t="s">
        <v>360</v>
      </c>
      <c r="F29" s="38">
        <v>-9999999999</v>
      </c>
      <c r="G29" s="38">
        <v>-9999999999</v>
      </c>
    </row>
    <row r="30" spans="1:7">
      <c r="A30" t="s">
        <v>184</v>
      </c>
      <c r="B30" t="s">
        <v>143</v>
      </c>
      <c r="C30" t="s">
        <v>185</v>
      </c>
      <c r="D30" s="33">
        <v>54.34</v>
      </c>
      <c r="E30" t="s">
        <v>361</v>
      </c>
      <c r="F30" s="38">
        <v>36.692159969786999</v>
      </c>
      <c r="G30" s="38">
        <v>575.41174672535999</v>
      </c>
    </row>
    <row r="31" spans="1:7">
      <c r="A31" t="s">
        <v>265</v>
      </c>
      <c r="B31" t="s">
        <v>143</v>
      </c>
      <c r="C31" t="s">
        <v>266</v>
      </c>
      <c r="D31" s="33">
        <v>32.53</v>
      </c>
      <c r="E31" t="s">
        <v>362</v>
      </c>
      <c r="F31" s="38">
        <v>0</v>
      </c>
      <c r="G31" s="38">
        <v>0</v>
      </c>
    </row>
    <row r="32" spans="1:7">
      <c r="A32" t="s">
        <v>259</v>
      </c>
      <c r="B32" t="s">
        <v>143</v>
      </c>
      <c r="C32" t="s">
        <v>260</v>
      </c>
      <c r="D32" s="33">
        <v>8.77</v>
      </c>
      <c r="E32" t="s">
        <v>363</v>
      </c>
      <c r="F32" s="38">
        <v>2.0249999999999999</v>
      </c>
      <c r="G32" s="38">
        <v>15</v>
      </c>
    </row>
    <row r="33" spans="1:7">
      <c r="A33" t="s">
        <v>150</v>
      </c>
      <c r="B33" t="s">
        <v>143</v>
      </c>
      <c r="C33" t="s">
        <v>151</v>
      </c>
      <c r="D33" s="33">
        <v>2.1</v>
      </c>
      <c r="E33" t="s">
        <v>364</v>
      </c>
      <c r="F33" s="38">
        <v>-9999999999</v>
      </c>
      <c r="G33" s="38">
        <v>-9999999999</v>
      </c>
    </row>
    <row r="34" spans="1:7">
      <c r="A34" t="s">
        <v>324</v>
      </c>
      <c r="B34" t="s">
        <v>143</v>
      </c>
      <c r="C34" t="s">
        <v>325</v>
      </c>
      <c r="D34" s="33">
        <v>5.16</v>
      </c>
      <c r="E34" t="s">
        <v>325</v>
      </c>
      <c r="F34" s="38">
        <v>-9999999999</v>
      </c>
      <c r="G34" s="38">
        <v>-9999999999</v>
      </c>
    </row>
    <row r="35" spans="1:7">
      <c r="A35" s="25" t="s">
        <v>153</v>
      </c>
    </row>
    <row r="36" spans="1:7">
      <c r="A36" t="s">
        <v>162</v>
      </c>
      <c r="B36" t="s">
        <v>29</v>
      </c>
      <c r="C36" t="s">
        <v>163</v>
      </c>
      <c r="D36" s="33">
        <v>1.62</v>
      </c>
      <c r="E36" t="s">
        <v>163</v>
      </c>
      <c r="F36" s="38">
        <v>-9999999999</v>
      </c>
      <c r="G36" s="38">
        <v>-9999999999</v>
      </c>
    </row>
    <row r="37" spans="1:7">
      <c r="A37" t="s">
        <v>320</v>
      </c>
      <c r="B37" t="s">
        <v>158</v>
      </c>
      <c r="C37" t="s">
        <v>321</v>
      </c>
      <c r="D37" s="33">
        <v>11.03</v>
      </c>
      <c r="E37" t="s">
        <v>365</v>
      </c>
      <c r="F37" s="38">
        <v>-9999999999</v>
      </c>
      <c r="G37" s="38">
        <v>-9999999999</v>
      </c>
    </row>
    <row r="38" spans="1:7">
      <c r="A38" t="s">
        <v>160</v>
      </c>
      <c r="B38" t="s">
        <v>158</v>
      </c>
      <c r="C38" t="s">
        <v>161</v>
      </c>
      <c r="D38" s="33">
        <v>20.78</v>
      </c>
      <c r="E38" t="s">
        <v>366</v>
      </c>
      <c r="F38" s="38">
        <v>-9999999999</v>
      </c>
      <c r="G38" s="38">
        <v>-9999999999</v>
      </c>
    </row>
    <row r="39" spans="1:7">
      <c r="A39" t="s">
        <v>154</v>
      </c>
      <c r="B39" t="s">
        <v>155</v>
      </c>
      <c r="C39" t="s">
        <v>156</v>
      </c>
      <c r="D39" s="33">
        <v>0.3</v>
      </c>
      <c r="E39" t="s">
        <v>367</v>
      </c>
      <c r="F39" s="38">
        <v>-9999999999</v>
      </c>
      <c r="G39" s="38">
        <v>-9999999999</v>
      </c>
    </row>
    <row r="40" spans="1:7">
      <c r="A40" t="s">
        <v>157</v>
      </c>
      <c r="B40" t="s">
        <v>158</v>
      </c>
      <c r="C40" t="s">
        <v>159</v>
      </c>
      <c r="D40" s="33">
        <v>145.41999999999999</v>
      </c>
      <c r="E40" t="s">
        <v>368</v>
      </c>
      <c r="F40" s="38">
        <v>-9999999999</v>
      </c>
      <c r="G40" s="38">
        <v>-9999999999</v>
      </c>
    </row>
    <row r="41" spans="1:7">
      <c r="A41" t="s">
        <v>334</v>
      </c>
      <c r="B41" t="s">
        <v>155</v>
      </c>
      <c r="C41" t="s">
        <v>335</v>
      </c>
      <c r="D41" s="33">
        <v>0.34</v>
      </c>
      <c r="E41" t="s">
        <v>369</v>
      </c>
      <c r="F41" s="38">
        <v>-9999999999</v>
      </c>
      <c r="G41" s="38">
        <v>-9999999999</v>
      </c>
    </row>
    <row r="42" spans="1:7">
      <c r="A42" t="s">
        <v>192</v>
      </c>
      <c r="B42" t="s">
        <v>29</v>
      </c>
      <c r="C42" t="s">
        <v>193</v>
      </c>
      <c r="D42" s="33">
        <v>82.52</v>
      </c>
      <c r="E42" t="s">
        <v>370</v>
      </c>
      <c r="F42" s="38">
        <v>-9999999999</v>
      </c>
      <c r="G42" s="38">
        <v>-9999999999</v>
      </c>
    </row>
    <row r="43" spans="1:7">
      <c r="A43" t="s">
        <v>326</v>
      </c>
      <c r="B43" t="s">
        <v>29</v>
      </c>
      <c r="C43" t="s">
        <v>327</v>
      </c>
      <c r="D43" s="33">
        <v>83.05</v>
      </c>
      <c r="E43" t="s">
        <v>371</v>
      </c>
      <c r="F43" s="38">
        <v>-9999999999</v>
      </c>
      <c r="G43" s="38">
        <v>-9999999999</v>
      </c>
    </row>
    <row r="44" spans="1:7">
      <c r="A44" t="s">
        <v>203</v>
      </c>
      <c r="B44" t="s">
        <v>158</v>
      </c>
      <c r="C44" t="s">
        <v>204</v>
      </c>
      <c r="D44" s="33">
        <v>44.3</v>
      </c>
      <c r="E44" t="s">
        <v>372</v>
      </c>
      <c r="F44" s="38">
        <v>-9999999999</v>
      </c>
      <c r="G44" s="38">
        <v>-9999999999</v>
      </c>
    </row>
    <row r="45" spans="1:7">
      <c r="A45" t="s">
        <v>336</v>
      </c>
      <c r="B45" t="s">
        <v>158</v>
      </c>
      <c r="C45" t="s">
        <v>337</v>
      </c>
      <c r="D45" s="33">
        <v>90.7</v>
      </c>
      <c r="E45" t="s">
        <v>373</v>
      </c>
      <c r="F45" s="38">
        <v>-9999999999</v>
      </c>
      <c r="G45" s="38">
        <v>-9999999999</v>
      </c>
    </row>
    <row r="46" spans="1:7">
      <c r="A46" t="s">
        <v>197</v>
      </c>
      <c r="B46" t="s">
        <v>42</v>
      </c>
      <c r="C46" t="s">
        <v>198</v>
      </c>
      <c r="D46" s="33">
        <v>3.01</v>
      </c>
      <c r="E46" t="s">
        <v>374</v>
      </c>
      <c r="F46" s="38">
        <v>-9999999999</v>
      </c>
      <c r="G46" s="38">
        <v>-9999999999</v>
      </c>
    </row>
    <row r="47" spans="1:7">
      <c r="A47" t="s">
        <v>205</v>
      </c>
      <c r="B47" t="s">
        <v>42</v>
      </c>
      <c r="C47" t="s">
        <v>206</v>
      </c>
      <c r="D47" s="33">
        <v>201.81</v>
      </c>
      <c r="E47" t="s">
        <v>375</v>
      </c>
      <c r="F47" s="38">
        <v>-9999999999</v>
      </c>
      <c r="G47" s="38">
        <v>-9999999999</v>
      </c>
    </row>
    <row r="48" spans="1:7">
      <c r="A48" t="s">
        <v>271</v>
      </c>
      <c r="B48" t="s">
        <v>17</v>
      </c>
      <c r="C48" t="s">
        <v>272</v>
      </c>
      <c r="D48" s="33">
        <v>1.52</v>
      </c>
      <c r="E48" t="s">
        <v>376</v>
      </c>
      <c r="F48" s="38">
        <v>11.103</v>
      </c>
      <c r="G48" s="38">
        <v>75.221000000000004</v>
      </c>
    </row>
    <row r="49" spans="1:7">
      <c r="A49" t="s">
        <v>281</v>
      </c>
      <c r="B49" t="s">
        <v>17</v>
      </c>
      <c r="C49" t="s">
        <v>282</v>
      </c>
      <c r="D49" s="33">
        <v>5.58</v>
      </c>
      <c r="E49" t="s">
        <v>377</v>
      </c>
      <c r="F49" s="38">
        <v>42.606000000000002</v>
      </c>
      <c r="G49" s="38">
        <v>288.65800000000002</v>
      </c>
    </row>
    <row r="50" spans="1:7">
      <c r="A50" t="s">
        <v>289</v>
      </c>
      <c r="B50" t="s">
        <v>17</v>
      </c>
      <c r="C50" t="s">
        <v>290</v>
      </c>
      <c r="D50" s="33">
        <v>9.15</v>
      </c>
      <c r="E50" t="s">
        <v>378</v>
      </c>
      <c r="F50" s="38">
        <v>69.659000000000006</v>
      </c>
      <c r="G50" s="38">
        <v>471.94400000000002</v>
      </c>
    </row>
    <row r="51" spans="1:7">
      <c r="A51" t="s">
        <v>214</v>
      </c>
      <c r="B51" t="s">
        <v>42</v>
      </c>
      <c r="C51" t="s">
        <v>215</v>
      </c>
      <c r="D51" s="33">
        <v>3.85</v>
      </c>
      <c r="E51" t="s">
        <v>379</v>
      </c>
      <c r="F51" s="38">
        <v>0.27193817334880999</v>
      </c>
      <c r="G51" s="38">
        <v>4.5599068317020999</v>
      </c>
    </row>
    <row r="52" spans="1:7">
      <c r="A52" t="s">
        <v>279</v>
      </c>
      <c r="B52" t="s">
        <v>42</v>
      </c>
      <c r="C52" t="s">
        <v>280</v>
      </c>
      <c r="D52" s="33">
        <v>60.76</v>
      </c>
      <c r="E52" t="s">
        <v>380</v>
      </c>
      <c r="F52" s="38">
        <v>37.637999999999998</v>
      </c>
      <c r="G52" s="38">
        <v>255</v>
      </c>
    </row>
    <row r="53" spans="1:7">
      <c r="A53" t="s">
        <v>285</v>
      </c>
      <c r="B53" t="s">
        <v>42</v>
      </c>
      <c r="C53" t="s">
        <v>286</v>
      </c>
      <c r="D53" s="33">
        <v>89.51</v>
      </c>
      <c r="E53" t="s">
        <v>381</v>
      </c>
      <c r="F53" s="38">
        <v>48.177</v>
      </c>
      <c r="G53" s="38">
        <v>326.39999999999998</v>
      </c>
    </row>
    <row r="54" spans="1:7">
      <c r="A54" t="s">
        <v>273</v>
      </c>
      <c r="B54" t="s">
        <v>42</v>
      </c>
      <c r="C54" t="s">
        <v>274</v>
      </c>
      <c r="D54" s="33">
        <v>0.23</v>
      </c>
      <c r="E54" t="s">
        <v>382</v>
      </c>
      <c r="F54" s="38">
        <v>4.7820000000000001E-2</v>
      </c>
      <c r="G54" s="38">
        <v>0.32400000000000001</v>
      </c>
    </row>
    <row r="55" spans="1:7">
      <c r="A55" t="s">
        <v>277</v>
      </c>
      <c r="B55" t="s">
        <v>42</v>
      </c>
      <c r="C55" t="s">
        <v>278</v>
      </c>
      <c r="D55" s="33">
        <v>0.9</v>
      </c>
      <c r="E55" t="s">
        <v>383</v>
      </c>
      <c r="F55" s="38">
        <v>0.18332000000000001</v>
      </c>
      <c r="G55" s="38">
        <v>1.242</v>
      </c>
    </row>
    <row r="56" spans="1:7">
      <c r="A56" t="s">
        <v>287</v>
      </c>
      <c r="B56" t="s">
        <v>42</v>
      </c>
      <c r="C56" t="s">
        <v>288</v>
      </c>
      <c r="D56" s="33">
        <v>1.46</v>
      </c>
      <c r="E56" t="s">
        <v>384</v>
      </c>
      <c r="F56" s="38">
        <v>0.29954999999999998</v>
      </c>
      <c r="G56" s="38">
        <v>2.0299999999999998</v>
      </c>
    </row>
    <row r="57" spans="1:7">
      <c r="A57" t="s">
        <v>300</v>
      </c>
      <c r="B57" t="s">
        <v>42</v>
      </c>
      <c r="C57" t="s">
        <v>301</v>
      </c>
      <c r="D57" s="33">
        <v>740</v>
      </c>
      <c r="E57" t="s">
        <v>385</v>
      </c>
      <c r="F57" s="38">
        <v>0</v>
      </c>
      <c r="G57" s="38">
        <v>0</v>
      </c>
    </row>
    <row r="58" spans="1:7">
      <c r="A58" t="s">
        <v>298</v>
      </c>
      <c r="B58" t="s">
        <v>42</v>
      </c>
      <c r="C58" t="s">
        <v>299</v>
      </c>
      <c r="D58" s="33">
        <v>226.21</v>
      </c>
      <c r="E58" t="s">
        <v>386</v>
      </c>
      <c r="F58" s="38">
        <v>0</v>
      </c>
      <c r="G58" s="38">
        <v>0</v>
      </c>
    </row>
    <row r="59" spans="1:7">
      <c r="A59" t="s">
        <v>302</v>
      </c>
      <c r="B59" t="s">
        <v>42</v>
      </c>
      <c r="C59" t="s">
        <v>303</v>
      </c>
      <c r="D59" s="33">
        <v>23.1</v>
      </c>
      <c r="E59" t="s">
        <v>387</v>
      </c>
      <c r="F59" s="38">
        <v>0</v>
      </c>
      <c r="G59" s="38">
        <v>0</v>
      </c>
    </row>
    <row r="60" spans="1:7">
      <c r="A60" t="s">
        <v>306</v>
      </c>
      <c r="B60" t="s">
        <v>42</v>
      </c>
      <c r="C60" t="s">
        <v>307</v>
      </c>
      <c r="D60" s="33">
        <v>387.8</v>
      </c>
      <c r="E60" t="s">
        <v>388</v>
      </c>
      <c r="F60" s="38">
        <v>127.20399999999999</v>
      </c>
      <c r="G60" s="38">
        <v>1718.8209999999999</v>
      </c>
    </row>
    <row r="61" spans="1:7">
      <c r="A61" t="s">
        <v>340</v>
      </c>
      <c r="B61" t="s">
        <v>42</v>
      </c>
      <c r="C61" t="s">
        <v>341</v>
      </c>
      <c r="D61" s="33">
        <v>740</v>
      </c>
      <c r="E61" t="s">
        <v>389</v>
      </c>
      <c r="F61" s="38">
        <v>135.69530641777999</v>
      </c>
      <c r="G61" s="38">
        <v>1685.0562342283999</v>
      </c>
    </row>
    <row r="62" spans="1:7">
      <c r="A62" t="s">
        <v>219</v>
      </c>
      <c r="B62" t="s">
        <v>42</v>
      </c>
      <c r="C62" t="s">
        <v>220</v>
      </c>
      <c r="D62" s="33">
        <v>16.62</v>
      </c>
      <c r="E62" t="s">
        <v>390</v>
      </c>
      <c r="F62" s="38">
        <v>11.289017739924001</v>
      </c>
      <c r="G62" s="38">
        <v>203.48634276516</v>
      </c>
    </row>
    <row r="63" spans="1:7">
      <c r="A63" s="25" t="s">
        <v>391</v>
      </c>
    </row>
    <row r="64" spans="1:7">
      <c r="A64" t="s">
        <v>392</v>
      </c>
      <c r="B64" t="s">
        <v>393</v>
      </c>
      <c r="C64" t="s">
        <v>394</v>
      </c>
      <c r="D64" s="33">
        <v>165</v>
      </c>
      <c r="E64" t="s">
        <v>395</v>
      </c>
      <c r="F64" s="38">
        <v>0</v>
      </c>
      <c r="G64" s="38">
        <v>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4"/>
  <sheetViews>
    <sheetView workbookViewId="0"/>
  </sheetViews>
  <sheetFormatPr baseColWidth="10" defaultColWidth="9.140625" defaultRowHeight="15"/>
  <cols>
    <col min="1" max="1" width="25.7109375" customWidth="1"/>
    <col min="2" max="2" width="3.42578125" customWidth="1"/>
    <col min="3" max="7" width="13.7109375" customWidth="1"/>
    <col min="8" max="8" width="25.7109375" customWidth="1"/>
  </cols>
  <sheetData>
    <row r="1" spans="1:8">
      <c r="E1" s="3" t="s">
        <v>0</v>
      </c>
      <c r="F1" s="3" t="s">
        <v>0</v>
      </c>
      <c r="G1" s="3" t="s">
        <v>0</v>
      </c>
      <c r="H1" s="3" t="s">
        <v>0</v>
      </c>
    </row>
    <row r="2" spans="1:8">
      <c r="E2" s="3"/>
      <c r="F2" s="3"/>
      <c r="G2" s="3"/>
      <c r="H2" s="3"/>
    </row>
    <row r="3" spans="1:8">
      <c r="E3" s="3"/>
      <c r="F3" s="3"/>
      <c r="G3" s="3"/>
      <c r="H3" s="3"/>
    </row>
    <row r="4" spans="1:8">
      <c r="E4" s="3"/>
      <c r="F4" s="3"/>
      <c r="G4" s="3"/>
      <c r="H4" s="3"/>
    </row>
    <row r="6" spans="1:8" ht="18.75">
      <c r="C6" s="2" t="s">
        <v>396</v>
      </c>
      <c r="D6" s="2" t="s">
        <v>396</v>
      </c>
      <c r="E6" s="2" t="s">
        <v>396</v>
      </c>
      <c r="F6" s="2" t="s">
        <v>396</v>
      </c>
      <c r="G6" s="2" t="s">
        <v>396</v>
      </c>
    </row>
    <row r="10" spans="1:8">
      <c r="B10" t="s">
        <v>397</v>
      </c>
      <c r="C10" s="39" t="s">
        <v>5</v>
      </c>
      <c r="D10" s="40" t="s">
        <v>6</v>
      </c>
      <c r="E10" s="39" t="s">
        <v>7</v>
      </c>
    </row>
    <row r="11" spans="1:8">
      <c r="B11" t="s">
        <v>397</v>
      </c>
      <c r="C11" s="39" t="s">
        <v>8</v>
      </c>
      <c r="D11" s="40" t="s">
        <v>6</v>
      </c>
      <c r="E11" s="39" t="s">
        <v>9</v>
      </c>
    </row>
    <row r="12" spans="1:8">
      <c r="B12" t="s">
        <v>397</v>
      </c>
      <c r="C12" s="39" t="s">
        <v>10</v>
      </c>
      <c r="D12" s="40" t="s">
        <v>6</v>
      </c>
      <c r="E12" s="39" t="s">
        <v>11</v>
      </c>
    </row>
    <row r="14" spans="1:8" ht="45" customHeight="1">
      <c r="A14" s="41" t="s">
        <v>398</v>
      </c>
      <c r="B14" s="41" t="s">
        <v>399</v>
      </c>
      <c r="C14" s="41" t="s">
        <v>13</v>
      </c>
      <c r="D14" s="42" t="s">
        <v>14</v>
      </c>
      <c r="E14" s="1" t="s">
        <v>15</v>
      </c>
      <c r="F14" s="1" t="s">
        <v>15</v>
      </c>
      <c r="G14" s="43">
        <f>SUM(G15:G15)</f>
        <v>6</v>
      </c>
    </row>
    <row r="15" spans="1:8">
      <c r="A15" s="44"/>
      <c r="B15" s="44"/>
      <c r="C15" s="45">
        <v>6</v>
      </c>
      <c r="D15" s="45"/>
      <c r="E15" s="45"/>
      <c r="F15" s="45"/>
      <c r="G15" s="45">
        <f>PRODUCT(C15:F15)</f>
        <v>6</v>
      </c>
    </row>
    <row r="17" spans="1:7" ht="45" customHeight="1">
      <c r="A17" s="41" t="s">
        <v>400</v>
      </c>
      <c r="B17" s="41" t="s">
        <v>399</v>
      </c>
      <c r="C17" s="41" t="s">
        <v>16</v>
      </c>
      <c r="D17" s="42" t="s">
        <v>17</v>
      </c>
      <c r="E17" s="1" t="s">
        <v>18</v>
      </c>
      <c r="F17" s="1" t="s">
        <v>18</v>
      </c>
      <c r="G17" s="43">
        <f>SUM(G18:G18)</f>
        <v>212</v>
      </c>
    </row>
    <row r="18" spans="1:7">
      <c r="A18" s="44"/>
      <c r="B18" s="44"/>
      <c r="C18" s="45">
        <v>212</v>
      </c>
      <c r="D18" s="45"/>
      <c r="E18" s="45"/>
      <c r="F18" s="45"/>
      <c r="G18" s="45">
        <f>PRODUCT(C18:F18)</f>
        <v>212</v>
      </c>
    </row>
    <row r="20" spans="1:7">
      <c r="B20" t="s">
        <v>397</v>
      </c>
      <c r="C20" s="39" t="s">
        <v>5</v>
      </c>
      <c r="D20" s="40" t="s">
        <v>6</v>
      </c>
      <c r="E20" s="39" t="s">
        <v>7</v>
      </c>
    </row>
    <row r="21" spans="1:7">
      <c r="B21" t="s">
        <v>397</v>
      </c>
      <c r="C21" s="39" t="s">
        <v>8</v>
      </c>
      <c r="D21" s="40" t="s">
        <v>6</v>
      </c>
      <c r="E21" s="39" t="s">
        <v>9</v>
      </c>
    </row>
    <row r="22" spans="1:7">
      <c r="B22" t="s">
        <v>397</v>
      </c>
      <c r="C22" s="39" t="s">
        <v>10</v>
      </c>
      <c r="D22" s="40" t="s">
        <v>20</v>
      </c>
      <c r="E22" s="39" t="s">
        <v>21</v>
      </c>
    </row>
    <row r="24" spans="1:7" ht="45" customHeight="1">
      <c r="A24" s="41" t="s">
        <v>401</v>
      </c>
      <c r="B24" s="41" t="s">
        <v>399</v>
      </c>
      <c r="C24" s="41" t="s">
        <v>23</v>
      </c>
      <c r="D24" s="42" t="s">
        <v>17</v>
      </c>
      <c r="E24" s="1" t="s">
        <v>24</v>
      </c>
      <c r="F24" s="1" t="s">
        <v>24</v>
      </c>
      <c r="G24" s="43">
        <f>SUM(G25:G25)</f>
        <v>424</v>
      </c>
    </row>
    <row r="25" spans="1:7">
      <c r="A25" s="44"/>
      <c r="B25" s="44"/>
      <c r="C25" s="45">
        <v>212</v>
      </c>
      <c r="D25" s="45">
        <v>2</v>
      </c>
      <c r="E25" s="45"/>
      <c r="F25" s="45"/>
      <c r="G25" s="45">
        <f>PRODUCT(C25:F25)</f>
        <v>424</v>
      </c>
    </row>
    <row r="27" spans="1:7" ht="45" customHeight="1">
      <c r="A27" s="41" t="s">
        <v>402</v>
      </c>
      <c r="B27" s="41" t="s">
        <v>399</v>
      </c>
      <c r="C27" s="41" t="s">
        <v>25</v>
      </c>
      <c r="D27" s="42" t="s">
        <v>26</v>
      </c>
      <c r="E27" s="1" t="s">
        <v>27</v>
      </c>
      <c r="F27" s="1" t="s">
        <v>27</v>
      </c>
      <c r="G27" s="43">
        <f>SUM(G28:G29)</f>
        <v>127.2</v>
      </c>
    </row>
    <row r="28" spans="1:7">
      <c r="A28" s="44"/>
      <c r="B28" s="44"/>
      <c r="C28" s="45">
        <v>32</v>
      </c>
      <c r="D28" s="45">
        <v>0.6</v>
      </c>
      <c r="E28" s="45"/>
      <c r="F28" s="45"/>
      <c r="G28" s="45">
        <f>PRODUCT(C28:F28)</f>
        <v>19.2</v>
      </c>
    </row>
    <row r="29" spans="1:7">
      <c r="A29" s="44"/>
      <c r="B29" s="44"/>
      <c r="C29" s="45">
        <v>180</v>
      </c>
      <c r="D29" s="45">
        <v>0.6</v>
      </c>
      <c r="E29" s="45"/>
      <c r="F29" s="45"/>
      <c r="G29" s="45">
        <f>PRODUCT(C29:F29)</f>
        <v>108</v>
      </c>
    </row>
    <row r="31" spans="1:7" ht="45" customHeight="1">
      <c r="A31" s="41" t="s">
        <v>403</v>
      </c>
      <c r="B31" s="41" t="s">
        <v>399</v>
      </c>
      <c r="C31" s="41" t="s">
        <v>28</v>
      </c>
      <c r="D31" s="42" t="s">
        <v>29</v>
      </c>
      <c r="E31" s="1" t="s">
        <v>30</v>
      </c>
      <c r="F31" s="1" t="s">
        <v>30</v>
      </c>
      <c r="G31" s="43">
        <f>SUM(G32:G32)</f>
        <v>127.19999999999999</v>
      </c>
    </row>
    <row r="32" spans="1:7">
      <c r="A32" s="44"/>
      <c r="B32" s="44"/>
      <c r="C32" s="45">
        <v>212</v>
      </c>
      <c r="D32" s="45">
        <v>1</v>
      </c>
      <c r="E32" s="45">
        <v>0.6</v>
      </c>
      <c r="F32" s="45"/>
      <c r="G32" s="45">
        <f>PRODUCT(C32:F32)</f>
        <v>127.19999999999999</v>
      </c>
    </row>
    <row r="34" spans="1:7" ht="45" customHeight="1">
      <c r="A34" s="41" t="s">
        <v>404</v>
      </c>
      <c r="B34" s="41" t="s">
        <v>399</v>
      </c>
      <c r="C34" s="41" t="s">
        <v>31</v>
      </c>
      <c r="D34" s="42" t="s">
        <v>29</v>
      </c>
      <c r="E34" s="1" t="s">
        <v>32</v>
      </c>
      <c r="F34" s="1" t="s">
        <v>32</v>
      </c>
      <c r="G34" s="43">
        <f>SUM(G35:G36)</f>
        <v>115.75199999999998</v>
      </c>
    </row>
    <row r="35" spans="1:7">
      <c r="A35" s="44" t="s">
        <v>405</v>
      </c>
      <c r="B35" s="44"/>
      <c r="C35" s="45">
        <v>212</v>
      </c>
      <c r="D35" s="45">
        <v>0.6</v>
      </c>
      <c r="E35" s="45">
        <v>0.5</v>
      </c>
      <c r="F35" s="45">
        <v>1.3</v>
      </c>
      <c r="G35" s="45">
        <f>PRODUCT(C35:F35)</f>
        <v>82.679999999999993</v>
      </c>
    </row>
    <row r="36" spans="1:7">
      <c r="A36" s="44" t="s">
        <v>406</v>
      </c>
      <c r="B36" s="44"/>
      <c r="C36" s="45">
        <v>212</v>
      </c>
      <c r="D36" s="45">
        <v>0.6</v>
      </c>
      <c r="E36" s="45">
        <v>0.2</v>
      </c>
      <c r="F36" s="45">
        <v>1.3</v>
      </c>
      <c r="G36" s="45">
        <f>PRODUCT(C36:F36)</f>
        <v>33.071999999999996</v>
      </c>
    </row>
    <row r="38" spans="1:7" ht="45" customHeight="1">
      <c r="A38" s="41" t="s">
        <v>407</v>
      </c>
      <c r="B38" s="41" t="s">
        <v>399</v>
      </c>
      <c r="C38" s="41" t="s">
        <v>33</v>
      </c>
      <c r="D38" s="42" t="s">
        <v>29</v>
      </c>
      <c r="E38" s="1" t="s">
        <v>34</v>
      </c>
      <c r="F38" s="1" t="s">
        <v>34</v>
      </c>
      <c r="G38" s="43">
        <f>SUM(G39:G39)</f>
        <v>38.159999999999997</v>
      </c>
    </row>
    <row r="39" spans="1:7">
      <c r="A39" s="44" t="s">
        <v>408</v>
      </c>
      <c r="B39" s="44"/>
      <c r="C39" s="45">
        <v>212</v>
      </c>
      <c r="D39" s="45">
        <v>0.6</v>
      </c>
      <c r="E39" s="45">
        <v>0.3</v>
      </c>
      <c r="F39" s="45"/>
      <c r="G39" s="45">
        <f>PRODUCT(C39:F39)</f>
        <v>38.159999999999997</v>
      </c>
    </row>
    <row r="41" spans="1:7" ht="45" customHeight="1">
      <c r="A41" s="41" t="s">
        <v>409</v>
      </c>
      <c r="B41" s="41" t="s">
        <v>399</v>
      </c>
      <c r="C41" s="41" t="s">
        <v>35</v>
      </c>
      <c r="D41" s="42" t="s">
        <v>29</v>
      </c>
      <c r="E41" s="1" t="s">
        <v>36</v>
      </c>
      <c r="F41" s="1" t="s">
        <v>36</v>
      </c>
      <c r="G41" s="43">
        <f>SUM(G42:G42)</f>
        <v>50.879999999999995</v>
      </c>
    </row>
    <row r="42" spans="1:7">
      <c r="A42" s="44" t="s">
        <v>408</v>
      </c>
      <c r="B42" s="44"/>
      <c r="C42" s="45">
        <v>212</v>
      </c>
      <c r="D42" s="45">
        <v>0.6</v>
      </c>
      <c r="E42" s="45">
        <v>0.4</v>
      </c>
      <c r="F42" s="45"/>
      <c r="G42" s="45">
        <f>PRODUCT(C42:F42)</f>
        <v>50.879999999999995</v>
      </c>
    </row>
    <row r="44" spans="1:7" ht="45" customHeight="1">
      <c r="A44" s="41" t="s">
        <v>410</v>
      </c>
      <c r="B44" s="41" t="s">
        <v>399</v>
      </c>
      <c r="C44" s="41" t="s">
        <v>37</v>
      </c>
      <c r="D44" s="42" t="s">
        <v>29</v>
      </c>
      <c r="E44" s="1" t="s">
        <v>38</v>
      </c>
      <c r="F44" s="1" t="s">
        <v>38</v>
      </c>
      <c r="G44" s="43">
        <f>SUM(G45:G45)</f>
        <v>25.439999999999998</v>
      </c>
    </row>
    <row r="45" spans="1:7">
      <c r="A45" s="44" t="s">
        <v>408</v>
      </c>
      <c r="B45" s="44"/>
      <c r="C45" s="45">
        <v>212</v>
      </c>
      <c r="D45" s="45">
        <v>0.6</v>
      </c>
      <c r="E45" s="45">
        <v>0.2</v>
      </c>
      <c r="F45" s="45"/>
      <c r="G45" s="45">
        <f>PRODUCT(C45:F45)</f>
        <v>25.439999999999998</v>
      </c>
    </row>
    <row r="47" spans="1:7" ht="45" customHeight="1">
      <c r="A47" s="41" t="s">
        <v>411</v>
      </c>
      <c r="B47" s="41" t="s">
        <v>399</v>
      </c>
      <c r="C47" s="41" t="s">
        <v>39</v>
      </c>
      <c r="D47" s="42" t="s">
        <v>26</v>
      </c>
      <c r="E47" s="1" t="s">
        <v>40</v>
      </c>
      <c r="F47" s="1" t="s">
        <v>40</v>
      </c>
      <c r="G47" s="43">
        <f>SUM(G48:G48)</f>
        <v>127.19999999999999</v>
      </c>
    </row>
    <row r="48" spans="1:7">
      <c r="A48" s="44"/>
      <c r="B48" s="44"/>
      <c r="C48" s="45">
        <v>212</v>
      </c>
      <c r="D48" s="45">
        <v>0.6</v>
      </c>
      <c r="E48" s="45"/>
      <c r="F48" s="45"/>
      <c r="G48" s="45">
        <f>PRODUCT(C48:F48)</f>
        <v>127.19999999999999</v>
      </c>
    </row>
    <row r="50" spans="1:7" ht="45" customHeight="1">
      <c r="A50" s="41" t="s">
        <v>412</v>
      </c>
      <c r="B50" s="41" t="s">
        <v>399</v>
      </c>
      <c r="C50" s="41" t="s">
        <v>41</v>
      </c>
      <c r="D50" s="42" t="s">
        <v>42</v>
      </c>
      <c r="E50" s="1" t="s">
        <v>43</v>
      </c>
      <c r="F50" s="1" t="s">
        <v>43</v>
      </c>
      <c r="G50" s="43">
        <f>SUM(G51:G51)</f>
        <v>10</v>
      </c>
    </row>
    <row r="51" spans="1:7">
      <c r="A51" s="44"/>
      <c r="B51" s="44"/>
      <c r="C51" s="45">
        <v>10</v>
      </c>
      <c r="D51" s="45"/>
      <c r="E51" s="45"/>
      <c r="F51" s="45"/>
      <c r="G51" s="45">
        <f>PRODUCT(C51:F51)</f>
        <v>10</v>
      </c>
    </row>
    <row r="53" spans="1:7" ht="45" customHeight="1">
      <c r="A53" s="41" t="s">
        <v>413</v>
      </c>
      <c r="B53" s="41" t="s">
        <v>399</v>
      </c>
      <c r="C53" s="41" t="s">
        <v>46</v>
      </c>
      <c r="D53" s="42" t="s">
        <v>14</v>
      </c>
      <c r="E53" s="1" t="s">
        <v>47</v>
      </c>
      <c r="F53" s="1" t="s">
        <v>47</v>
      </c>
      <c r="G53" s="43">
        <f>SUM(G54:G54)</f>
        <v>3</v>
      </c>
    </row>
    <row r="54" spans="1:7">
      <c r="A54" s="44"/>
      <c r="B54" s="44"/>
      <c r="C54" s="45">
        <v>3</v>
      </c>
      <c r="D54" s="45"/>
      <c r="E54" s="45"/>
      <c r="F54" s="45"/>
      <c r="G54" s="45">
        <f>PRODUCT(C54:F54)</f>
        <v>3</v>
      </c>
    </row>
    <row r="56" spans="1:7">
      <c r="B56" t="s">
        <v>397</v>
      </c>
      <c r="C56" s="39" t="s">
        <v>5</v>
      </c>
      <c r="D56" s="40" t="s">
        <v>6</v>
      </c>
      <c r="E56" s="39" t="s">
        <v>7</v>
      </c>
    </row>
    <row r="57" spans="1:7">
      <c r="B57" t="s">
        <v>397</v>
      </c>
      <c r="C57" s="39" t="s">
        <v>8</v>
      </c>
      <c r="D57" s="40" t="s">
        <v>6</v>
      </c>
      <c r="E57" s="39" t="s">
        <v>9</v>
      </c>
    </row>
    <row r="58" spans="1:7">
      <c r="B58" t="s">
        <v>397</v>
      </c>
      <c r="C58" s="39" t="s">
        <v>10</v>
      </c>
      <c r="D58" s="40" t="s">
        <v>48</v>
      </c>
      <c r="E58" s="39" t="s">
        <v>49</v>
      </c>
    </row>
    <row r="60" spans="1:7" ht="45" customHeight="1">
      <c r="A60" s="41" t="s">
        <v>414</v>
      </c>
      <c r="B60" s="41" t="s">
        <v>399</v>
      </c>
      <c r="C60" s="41" t="s">
        <v>51</v>
      </c>
      <c r="D60" s="42" t="s">
        <v>17</v>
      </c>
      <c r="E60" s="1" t="s">
        <v>52</v>
      </c>
      <c r="F60" s="1" t="s">
        <v>52</v>
      </c>
      <c r="G60" s="43">
        <f>SUM(G61:G61)</f>
        <v>145</v>
      </c>
    </row>
    <row r="61" spans="1:7">
      <c r="A61" s="44"/>
      <c r="B61" s="44"/>
      <c r="C61" s="45">
        <v>145</v>
      </c>
      <c r="D61" s="45"/>
      <c r="E61" s="45"/>
      <c r="F61" s="45"/>
      <c r="G61" s="45">
        <f>PRODUCT(C61:F61)</f>
        <v>145</v>
      </c>
    </row>
    <row r="63" spans="1:7" ht="45" customHeight="1">
      <c r="A63" s="41" t="s">
        <v>415</v>
      </c>
      <c r="B63" s="41" t="s">
        <v>399</v>
      </c>
      <c r="C63" s="41" t="s">
        <v>53</v>
      </c>
      <c r="D63" s="42" t="s">
        <v>17</v>
      </c>
      <c r="E63" s="1" t="s">
        <v>54</v>
      </c>
      <c r="F63" s="1" t="s">
        <v>54</v>
      </c>
      <c r="G63" s="43">
        <f>SUM(G64:G65)</f>
        <v>240</v>
      </c>
    </row>
    <row r="64" spans="1:7">
      <c r="A64" s="44" t="s">
        <v>416</v>
      </c>
      <c r="B64" s="44"/>
      <c r="C64" s="45">
        <v>60</v>
      </c>
      <c r="D64" s="45"/>
      <c r="E64" s="45"/>
      <c r="F64" s="45"/>
      <c r="G64" s="45">
        <f>PRODUCT(C64:F64)</f>
        <v>60</v>
      </c>
    </row>
    <row r="65" spans="1:7">
      <c r="A65" s="44" t="s">
        <v>417</v>
      </c>
      <c r="B65" s="44"/>
      <c r="C65" s="45">
        <v>180</v>
      </c>
      <c r="D65" s="45"/>
      <c r="E65" s="45"/>
      <c r="F65" s="45"/>
      <c r="G65" s="45">
        <f>PRODUCT(C65:F65)</f>
        <v>180</v>
      </c>
    </row>
    <row r="67" spans="1:7" ht="45" customHeight="1">
      <c r="A67" s="41" t="s">
        <v>418</v>
      </c>
      <c r="B67" s="41" t="s">
        <v>399</v>
      </c>
      <c r="C67" s="41" t="s">
        <v>55</v>
      </c>
      <c r="D67" s="42" t="s">
        <v>42</v>
      </c>
      <c r="E67" s="1" t="s">
        <v>56</v>
      </c>
      <c r="F67" s="1" t="s">
        <v>56</v>
      </c>
      <c r="G67" s="43">
        <f>SUM(G68:G68)</f>
        <v>1</v>
      </c>
    </row>
    <row r="68" spans="1:7">
      <c r="A68" s="44"/>
      <c r="B68" s="44"/>
      <c r="C68" s="45">
        <v>1</v>
      </c>
      <c r="D68" s="45"/>
      <c r="E68" s="45"/>
      <c r="F68" s="45"/>
      <c r="G68" s="45">
        <f>PRODUCT(C68:F68)</f>
        <v>1</v>
      </c>
    </row>
    <row r="70" spans="1:7" ht="45" customHeight="1">
      <c r="A70" s="41" t="s">
        <v>419</v>
      </c>
      <c r="B70" s="41" t="s">
        <v>399</v>
      </c>
      <c r="C70" s="41" t="s">
        <v>57</v>
      </c>
      <c r="D70" s="42" t="s">
        <v>42</v>
      </c>
      <c r="E70" s="1" t="s">
        <v>58</v>
      </c>
      <c r="F70" s="1" t="s">
        <v>58</v>
      </c>
      <c r="G70" s="43">
        <f>SUM(G71:G71)</f>
        <v>3</v>
      </c>
    </row>
    <row r="71" spans="1:7">
      <c r="A71" s="44"/>
      <c r="B71" s="44"/>
      <c r="C71" s="45">
        <v>3</v>
      </c>
      <c r="D71" s="45"/>
      <c r="E71" s="45"/>
      <c r="F71" s="45"/>
      <c r="G71" s="45">
        <f>PRODUCT(C71:F71)</f>
        <v>3</v>
      </c>
    </row>
    <row r="73" spans="1:7" ht="45" customHeight="1">
      <c r="A73" s="41" t="s">
        <v>420</v>
      </c>
      <c r="B73" s="41" t="s">
        <v>399</v>
      </c>
      <c r="C73" s="41" t="s">
        <v>59</v>
      </c>
      <c r="D73" s="42" t="s">
        <v>42</v>
      </c>
      <c r="E73" s="1" t="s">
        <v>60</v>
      </c>
      <c r="F73" s="1" t="s">
        <v>60</v>
      </c>
      <c r="G73" s="43">
        <f>SUM(G74:G74)</f>
        <v>1</v>
      </c>
    </row>
    <row r="74" spans="1:7">
      <c r="A74" s="44"/>
      <c r="B74" s="44"/>
      <c r="C74" s="45">
        <v>1</v>
      </c>
      <c r="D74" s="45"/>
      <c r="E74" s="45"/>
      <c r="F74" s="45"/>
      <c r="G74" s="45">
        <f>PRODUCT(C74:F74)</f>
        <v>1</v>
      </c>
    </row>
    <row r="76" spans="1:7" ht="45" customHeight="1">
      <c r="A76" s="41" t="s">
        <v>421</v>
      </c>
      <c r="B76" s="41" t="s">
        <v>399</v>
      </c>
      <c r="C76" s="41" t="s">
        <v>61</v>
      </c>
      <c r="D76" s="42" t="s">
        <v>62</v>
      </c>
      <c r="E76" s="1" t="s">
        <v>63</v>
      </c>
      <c r="F76" s="1" t="s">
        <v>63</v>
      </c>
      <c r="G76" s="43">
        <f>SUM(G77:G77)</f>
        <v>2</v>
      </c>
    </row>
    <row r="77" spans="1:7">
      <c r="A77" s="44"/>
      <c r="B77" s="44"/>
      <c r="C77" s="45">
        <v>2</v>
      </c>
      <c r="D77" s="45"/>
      <c r="E77" s="45"/>
      <c r="F77" s="45"/>
      <c r="G77" s="45">
        <f>PRODUCT(C77:F77)</f>
        <v>2</v>
      </c>
    </row>
    <row r="79" spans="1:7" ht="45" customHeight="1">
      <c r="A79" s="41" t="s">
        <v>422</v>
      </c>
      <c r="B79" s="41" t="s">
        <v>399</v>
      </c>
      <c r="C79" s="41" t="s">
        <v>64</v>
      </c>
      <c r="D79" s="42" t="s">
        <v>62</v>
      </c>
      <c r="E79" s="1" t="s">
        <v>65</v>
      </c>
      <c r="F79" s="1" t="s">
        <v>65</v>
      </c>
      <c r="G79" s="43">
        <f>SUM(G80:G80)</f>
        <v>2</v>
      </c>
    </row>
    <row r="80" spans="1:7">
      <c r="A80" s="44"/>
      <c r="B80" s="44"/>
      <c r="C80" s="45">
        <v>2</v>
      </c>
      <c r="D80" s="45"/>
      <c r="E80" s="45"/>
      <c r="F80" s="45"/>
      <c r="G80" s="45">
        <f>PRODUCT(C80:F80)</f>
        <v>2</v>
      </c>
    </row>
    <row r="82" spans="1:7" ht="45" customHeight="1">
      <c r="A82" s="41" t="s">
        <v>423</v>
      </c>
      <c r="B82" s="41" t="s">
        <v>399</v>
      </c>
      <c r="C82" s="41" t="s">
        <v>82</v>
      </c>
      <c r="D82" s="42" t="s">
        <v>14</v>
      </c>
      <c r="E82" s="1" t="s">
        <v>83</v>
      </c>
      <c r="F82" s="1" t="s">
        <v>83</v>
      </c>
      <c r="G82" s="43">
        <f>SUM(G83:G83)</f>
        <v>3</v>
      </c>
    </row>
    <row r="83" spans="1:7">
      <c r="A83" s="44"/>
      <c r="B83" s="44"/>
      <c r="C83" s="45">
        <v>3</v>
      </c>
      <c r="D83" s="45"/>
      <c r="E83" s="45"/>
      <c r="F83" s="45"/>
      <c r="G83" s="45">
        <f>PRODUCT(C83:F83)</f>
        <v>3</v>
      </c>
    </row>
    <row r="85" spans="1:7" ht="45" customHeight="1">
      <c r="A85" s="41" t="s">
        <v>424</v>
      </c>
      <c r="B85" s="41" t="s">
        <v>399</v>
      </c>
      <c r="C85" s="41" t="s">
        <v>84</v>
      </c>
      <c r="D85" s="42" t="s">
        <v>14</v>
      </c>
      <c r="E85" s="1" t="s">
        <v>85</v>
      </c>
      <c r="F85" s="1" t="s">
        <v>85</v>
      </c>
      <c r="G85" s="43">
        <f>SUM(G86:G86)</f>
        <v>1</v>
      </c>
    </row>
    <row r="86" spans="1:7">
      <c r="A86" s="44"/>
      <c r="B86" s="44"/>
      <c r="C86" s="45">
        <v>1</v>
      </c>
      <c r="D86" s="45"/>
      <c r="E86" s="45"/>
      <c r="F86" s="45"/>
      <c r="G86" s="45">
        <f>PRODUCT(C86:F86)</f>
        <v>1</v>
      </c>
    </row>
    <row r="88" spans="1:7">
      <c r="B88" t="s">
        <v>397</v>
      </c>
      <c r="C88" s="39" t="s">
        <v>5</v>
      </c>
      <c r="D88" s="40" t="s">
        <v>6</v>
      </c>
      <c r="E88" s="39" t="s">
        <v>7</v>
      </c>
    </row>
    <row r="89" spans="1:7">
      <c r="B89" t="s">
        <v>397</v>
      </c>
      <c r="C89" s="39" t="s">
        <v>8</v>
      </c>
      <c r="D89" s="40" t="s">
        <v>20</v>
      </c>
      <c r="E89" s="39" t="s">
        <v>96</v>
      </c>
    </row>
    <row r="90" spans="1:7">
      <c r="B90" t="s">
        <v>397</v>
      </c>
      <c r="C90" s="39" t="s">
        <v>10</v>
      </c>
      <c r="D90" s="40" t="s">
        <v>6</v>
      </c>
      <c r="E90" s="39" t="s">
        <v>11</v>
      </c>
    </row>
    <row r="92" spans="1:7" ht="45" customHeight="1">
      <c r="A92" s="41" t="s">
        <v>425</v>
      </c>
      <c r="B92" s="41" t="s">
        <v>399</v>
      </c>
      <c r="C92" s="41" t="s">
        <v>13</v>
      </c>
      <c r="D92" s="42" t="s">
        <v>14</v>
      </c>
      <c r="E92" s="1" t="s">
        <v>15</v>
      </c>
      <c r="F92" s="1" t="s">
        <v>15</v>
      </c>
      <c r="G92" s="43">
        <f>SUM(G93:G93)</f>
        <v>4</v>
      </c>
    </row>
    <row r="93" spans="1:7">
      <c r="A93" s="44"/>
      <c r="B93" s="44"/>
      <c r="C93" s="45">
        <v>4</v>
      </c>
      <c r="D93" s="45"/>
      <c r="E93" s="45"/>
      <c r="F93" s="45"/>
      <c r="G93" s="45">
        <f>PRODUCT(C93:F93)</f>
        <v>4</v>
      </c>
    </row>
    <row r="95" spans="1:7" ht="45" customHeight="1">
      <c r="A95" s="41" t="s">
        <v>426</v>
      </c>
      <c r="B95" s="41" t="s">
        <v>399</v>
      </c>
      <c r="C95" s="41" t="s">
        <v>16</v>
      </c>
      <c r="D95" s="42" t="s">
        <v>17</v>
      </c>
      <c r="E95" s="1" t="s">
        <v>18</v>
      </c>
      <c r="F95" s="1" t="s">
        <v>18</v>
      </c>
      <c r="G95" s="43">
        <f>SUM(G96:G96)</f>
        <v>174</v>
      </c>
    </row>
    <row r="96" spans="1:7">
      <c r="A96" s="44"/>
      <c r="B96" s="44"/>
      <c r="C96" s="45">
        <v>174</v>
      </c>
      <c r="D96" s="45"/>
      <c r="E96" s="45"/>
      <c r="F96" s="45"/>
      <c r="G96" s="45">
        <f>PRODUCT(C96:F96)</f>
        <v>174</v>
      </c>
    </row>
    <row r="98" spans="1:7">
      <c r="B98" t="s">
        <v>397</v>
      </c>
      <c r="C98" s="39" t="s">
        <v>5</v>
      </c>
      <c r="D98" s="40" t="s">
        <v>6</v>
      </c>
      <c r="E98" s="39" t="s">
        <v>7</v>
      </c>
    </row>
    <row r="99" spans="1:7">
      <c r="B99" t="s">
        <v>397</v>
      </c>
      <c r="C99" s="39" t="s">
        <v>8</v>
      </c>
      <c r="D99" s="40" t="s">
        <v>20</v>
      </c>
      <c r="E99" s="39" t="s">
        <v>96</v>
      </c>
    </row>
    <row r="100" spans="1:7">
      <c r="B100" t="s">
        <v>397</v>
      </c>
      <c r="C100" s="39" t="s">
        <v>10</v>
      </c>
      <c r="D100" s="40" t="s">
        <v>20</v>
      </c>
      <c r="E100" s="39" t="s">
        <v>21</v>
      </c>
    </row>
    <row r="102" spans="1:7" ht="45" customHeight="1">
      <c r="A102" s="41" t="s">
        <v>427</v>
      </c>
      <c r="B102" s="41" t="s">
        <v>399</v>
      </c>
      <c r="C102" s="41" t="s">
        <v>23</v>
      </c>
      <c r="D102" s="42" t="s">
        <v>17</v>
      </c>
      <c r="E102" s="1" t="s">
        <v>24</v>
      </c>
      <c r="F102" s="1" t="s">
        <v>24</v>
      </c>
      <c r="G102" s="43">
        <f>SUM(G103:G103)</f>
        <v>348</v>
      </c>
    </row>
    <row r="103" spans="1:7">
      <c r="A103" s="44"/>
      <c r="B103" s="44"/>
      <c r="C103" s="45">
        <v>174</v>
      </c>
      <c r="D103" s="45">
        <v>2</v>
      </c>
      <c r="E103" s="45"/>
      <c r="F103" s="45"/>
      <c r="G103" s="45">
        <f>PRODUCT(C103:F103)</f>
        <v>348</v>
      </c>
    </row>
    <row r="105" spans="1:7" ht="45" customHeight="1">
      <c r="A105" s="41" t="s">
        <v>428</v>
      </c>
      <c r="B105" s="41" t="s">
        <v>399</v>
      </c>
      <c r="C105" s="41" t="s">
        <v>25</v>
      </c>
      <c r="D105" s="42" t="s">
        <v>26</v>
      </c>
      <c r="E105" s="1" t="s">
        <v>27</v>
      </c>
      <c r="F105" s="1" t="s">
        <v>27</v>
      </c>
      <c r="G105" s="43">
        <f>SUM(G106:G106)</f>
        <v>124.8</v>
      </c>
    </row>
    <row r="106" spans="1:7">
      <c r="A106" s="44"/>
      <c r="B106" s="44"/>
      <c r="C106" s="45">
        <v>208</v>
      </c>
      <c r="D106" s="45">
        <v>0.6</v>
      </c>
      <c r="E106" s="45"/>
      <c r="F106" s="45"/>
      <c r="G106" s="45">
        <f>PRODUCT(C106:F106)</f>
        <v>124.8</v>
      </c>
    </row>
    <row r="108" spans="1:7" ht="45" customHeight="1">
      <c r="A108" s="41" t="s">
        <v>429</v>
      </c>
      <c r="B108" s="41" t="s">
        <v>399</v>
      </c>
      <c r="C108" s="41" t="s">
        <v>28</v>
      </c>
      <c r="D108" s="42" t="s">
        <v>29</v>
      </c>
      <c r="E108" s="1" t="s">
        <v>30</v>
      </c>
      <c r="F108" s="1" t="s">
        <v>30</v>
      </c>
      <c r="G108" s="43">
        <f>SUM(G109:G109)</f>
        <v>104.39999999999999</v>
      </c>
    </row>
    <row r="109" spans="1:7">
      <c r="A109" s="44"/>
      <c r="B109" s="44"/>
      <c r="C109" s="45">
        <v>174</v>
      </c>
      <c r="D109" s="45">
        <v>1</v>
      </c>
      <c r="E109" s="45">
        <v>0.6</v>
      </c>
      <c r="F109" s="45"/>
      <c r="G109" s="45">
        <f>PRODUCT(C109:F109)</f>
        <v>104.39999999999999</v>
      </c>
    </row>
    <row r="111" spans="1:7" ht="45" customHeight="1">
      <c r="A111" s="41" t="s">
        <v>430</v>
      </c>
      <c r="B111" s="41" t="s">
        <v>399</v>
      </c>
      <c r="C111" s="41" t="s">
        <v>31</v>
      </c>
      <c r="D111" s="42" t="s">
        <v>29</v>
      </c>
      <c r="E111" s="1" t="s">
        <v>32</v>
      </c>
      <c r="F111" s="1" t="s">
        <v>32</v>
      </c>
      <c r="G111" s="43">
        <f>SUM(G112:G113)</f>
        <v>95.003999999999991</v>
      </c>
    </row>
    <row r="112" spans="1:7">
      <c r="A112" s="44" t="s">
        <v>405</v>
      </c>
      <c r="B112" s="44"/>
      <c r="C112" s="45">
        <v>174</v>
      </c>
      <c r="D112" s="45">
        <v>0.6</v>
      </c>
      <c r="E112" s="45">
        <v>0.5</v>
      </c>
      <c r="F112" s="45">
        <v>1.3</v>
      </c>
      <c r="G112" s="45">
        <f>PRODUCT(C112:F112)</f>
        <v>67.86</v>
      </c>
    </row>
    <row r="113" spans="1:7">
      <c r="A113" s="44" t="s">
        <v>406</v>
      </c>
      <c r="B113" s="44"/>
      <c r="C113" s="45">
        <v>174</v>
      </c>
      <c r="D113" s="45">
        <v>0.6</v>
      </c>
      <c r="E113" s="45">
        <v>0.2</v>
      </c>
      <c r="F113" s="45">
        <v>1.3</v>
      </c>
      <c r="G113" s="45">
        <f>PRODUCT(C113:F113)</f>
        <v>27.143999999999998</v>
      </c>
    </row>
    <row r="115" spans="1:7" ht="45" customHeight="1">
      <c r="A115" s="41" t="s">
        <v>431</v>
      </c>
      <c r="B115" s="41" t="s">
        <v>399</v>
      </c>
      <c r="C115" s="41" t="s">
        <v>33</v>
      </c>
      <c r="D115" s="42" t="s">
        <v>29</v>
      </c>
      <c r="E115" s="1" t="s">
        <v>34</v>
      </c>
      <c r="F115" s="1" t="s">
        <v>34</v>
      </c>
      <c r="G115" s="43">
        <f>SUM(G116:G116)</f>
        <v>31.319999999999997</v>
      </c>
    </row>
    <row r="116" spans="1:7">
      <c r="A116" s="44"/>
      <c r="B116" s="44"/>
      <c r="C116" s="45">
        <v>174</v>
      </c>
      <c r="D116" s="45">
        <v>0.6</v>
      </c>
      <c r="E116" s="45">
        <v>0.3</v>
      </c>
      <c r="F116" s="45"/>
      <c r="G116" s="45">
        <f>PRODUCT(C116:F116)</f>
        <v>31.319999999999997</v>
      </c>
    </row>
    <row r="118" spans="1:7" ht="45" customHeight="1">
      <c r="A118" s="41" t="s">
        <v>432</v>
      </c>
      <c r="B118" s="41" t="s">
        <v>399</v>
      </c>
      <c r="C118" s="41" t="s">
        <v>35</v>
      </c>
      <c r="D118" s="42" t="s">
        <v>29</v>
      </c>
      <c r="E118" s="1" t="s">
        <v>36</v>
      </c>
      <c r="F118" s="1" t="s">
        <v>36</v>
      </c>
      <c r="G118" s="43">
        <f>SUM(G119:G119)</f>
        <v>41.76</v>
      </c>
    </row>
    <row r="119" spans="1:7">
      <c r="A119" s="44"/>
      <c r="B119" s="44"/>
      <c r="C119" s="45">
        <v>174</v>
      </c>
      <c r="D119" s="45">
        <v>0.6</v>
      </c>
      <c r="E119" s="45">
        <v>0.4</v>
      </c>
      <c r="F119" s="45"/>
      <c r="G119" s="45">
        <f>PRODUCT(C119:F119)</f>
        <v>41.76</v>
      </c>
    </row>
    <row r="121" spans="1:7" ht="45" customHeight="1">
      <c r="A121" s="41" t="s">
        <v>433</v>
      </c>
      <c r="B121" s="41" t="s">
        <v>399</v>
      </c>
      <c r="C121" s="41" t="s">
        <v>37</v>
      </c>
      <c r="D121" s="42" t="s">
        <v>29</v>
      </c>
      <c r="E121" s="1" t="s">
        <v>38</v>
      </c>
      <c r="F121" s="1" t="s">
        <v>38</v>
      </c>
      <c r="G121" s="43">
        <f>SUM(G122:G122)</f>
        <v>20.88</v>
      </c>
    </row>
    <row r="122" spans="1:7">
      <c r="A122" s="44"/>
      <c r="B122" s="44"/>
      <c r="C122" s="45">
        <v>174</v>
      </c>
      <c r="D122" s="45">
        <v>0.6</v>
      </c>
      <c r="E122" s="45">
        <v>0.2</v>
      </c>
      <c r="F122" s="45"/>
      <c r="G122" s="45">
        <f>PRODUCT(C122:F122)</f>
        <v>20.88</v>
      </c>
    </row>
    <row r="124" spans="1:7" ht="45" customHeight="1">
      <c r="A124" s="41" t="s">
        <v>434</v>
      </c>
      <c r="B124" s="41" t="s">
        <v>399</v>
      </c>
      <c r="C124" s="41" t="s">
        <v>39</v>
      </c>
      <c r="D124" s="42" t="s">
        <v>26</v>
      </c>
      <c r="E124" s="1" t="s">
        <v>40</v>
      </c>
      <c r="F124" s="1" t="s">
        <v>40</v>
      </c>
      <c r="G124" s="43">
        <f>SUM(G125:G125)</f>
        <v>104.39999999999999</v>
      </c>
    </row>
    <row r="125" spans="1:7">
      <c r="A125" s="44"/>
      <c r="B125" s="44"/>
      <c r="C125" s="45">
        <v>174</v>
      </c>
      <c r="D125" s="45">
        <v>0.6</v>
      </c>
      <c r="E125" s="45"/>
      <c r="F125" s="45"/>
      <c r="G125" s="45">
        <f>PRODUCT(C125:F125)</f>
        <v>104.39999999999999</v>
      </c>
    </row>
    <row r="127" spans="1:7" ht="45" customHeight="1">
      <c r="A127" s="41" t="s">
        <v>435</v>
      </c>
      <c r="B127" s="41" t="s">
        <v>399</v>
      </c>
      <c r="C127" s="41" t="s">
        <v>41</v>
      </c>
      <c r="D127" s="42" t="s">
        <v>42</v>
      </c>
      <c r="E127" s="1" t="s">
        <v>43</v>
      </c>
      <c r="F127" s="1" t="s">
        <v>43</v>
      </c>
      <c r="G127" s="43">
        <f>SUM(G128:G128)</f>
        <v>7</v>
      </c>
    </row>
    <row r="128" spans="1:7">
      <c r="A128" s="44"/>
      <c r="B128" s="44"/>
      <c r="C128" s="45">
        <v>7</v>
      </c>
      <c r="D128" s="45"/>
      <c r="E128" s="45"/>
      <c r="F128" s="45"/>
      <c r="G128" s="45">
        <f>PRODUCT(C128:F128)</f>
        <v>7</v>
      </c>
    </row>
    <row r="130" spans="1:7" ht="45" customHeight="1">
      <c r="A130" s="41" t="s">
        <v>436</v>
      </c>
      <c r="B130" s="41" t="s">
        <v>399</v>
      </c>
      <c r="C130" s="41" t="s">
        <v>46</v>
      </c>
      <c r="D130" s="42" t="s">
        <v>14</v>
      </c>
      <c r="E130" s="1" t="s">
        <v>47</v>
      </c>
      <c r="F130" s="1" t="s">
        <v>47</v>
      </c>
      <c r="G130" s="43">
        <f>SUM(G131:G131)</f>
        <v>7</v>
      </c>
    </row>
    <row r="131" spans="1:7">
      <c r="A131" s="44"/>
      <c r="B131" s="44"/>
      <c r="C131" s="45">
        <v>7</v>
      </c>
      <c r="D131" s="45"/>
      <c r="E131" s="45"/>
      <c r="F131" s="45"/>
      <c r="G131" s="45">
        <f>PRODUCT(C131:F131)</f>
        <v>7</v>
      </c>
    </row>
    <row r="133" spans="1:7">
      <c r="B133" t="s">
        <v>397</v>
      </c>
      <c r="C133" s="39" t="s">
        <v>5</v>
      </c>
      <c r="D133" s="40" t="s">
        <v>6</v>
      </c>
      <c r="E133" s="39" t="s">
        <v>7</v>
      </c>
    </row>
    <row r="134" spans="1:7">
      <c r="B134" t="s">
        <v>397</v>
      </c>
      <c r="C134" s="39" t="s">
        <v>8</v>
      </c>
      <c r="D134" s="40" t="s">
        <v>20</v>
      </c>
      <c r="E134" s="39" t="s">
        <v>96</v>
      </c>
    </row>
    <row r="135" spans="1:7">
      <c r="B135" t="s">
        <v>397</v>
      </c>
      <c r="C135" s="39" t="s">
        <v>10</v>
      </c>
      <c r="D135" s="40" t="s">
        <v>48</v>
      </c>
      <c r="E135" s="39" t="s">
        <v>99</v>
      </c>
    </row>
    <row r="137" spans="1:7" ht="45" customHeight="1">
      <c r="A137" s="41" t="s">
        <v>437</v>
      </c>
      <c r="B137" s="41" t="s">
        <v>399</v>
      </c>
      <c r="C137" s="41" t="s">
        <v>53</v>
      </c>
      <c r="D137" s="42" t="s">
        <v>17</v>
      </c>
      <c r="E137" s="1" t="s">
        <v>54</v>
      </c>
      <c r="F137" s="1" t="s">
        <v>54</v>
      </c>
      <c r="G137" s="43">
        <f>SUM(G138:G139)</f>
        <v>289</v>
      </c>
    </row>
    <row r="138" spans="1:7">
      <c r="A138" s="44" t="s">
        <v>438</v>
      </c>
      <c r="B138" s="44"/>
      <c r="C138" s="45">
        <v>174</v>
      </c>
      <c r="D138" s="45"/>
      <c r="E138" s="45"/>
      <c r="F138" s="45"/>
      <c r="G138" s="45">
        <f>PRODUCT(C138:F138)</f>
        <v>174</v>
      </c>
    </row>
    <row r="139" spans="1:7">
      <c r="A139" s="44" t="s">
        <v>417</v>
      </c>
      <c r="B139" s="44"/>
      <c r="C139" s="45">
        <v>115</v>
      </c>
      <c r="D139" s="45"/>
      <c r="E139" s="45"/>
      <c r="F139" s="45"/>
      <c r="G139" s="45">
        <f>PRODUCT(C139:F139)</f>
        <v>115</v>
      </c>
    </row>
    <row r="141" spans="1:7" ht="45" customHeight="1">
      <c r="A141" s="41" t="s">
        <v>439</v>
      </c>
      <c r="B141" s="41" t="s">
        <v>399</v>
      </c>
      <c r="C141" s="41" t="s">
        <v>55</v>
      </c>
      <c r="D141" s="42" t="s">
        <v>42</v>
      </c>
      <c r="E141" s="1" t="s">
        <v>56</v>
      </c>
      <c r="F141" s="1" t="s">
        <v>56</v>
      </c>
      <c r="G141" s="43">
        <f>SUM(G142:G142)</f>
        <v>1</v>
      </c>
    </row>
    <row r="142" spans="1:7">
      <c r="A142" s="44"/>
      <c r="B142" s="44"/>
      <c r="C142" s="45">
        <v>1</v>
      </c>
      <c r="D142" s="45"/>
      <c r="E142" s="45"/>
      <c r="F142" s="45"/>
      <c r="G142" s="45">
        <f>PRODUCT(C142:F142)</f>
        <v>1</v>
      </c>
    </row>
    <row r="144" spans="1:7" ht="45" customHeight="1">
      <c r="A144" s="41" t="s">
        <v>440</v>
      </c>
      <c r="B144" s="41" t="s">
        <v>399</v>
      </c>
      <c r="C144" s="41" t="s">
        <v>59</v>
      </c>
      <c r="D144" s="42" t="s">
        <v>42</v>
      </c>
      <c r="E144" s="1" t="s">
        <v>60</v>
      </c>
      <c r="F144" s="1" t="s">
        <v>60</v>
      </c>
      <c r="G144" s="43">
        <f>SUM(G145:G145)</f>
        <v>2</v>
      </c>
    </row>
    <row r="145" spans="1:7">
      <c r="A145" s="44"/>
      <c r="B145" s="44"/>
      <c r="C145" s="45">
        <v>2</v>
      </c>
      <c r="D145" s="45"/>
      <c r="E145" s="45"/>
      <c r="F145" s="45"/>
      <c r="G145" s="45">
        <f>PRODUCT(C145:F145)</f>
        <v>2</v>
      </c>
    </row>
    <row r="147" spans="1:7" ht="45" customHeight="1">
      <c r="A147" s="41" t="s">
        <v>441</v>
      </c>
      <c r="B147" s="41" t="s">
        <v>399</v>
      </c>
      <c r="C147" s="41" t="s">
        <v>64</v>
      </c>
      <c r="D147" s="42" t="s">
        <v>62</v>
      </c>
      <c r="E147" s="1" t="s">
        <v>65</v>
      </c>
      <c r="F147" s="1" t="s">
        <v>65</v>
      </c>
      <c r="G147" s="43">
        <f>SUM(G148:G148)</f>
        <v>2</v>
      </c>
    </row>
    <row r="148" spans="1:7">
      <c r="A148" s="44"/>
      <c r="B148" s="44"/>
      <c r="C148" s="45">
        <v>2</v>
      </c>
      <c r="D148" s="45"/>
      <c r="E148" s="45"/>
      <c r="F148" s="45"/>
      <c r="G148" s="45">
        <f>PRODUCT(C148:F148)</f>
        <v>2</v>
      </c>
    </row>
    <row r="150" spans="1:7" ht="45" customHeight="1">
      <c r="A150" s="41" t="s">
        <v>442</v>
      </c>
      <c r="B150" s="41" t="s">
        <v>399</v>
      </c>
      <c r="C150" s="41" t="s">
        <v>68</v>
      </c>
      <c r="D150" s="42" t="s">
        <v>62</v>
      </c>
      <c r="E150" s="1" t="s">
        <v>69</v>
      </c>
      <c r="F150" s="1" t="s">
        <v>69</v>
      </c>
      <c r="G150" s="43">
        <f>SUM(G151:G151)</f>
        <v>6</v>
      </c>
    </row>
    <row r="151" spans="1:7">
      <c r="A151" s="44"/>
      <c r="B151" s="44"/>
      <c r="C151" s="45">
        <v>6</v>
      </c>
      <c r="D151" s="45"/>
      <c r="E151" s="45"/>
      <c r="F151" s="45"/>
      <c r="G151" s="45">
        <f>PRODUCT(C151:F151)</f>
        <v>6</v>
      </c>
    </row>
    <row r="153" spans="1:7" ht="45" customHeight="1">
      <c r="A153" s="41" t="s">
        <v>443</v>
      </c>
      <c r="B153" s="41" t="s">
        <v>399</v>
      </c>
      <c r="C153" s="41" t="s">
        <v>82</v>
      </c>
      <c r="D153" s="42" t="s">
        <v>14</v>
      </c>
      <c r="E153" s="1" t="s">
        <v>83</v>
      </c>
      <c r="F153" s="1" t="s">
        <v>83</v>
      </c>
      <c r="G153" s="43">
        <f>SUM(G154:G154)</f>
        <v>12</v>
      </c>
    </row>
    <row r="154" spans="1:7">
      <c r="A154" s="44"/>
      <c r="B154" s="44"/>
      <c r="C154" s="45">
        <v>12</v>
      </c>
      <c r="D154" s="45"/>
      <c r="E154" s="45"/>
      <c r="F154" s="45"/>
      <c r="G154" s="45">
        <f>PRODUCT(C154:F154)</f>
        <v>12</v>
      </c>
    </row>
    <row r="156" spans="1:7" ht="45" customHeight="1">
      <c r="A156" s="41" t="s">
        <v>444</v>
      </c>
      <c r="B156" s="41" t="s">
        <v>399</v>
      </c>
      <c r="C156" s="41" t="s">
        <v>84</v>
      </c>
      <c r="D156" s="42" t="s">
        <v>14</v>
      </c>
      <c r="E156" s="1" t="s">
        <v>85</v>
      </c>
      <c r="F156" s="1" t="s">
        <v>85</v>
      </c>
      <c r="G156" s="43">
        <f>SUM(G157:G157)</f>
        <v>1</v>
      </c>
    </row>
    <row r="157" spans="1:7">
      <c r="A157" s="44"/>
      <c r="B157" s="44"/>
      <c r="C157" s="45">
        <v>1</v>
      </c>
      <c r="D157" s="45"/>
      <c r="E157" s="45"/>
      <c r="F157" s="45"/>
      <c r="G157" s="45">
        <f>PRODUCT(C157:F157)</f>
        <v>1</v>
      </c>
    </row>
    <row r="159" spans="1:7">
      <c r="B159" t="s">
        <v>397</v>
      </c>
      <c r="C159" s="39" t="s">
        <v>5</v>
      </c>
      <c r="D159" s="40" t="s">
        <v>6</v>
      </c>
      <c r="E159" s="39" t="s">
        <v>7</v>
      </c>
    </row>
    <row r="160" spans="1:7">
      <c r="B160" t="s">
        <v>397</v>
      </c>
      <c r="C160" s="39" t="s">
        <v>8</v>
      </c>
      <c r="D160" s="40" t="s">
        <v>48</v>
      </c>
      <c r="E160" s="39" t="s">
        <v>112</v>
      </c>
    </row>
    <row r="161" spans="1:7">
      <c r="B161" t="s">
        <v>397</v>
      </c>
      <c r="C161" s="39" t="s">
        <v>10</v>
      </c>
      <c r="D161" s="40" t="s">
        <v>6</v>
      </c>
      <c r="E161" s="39" t="s">
        <v>11</v>
      </c>
    </row>
    <row r="163" spans="1:7" ht="45" customHeight="1">
      <c r="A163" s="41" t="s">
        <v>445</v>
      </c>
      <c r="B163" s="41" t="s">
        <v>399</v>
      </c>
      <c r="C163" s="41" t="s">
        <v>13</v>
      </c>
      <c r="D163" s="42" t="s">
        <v>14</v>
      </c>
      <c r="E163" s="1" t="s">
        <v>15</v>
      </c>
      <c r="F163" s="1" t="s">
        <v>15</v>
      </c>
      <c r="G163" s="43">
        <f>SUM(G164:G164)</f>
        <v>5</v>
      </c>
    </row>
    <row r="164" spans="1:7">
      <c r="A164" s="44"/>
      <c r="B164" s="44"/>
      <c r="C164" s="45">
        <v>5</v>
      </c>
      <c r="D164" s="45"/>
      <c r="E164" s="45"/>
      <c r="F164" s="45"/>
      <c r="G164" s="45">
        <f>PRODUCT(C164:F164)</f>
        <v>5</v>
      </c>
    </row>
    <row r="166" spans="1:7" ht="45" customHeight="1">
      <c r="A166" s="41" t="s">
        <v>446</v>
      </c>
      <c r="B166" s="41" t="s">
        <v>399</v>
      </c>
      <c r="C166" s="41" t="s">
        <v>16</v>
      </c>
      <c r="D166" s="42" t="s">
        <v>17</v>
      </c>
      <c r="E166" s="1" t="s">
        <v>18</v>
      </c>
      <c r="F166" s="1" t="s">
        <v>18</v>
      </c>
      <c r="G166" s="43">
        <f>SUM(G167:G167)</f>
        <v>190</v>
      </c>
    </row>
    <row r="167" spans="1:7">
      <c r="A167" s="44"/>
      <c r="B167" s="44"/>
      <c r="C167" s="45">
        <v>190</v>
      </c>
      <c r="D167" s="45"/>
      <c r="E167" s="45"/>
      <c r="F167" s="45"/>
      <c r="G167" s="45">
        <f>PRODUCT(C167:F167)</f>
        <v>190</v>
      </c>
    </row>
    <row r="169" spans="1:7">
      <c r="B169" t="s">
        <v>397</v>
      </c>
      <c r="C169" s="39" t="s">
        <v>5</v>
      </c>
      <c r="D169" s="40" t="s">
        <v>6</v>
      </c>
      <c r="E169" s="39" t="s">
        <v>7</v>
      </c>
    </row>
    <row r="170" spans="1:7">
      <c r="B170" t="s">
        <v>397</v>
      </c>
      <c r="C170" s="39" t="s">
        <v>8</v>
      </c>
      <c r="D170" s="40" t="s">
        <v>48</v>
      </c>
      <c r="E170" s="39" t="s">
        <v>112</v>
      </c>
    </row>
    <row r="171" spans="1:7">
      <c r="B171" t="s">
        <v>397</v>
      </c>
      <c r="C171" s="39" t="s">
        <v>10</v>
      </c>
      <c r="D171" s="40" t="s">
        <v>20</v>
      </c>
      <c r="E171" s="39" t="s">
        <v>21</v>
      </c>
    </row>
    <row r="173" spans="1:7" ht="45" customHeight="1">
      <c r="A173" s="41" t="s">
        <v>447</v>
      </c>
      <c r="B173" s="41" t="s">
        <v>399</v>
      </c>
      <c r="C173" s="41" t="s">
        <v>23</v>
      </c>
      <c r="D173" s="42" t="s">
        <v>17</v>
      </c>
      <c r="E173" s="1" t="s">
        <v>24</v>
      </c>
      <c r="F173" s="1" t="s">
        <v>24</v>
      </c>
      <c r="G173" s="43">
        <f>SUM(G174:G174)</f>
        <v>380</v>
      </c>
    </row>
    <row r="174" spans="1:7">
      <c r="A174" s="44"/>
      <c r="B174" s="44"/>
      <c r="C174" s="45">
        <v>190</v>
      </c>
      <c r="D174" s="45">
        <v>2</v>
      </c>
      <c r="E174" s="45"/>
      <c r="F174" s="45"/>
      <c r="G174" s="45">
        <f>PRODUCT(C174:F174)</f>
        <v>380</v>
      </c>
    </row>
    <row r="176" spans="1:7" ht="45" customHeight="1">
      <c r="A176" s="41" t="s">
        <v>448</v>
      </c>
      <c r="B176" s="41" t="s">
        <v>399</v>
      </c>
      <c r="C176" s="41" t="s">
        <v>25</v>
      </c>
      <c r="D176" s="42" t="s">
        <v>26</v>
      </c>
      <c r="E176" s="1" t="s">
        <v>27</v>
      </c>
      <c r="F176" s="1" t="s">
        <v>27</v>
      </c>
      <c r="G176" s="43">
        <f>SUM(G177:G177)</f>
        <v>114</v>
      </c>
    </row>
    <row r="177" spans="1:7">
      <c r="A177" s="44"/>
      <c r="B177" s="44"/>
      <c r="C177" s="45">
        <v>190</v>
      </c>
      <c r="D177" s="45">
        <v>0.6</v>
      </c>
      <c r="E177" s="45"/>
      <c r="F177" s="45"/>
      <c r="G177" s="45">
        <f>PRODUCT(C177:F177)</f>
        <v>114</v>
      </c>
    </row>
    <row r="179" spans="1:7" ht="45" customHeight="1">
      <c r="A179" s="41" t="s">
        <v>449</v>
      </c>
      <c r="B179" s="41" t="s">
        <v>399</v>
      </c>
      <c r="C179" s="41" t="s">
        <v>28</v>
      </c>
      <c r="D179" s="42" t="s">
        <v>29</v>
      </c>
      <c r="E179" s="1" t="s">
        <v>30</v>
      </c>
      <c r="F179" s="1" t="s">
        <v>30</v>
      </c>
      <c r="G179" s="43">
        <f>SUM(G180:G180)</f>
        <v>114</v>
      </c>
    </row>
    <row r="180" spans="1:7">
      <c r="A180" s="44"/>
      <c r="B180" s="44"/>
      <c r="C180" s="45">
        <v>190</v>
      </c>
      <c r="D180" s="45">
        <v>1</v>
      </c>
      <c r="E180" s="45">
        <v>0.6</v>
      </c>
      <c r="F180" s="45"/>
      <c r="G180" s="45">
        <f>PRODUCT(C180:F180)</f>
        <v>114</v>
      </c>
    </row>
    <row r="182" spans="1:7" ht="45" customHeight="1">
      <c r="A182" s="41" t="s">
        <v>450</v>
      </c>
      <c r="B182" s="41" t="s">
        <v>399</v>
      </c>
      <c r="C182" s="41" t="s">
        <v>31</v>
      </c>
      <c r="D182" s="42" t="s">
        <v>29</v>
      </c>
      <c r="E182" s="1" t="s">
        <v>32</v>
      </c>
      <c r="F182" s="1" t="s">
        <v>32</v>
      </c>
      <c r="G182" s="43">
        <f>SUM(G183:G184)</f>
        <v>103.74000000000001</v>
      </c>
    </row>
    <row r="183" spans="1:7">
      <c r="A183" s="44" t="s">
        <v>405</v>
      </c>
      <c r="B183" s="44"/>
      <c r="C183" s="45">
        <v>190</v>
      </c>
      <c r="D183" s="45">
        <v>0.6</v>
      </c>
      <c r="E183" s="45">
        <v>0.5</v>
      </c>
      <c r="F183" s="45">
        <v>1.3</v>
      </c>
      <c r="G183" s="45">
        <f>PRODUCT(C183:F183)</f>
        <v>74.100000000000009</v>
      </c>
    </row>
    <row r="184" spans="1:7">
      <c r="A184" s="44" t="s">
        <v>406</v>
      </c>
      <c r="B184" s="44"/>
      <c r="C184" s="45">
        <v>190</v>
      </c>
      <c r="D184" s="45">
        <v>0.6</v>
      </c>
      <c r="E184" s="45">
        <v>0.2</v>
      </c>
      <c r="F184" s="45">
        <v>1.3</v>
      </c>
      <c r="G184" s="45">
        <f>PRODUCT(C184:F184)</f>
        <v>29.64</v>
      </c>
    </row>
    <row r="186" spans="1:7" ht="45" customHeight="1">
      <c r="A186" s="41" t="s">
        <v>451</v>
      </c>
      <c r="B186" s="41" t="s">
        <v>399</v>
      </c>
      <c r="C186" s="41" t="s">
        <v>33</v>
      </c>
      <c r="D186" s="42" t="s">
        <v>29</v>
      </c>
      <c r="E186" s="1" t="s">
        <v>34</v>
      </c>
      <c r="F186" s="1" t="s">
        <v>34</v>
      </c>
      <c r="G186" s="43">
        <f>SUM(G187:G187)</f>
        <v>34.199999999999996</v>
      </c>
    </row>
    <row r="187" spans="1:7">
      <c r="A187" s="44" t="s">
        <v>408</v>
      </c>
      <c r="B187" s="44"/>
      <c r="C187" s="45">
        <v>190</v>
      </c>
      <c r="D187" s="45">
        <v>0.6</v>
      </c>
      <c r="E187" s="45">
        <v>0.3</v>
      </c>
      <c r="F187" s="45"/>
      <c r="G187" s="45">
        <f>PRODUCT(C187:F187)</f>
        <v>34.199999999999996</v>
      </c>
    </row>
    <row r="189" spans="1:7" ht="45" customHeight="1">
      <c r="A189" s="41" t="s">
        <v>452</v>
      </c>
      <c r="B189" s="41" t="s">
        <v>399</v>
      </c>
      <c r="C189" s="41" t="s">
        <v>35</v>
      </c>
      <c r="D189" s="42" t="s">
        <v>29</v>
      </c>
      <c r="E189" s="1" t="s">
        <v>36</v>
      </c>
      <c r="F189" s="1" t="s">
        <v>36</v>
      </c>
      <c r="G189" s="43">
        <f>SUM(G190:G190)</f>
        <v>45.6</v>
      </c>
    </row>
    <row r="190" spans="1:7">
      <c r="A190" s="44"/>
      <c r="B190" s="44"/>
      <c r="C190" s="45">
        <v>190</v>
      </c>
      <c r="D190" s="45">
        <v>0.6</v>
      </c>
      <c r="E190" s="45">
        <v>0.4</v>
      </c>
      <c r="F190" s="45"/>
      <c r="G190" s="45">
        <f>PRODUCT(C190:F190)</f>
        <v>45.6</v>
      </c>
    </row>
    <row r="192" spans="1:7" ht="45" customHeight="1">
      <c r="A192" s="41" t="s">
        <v>453</v>
      </c>
      <c r="B192" s="41" t="s">
        <v>399</v>
      </c>
      <c r="C192" s="41" t="s">
        <v>37</v>
      </c>
      <c r="D192" s="42" t="s">
        <v>29</v>
      </c>
      <c r="E192" s="1" t="s">
        <v>38</v>
      </c>
      <c r="F192" s="1" t="s">
        <v>38</v>
      </c>
      <c r="G192" s="43">
        <f>SUM(G193:G193)</f>
        <v>22.8</v>
      </c>
    </row>
    <row r="193" spans="1:7">
      <c r="A193" s="44"/>
      <c r="B193" s="44"/>
      <c r="C193" s="45">
        <v>190</v>
      </c>
      <c r="D193" s="45">
        <v>0.6</v>
      </c>
      <c r="E193" s="45">
        <v>0.2</v>
      </c>
      <c r="F193" s="45"/>
      <c r="G193" s="45">
        <f>PRODUCT(C193:F193)</f>
        <v>22.8</v>
      </c>
    </row>
    <row r="195" spans="1:7" ht="45" customHeight="1">
      <c r="A195" s="41" t="s">
        <v>454</v>
      </c>
      <c r="B195" s="41" t="s">
        <v>399</v>
      </c>
      <c r="C195" s="41" t="s">
        <v>39</v>
      </c>
      <c r="D195" s="42" t="s">
        <v>26</v>
      </c>
      <c r="E195" s="1" t="s">
        <v>40</v>
      </c>
      <c r="F195" s="1" t="s">
        <v>40</v>
      </c>
      <c r="G195" s="43">
        <f>SUM(G196:G196)</f>
        <v>114</v>
      </c>
    </row>
    <row r="196" spans="1:7">
      <c r="A196" s="44"/>
      <c r="B196" s="44"/>
      <c r="C196" s="45">
        <v>190</v>
      </c>
      <c r="D196" s="45">
        <v>0.6</v>
      </c>
      <c r="E196" s="45"/>
      <c r="F196" s="45"/>
      <c r="G196" s="45">
        <f>PRODUCT(C196:F196)</f>
        <v>114</v>
      </c>
    </row>
    <row r="198" spans="1:7" ht="45" customHeight="1">
      <c r="A198" s="41" t="s">
        <v>455</v>
      </c>
      <c r="B198" s="41" t="s">
        <v>399</v>
      </c>
      <c r="C198" s="41" t="s">
        <v>41</v>
      </c>
      <c r="D198" s="42" t="s">
        <v>42</v>
      </c>
      <c r="E198" s="1" t="s">
        <v>43</v>
      </c>
      <c r="F198" s="1" t="s">
        <v>43</v>
      </c>
      <c r="G198" s="43">
        <f>SUM(G199:G199)</f>
        <v>6</v>
      </c>
    </row>
    <row r="199" spans="1:7">
      <c r="A199" s="44"/>
      <c r="B199" s="44"/>
      <c r="C199" s="45">
        <v>6</v>
      </c>
      <c r="D199" s="45"/>
      <c r="E199" s="45"/>
      <c r="F199" s="45"/>
      <c r="G199" s="45">
        <f>PRODUCT(C199:F199)</f>
        <v>6</v>
      </c>
    </row>
    <row r="201" spans="1:7" ht="45" customHeight="1">
      <c r="A201" s="41" t="s">
        <v>456</v>
      </c>
      <c r="B201" s="41" t="s">
        <v>399</v>
      </c>
      <c r="C201" s="41" t="s">
        <v>46</v>
      </c>
      <c r="D201" s="42" t="s">
        <v>14</v>
      </c>
      <c r="E201" s="1" t="s">
        <v>47</v>
      </c>
      <c r="F201" s="1" t="s">
        <v>47</v>
      </c>
      <c r="G201" s="43">
        <f>SUM(G202:G202)</f>
        <v>6</v>
      </c>
    </row>
    <row r="202" spans="1:7">
      <c r="A202" s="44"/>
      <c r="B202" s="44"/>
      <c r="C202" s="45">
        <v>6</v>
      </c>
      <c r="D202" s="45"/>
      <c r="E202" s="45"/>
      <c r="F202" s="45"/>
      <c r="G202" s="45">
        <f>PRODUCT(C202:F202)</f>
        <v>6</v>
      </c>
    </row>
    <row r="204" spans="1:7">
      <c r="B204" t="s">
        <v>397</v>
      </c>
      <c r="C204" s="39" t="s">
        <v>5</v>
      </c>
      <c r="D204" s="40" t="s">
        <v>6</v>
      </c>
      <c r="E204" s="39" t="s">
        <v>7</v>
      </c>
    </row>
    <row r="205" spans="1:7">
      <c r="B205" t="s">
        <v>397</v>
      </c>
      <c r="C205" s="39" t="s">
        <v>8</v>
      </c>
      <c r="D205" s="40" t="s">
        <v>48</v>
      </c>
      <c r="E205" s="39" t="s">
        <v>112</v>
      </c>
    </row>
    <row r="206" spans="1:7">
      <c r="B206" t="s">
        <v>397</v>
      </c>
      <c r="C206" s="39" t="s">
        <v>10</v>
      </c>
      <c r="D206" s="40" t="s">
        <v>48</v>
      </c>
      <c r="E206" s="39" t="s">
        <v>99</v>
      </c>
    </row>
    <row r="208" spans="1:7" ht="45" customHeight="1">
      <c r="A208" s="41" t="s">
        <v>457</v>
      </c>
      <c r="B208" s="41" t="s">
        <v>399</v>
      </c>
      <c r="C208" s="41" t="s">
        <v>51</v>
      </c>
      <c r="D208" s="42" t="s">
        <v>17</v>
      </c>
      <c r="E208" s="1" t="s">
        <v>52</v>
      </c>
      <c r="F208" s="1" t="s">
        <v>52</v>
      </c>
      <c r="G208" s="43">
        <f>SUM(G209:G209)</f>
        <v>190</v>
      </c>
    </row>
    <row r="209" spans="1:7">
      <c r="A209" s="44"/>
      <c r="B209" s="44"/>
      <c r="C209" s="45">
        <v>190</v>
      </c>
      <c r="D209" s="45"/>
      <c r="E209" s="45"/>
      <c r="F209" s="45"/>
      <c r="G209" s="45">
        <f>PRODUCT(C209:F209)</f>
        <v>190</v>
      </c>
    </row>
    <row r="211" spans="1:7" ht="45" customHeight="1">
      <c r="A211" s="41" t="s">
        <v>458</v>
      </c>
      <c r="B211" s="41" t="s">
        <v>399</v>
      </c>
      <c r="C211" s="41" t="s">
        <v>55</v>
      </c>
      <c r="D211" s="42" t="s">
        <v>42</v>
      </c>
      <c r="E211" s="1" t="s">
        <v>56</v>
      </c>
      <c r="F211" s="1" t="s">
        <v>56</v>
      </c>
      <c r="G211" s="43">
        <f>SUM(G212:G212)</f>
        <v>1</v>
      </c>
    </row>
    <row r="212" spans="1:7">
      <c r="A212" s="44"/>
      <c r="B212" s="44"/>
      <c r="C212" s="45">
        <v>1</v>
      </c>
      <c r="D212" s="45"/>
      <c r="E212" s="45"/>
      <c r="F212" s="45"/>
      <c r="G212" s="45">
        <f>PRODUCT(C212:F212)</f>
        <v>1</v>
      </c>
    </row>
    <row r="214" spans="1:7" ht="45" customHeight="1">
      <c r="A214" s="41" t="s">
        <v>459</v>
      </c>
      <c r="B214" s="41" t="s">
        <v>399</v>
      </c>
      <c r="C214" s="41" t="s">
        <v>57</v>
      </c>
      <c r="D214" s="42" t="s">
        <v>42</v>
      </c>
      <c r="E214" s="1" t="s">
        <v>58</v>
      </c>
      <c r="F214" s="1" t="s">
        <v>58</v>
      </c>
      <c r="G214" s="43">
        <f>SUM(G215:G215)</f>
        <v>2</v>
      </c>
    </row>
    <row r="215" spans="1:7">
      <c r="A215" s="44"/>
      <c r="B215" s="44"/>
      <c r="C215" s="45">
        <v>2</v>
      </c>
      <c r="D215" s="45"/>
      <c r="E215" s="45"/>
      <c r="F215" s="45"/>
      <c r="G215" s="45">
        <f>PRODUCT(C215:F215)</f>
        <v>2</v>
      </c>
    </row>
    <row r="217" spans="1:7" ht="45" customHeight="1">
      <c r="A217" s="41" t="s">
        <v>460</v>
      </c>
      <c r="B217" s="41" t="s">
        <v>399</v>
      </c>
      <c r="C217" s="41" t="s">
        <v>76</v>
      </c>
      <c r="D217" s="42" t="s">
        <v>62</v>
      </c>
      <c r="E217" s="1" t="s">
        <v>77</v>
      </c>
      <c r="F217" s="1" t="s">
        <v>77</v>
      </c>
      <c r="G217" s="43">
        <f>SUM(G218:G218)</f>
        <v>2</v>
      </c>
    </row>
    <row r="218" spans="1:7">
      <c r="A218" s="44"/>
      <c r="B218" s="44"/>
      <c r="C218" s="45">
        <v>2</v>
      </c>
      <c r="D218" s="45"/>
      <c r="E218" s="45"/>
      <c r="F218" s="45"/>
      <c r="G218" s="45">
        <f>PRODUCT(C218:F218)</f>
        <v>2</v>
      </c>
    </row>
    <row r="220" spans="1:7" ht="45" customHeight="1">
      <c r="A220" s="41" t="s">
        <v>461</v>
      </c>
      <c r="B220" s="41" t="s">
        <v>399</v>
      </c>
      <c r="C220" s="41" t="s">
        <v>82</v>
      </c>
      <c r="D220" s="42" t="s">
        <v>14</v>
      </c>
      <c r="E220" s="1" t="s">
        <v>83</v>
      </c>
      <c r="F220" s="1" t="s">
        <v>83</v>
      </c>
      <c r="G220" s="43">
        <f>SUM(G221:G221)</f>
        <v>16</v>
      </c>
    </row>
    <row r="221" spans="1:7">
      <c r="A221" s="44"/>
      <c r="B221" s="44"/>
      <c r="C221" s="45">
        <v>16</v>
      </c>
      <c r="D221" s="45"/>
      <c r="E221" s="45"/>
      <c r="F221" s="45"/>
      <c r="G221" s="45">
        <f>PRODUCT(C221:F221)</f>
        <v>16</v>
      </c>
    </row>
    <row r="223" spans="1:7" ht="45" customHeight="1">
      <c r="A223" s="41" t="s">
        <v>462</v>
      </c>
      <c r="B223" s="41" t="s">
        <v>399</v>
      </c>
      <c r="C223" s="41" t="s">
        <v>84</v>
      </c>
      <c r="D223" s="42" t="s">
        <v>14</v>
      </c>
      <c r="E223" s="1" t="s">
        <v>85</v>
      </c>
      <c r="F223" s="1" t="s">
        <v>85</v>
      </c>
      <c r="G223" s="43">
        <f>SUM(G224:G224)</f>
        <v>1</v>
      </c>
    </row>
    <row r="224" spans="1:7">
      <c r="A224" s="44"/>
      <c r="B224" s="44"/>
      <c r="C224" s="45">
        <v>1</v>
      </c>
      <c r="D224" s="45"/>
      <c r="E224" s="45"/>
      <c r="F224" s="45"/>
      <c r="G224" s="45">
        <f>PRODUCT(C224:F224)</f>
        <v>1</v>
      </c>
    </row>
  </sheetData>
  <sheetProtection sheet="1"/>
  <mergeCells count="63">
    <mergeCell ref="E217:F217"/>
    <mergeCell ref="E220:F220"/>
    <mergeCell ref="E223:F223"/>
    <mergeCell ref="E198:F198"/>
    <mergeCell ref="E201:F201"/>
    <mergeCell ref="E208:F208"/>
    <mergeCell ref="E211:F211"/>
    <mergeCell ref="E214:F214"/>
    <mergeCell ref="E182:F182"/>
    <mergeCell ref="E186:F186"/>
    <mergeCell ref="E189:F189"/>
    <mergeCell ref="E192:F192"/>
    <mergeCell ref="E195:F195"/>
    <mergeCell ref="E163:F163"/>
    <mergeCell ref="E166:F166"/>
    <mergeCell ref="E173:F173"/>
    <mergeCell ref="E176:F176"/>
    <mergeCell ref="E179:F179"/>
    <mergeCell ref="E144:F144"/>
    <mergeCell ref="E147:F147"/>
    <mergeCell ref="E150:F150"/>
    <mergeCell ref="E153:F153"/>
    <mergeCell ref="E156:F156"/>
    <mergeCell ref="E124:F124"/>
    <mergeCell ref="E127:F127"/>
    <mergeCell ref="E130:F130"/>
    <mergeCell ref="E137:F137"/>
    <mergeCell ref="E141:F141"/>
    <mergeCell ref="E108:F108"/>
    <mergeCell ref="E111:F111"/>
    <mergeCell ref="E115:F115"/>
    <mergeCell ref="E118:F118"/>
    <mergeCell ref="E121:F121"/>
    <mergeCell ref="E85:F85"/>
    <mergeCell ref="E92:F92"/>
    <mergeCell ref="E95:F95"/>
    <mergeCell ref="E102:F102"/>
    <mergeCell ref="E105:F105"/>
    <mergeCell ref="E70:F70"/>
    <mergeCell ref="E73:F73"/>
    <mergeCell ref="E76:F76"/>
    <mergeCell ref="E79:F79"/>
    <mergeCell ref="E82:F82"/>
    <mergeCell ref="E50:F50"/>
    <mergeCell ref="E53:F53"/>
    <mergeCell ref="E60:F60"/>
    <mergeCell ref="E63:F63"/>
    <mergeCell ref="E67:F67"/>
    <mergeCell ref="E34:F34"/>
    <mergeCell ref="E38:F38"/>
    <mergeCell ref="E41:F41"/>
    <mergeCell ref="E44:F44"/>
    <mergeCell ref="E47:F47"/>
    <mergeCell ref="E14:F14"/>
    <mergeCell ref="E17:F17"/>
    <mergeCell ref="E24:F24"/>
    <mergeCell ref="E27:F27"/>
    <mergeCell ref="E31:F31"/>
    <mergeCell ref="E1:H1"/>
    <mergeCell ref="E2:H2"/>
    <mergeCell ref="E3:H3"/>
    <mergeCell ref="E4:H4"/>
    <mergeCell ref="C6:G6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81C72EBB2727428DCC7BD2F9668D02" ma:contentTypeVersion="15" ma:contentTypeDescription="Crea un document nou" ma:contentTypeScope="" ma:versionID="c78c40d7b4a3ddc4da46a26dc47711fd">
  <xsd:schema xmlns:xsd="http://www.w3.org/2001/XMLSchema" xmlns:xs="http://www.w3.org/2001/XMLSchema" xmlns:p="http://schemas.microsoft.com/office/2006/metadata/properties" xmlns:ns2="1b8c790a-880f-41f2-9ebd-6904046b7a1b" xmlns:ns3="d6a7caad-6bfe-49ae-ae6d-ce3a41f9f399" targetNamespace="http://schemas.microsoft.com/office/2006/metadata/properties" ma:root="true" ma:fieldsID="015d81db8fb3aa2b05fdd549603979ca" ns2:_="" ns3:_="">
    <xsd:import namespace="1b8c790a-880f-41f2-9ebd-6904046b7a1b"/>
    <xsd:import namespace="d6a7caad-6bfe-49ae-ae6d-ce3a41f9f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90a-880f-41f2-9ebd-6904046b7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db50fc4-ea4b-4629-aa89-a94b6a8a9c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7caad-6bfe-49ae-ae6d-ce3a41f9f3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63f70e-8770-4419-a67a-48786acd76eb}" ma:internalName="TaxCatchAll" ma:showField="CatchAllData" ma:web="d6a7caad-6bfe-49ae-ae6d-ce3a41f9f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a7caad-6bfe-49ae-ae6d-ce3a41f9f399" xsi:nil="true"/>
    <lcf76f155ced4ddcb4097134ff3c332f xmlns="1b8c790a-880f-41f2-9ebd-6904046b7a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2D7710-066E-4574-B248-61411E8FD159}"/>
</file>

<file path=customXml/itemProps2.xml><?xml version="1.0" encoding="utf-8"?>
<ds:datastoreItem xmlns:ds="http://schemas.openxmlformats.org/officeDocument/2006/customXml" ds:itemID="{7D91A36B-60E3-48C2-9BE2-1902997B5F91}"/>
</file>

<file path=customXml/itemProps3.xml><?xml version="1.0" encoding="utf-8"?>
<ds:datastoreItem xmlns:ds="http://schemas.openxmlformats.org/officeDocument/2006/customXml" ds:itemID="{8E392A7C-844C-4114-A0E6-722E2E9B46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T-PRES</vt:lpstr>
      <vt:lpstr>T-APU</vt:lpstr>
      <vt:lpstr>T-SMP</vt:lpstr>
      <vt:lpstr>T-DIM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tecnics</cp:lastModifiedBy>
  <dcterms:created xsi:type="dcterms:W3CDTF">2026-03-18T12:58:28Z</dcterms:created>
  <dcterms:modified xsi:type="dcterms:W3CDTF">2026-03-18T13:00:30Z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0x010100D681C72EBB2727428DCC7BD2F9668D02</vt:lpwstr>
  </property>
</Properties>
</file>