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>
  <workbookPr/>
  <sheets>
    <sheet xmlns:r="http://schemas.openxmlformats.org/officeDocument/2006/relationships" name="Desglossament" sheetId="1" state="visible" r:id="rId1"/>
    <sheet xmlns:r="http://schemas.openxmlformats.org/officeDocument/2006/relationships" name="Resum" sheetId="2" state="visible" r:id="rId2"/>
  </sheets>
  <definedNames/>
</workbook>
</file>

<file path=xl/styles.xml><?xml version="1.0" encoding="utf-8"?>
<styleSheet xmlns="http://schemas.openxmlformats.org/spreadsheetml/2006/main">
  <numFmts count="2">
    <numFmt numFmtId="164" formatCode="#,##0.00;[Red](#,##0.00);-"/>
    <numFmt numFmtId="165" formatCode="0.0%"/>
  </numFmts>
  <fonts count="10">
    <font>
      <name val="Calibri"/>
      <family val="2"/>
      <color theme="1"/>
      <sz val="11"/>
      <scheme val="minor"/>
    </font>
    <font>
      <b val="1"/>
      <color rgb="00FFFFFF"/>
      <sz val="14"/>
    </font>
    <font>
      <i val="1"/>
      <color rgb="00404040"/>
    </font>
    <font>
      <b val="1"/>
      <color rgb="00FFFFFF"/>
      <sz val="12"/>
    </font>
    <font>
      <color rgb="00666666"/>
    </font>
    <font>
      <color rgb="000000FF"/>
    </font>
    <font>
      <color rgb="00000000"/>
    </font>
    <font>
      <b val="1"/>
    </font>
    <font/>
    <font>
      <b val="1"/>
      <color rgb="009C0006"/>
    </font>
  </fonts>
  <fills count="11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D9EAF7"/>
      </patternFill>
    </fill>
    <fill>
      <patternFill patternType="solid">
        <fgColor rgb="00EFEFEF"/>
      </patternFill>
    </fill>
    <fill>
      <patternFill patternType="solid">
        <fgColor rgb="00EAF2FF"/>
      </patternFill>
    </fill>
    <fill>
      <patternFill patternType="solid">
        <fgColor rgb="00F5F5F5"/>
      </patternFill>
    </fill>
    <fill>
      <patternFill patternType="solid">
        <fgColor rgb="00D9EAD3"/>
      </patternFill>
    </fill>
    <fill>
      <patternFill patternType="solid">
        <fgColor rgb="00EADCF8"/>
      </patternFill>
    </fill>
    <fill>
      <patternFill patternType="solid">
        <fgColor rgb="00BDD7EE"/>
      </patternFill>
    </fill>
    <fill>
      <patternFill patternType="solid">
        <fgColor rgb="00F8CBAD"/>
      </patternFill>
    </fill>
  </fills>
  <borders count="7">
    <border>
      <left/>
      <right/>
      <top/>
      <bottom/>
      <diagonal/>
    </border>
    <border>
      <top style="medium">
        <color rgb="001F4E78"/>
      </top>
    </border>
    <border>
      <top style="thin">
        <color rgb="00D9D9D9"/>
      </top>
    </border>
    <border>
      <bottom style="thin">
        <color rgb="00D9D9D9"/>
      </bottom>
    </border>
    <border>
      <left/>
      <right/>
      <top/>
      <bottom style="thin">
        <color rgb="00D9D9D9"/>
      </bottom>
      <diagonal/>
    </border>
    <border/>
    <border>
      <right/>
      <bottom style="thin">
        <color rgb="00D9D9D9"/>
      </bottom>
    </border>
  </borders>
  <cellStyleXfs count="1">
    <xf numFmtId="0" fontId="0" fillId="0" borderId="0"/>
  </cellStyleXfs>
  <cellXfs count="38">
    <xf numFmtId="0" fontId="0" fillId="0" borderId="0" pivotButton="0" quotePrefix="0" xfId="0"/>
    <xf numFmtId="0" fontId="1" fillId="2" borderId="0" applyAlignment="1" pivotButton="0" quotePrefix="0" xfId="0">
      <alignment horizontal="left"/>
    </xf>
    <xf numFmtId="0" fontId="2" fillId="3" borderId="0" applyAlignment="1" pivotButton="0" quotePrefix="0" xfId="0">
      <alignment horizontal="left"/>
    </xf>
    <xf numFmtId="0" fontId="3" fillId="2" borderId="3" applyAlignment="1" pivotButton="0" quotePrefix="0" xfId="0">
      <alignment horizontal="center" vertical="center"/>
    </xf>
    <xf numFmtId="0" fontId="4" fillId="4" borderId="3" applyAlignment="1" pivotButton="0" quotePrefix="0" xfId="0">
      <alignment vertical="top" wrapText="1"/>
    </xf>
    <xf numFmtId="4" fontId="5" fillId="5" borderId="3" applyAlignment="1" pivotButton="0" quotePrefix="0" xfId="0">
      <alignment horizontal="right"/>
    </xf>
    <xf numFmtId="164" fontId="5" fillId="5" borderId="3" applyAlignment="1" pivotButton="0" quotePrefix="0" xfId="0">
      <alignment horizontal="right"/>
    </xf>
    <xf numFmtId="164" fontId="6" fillId="6" borderId="3" applyAlignment="1" pivotButton="0" quotePrefix="0" xfId="0">
      <alignment horizontal="right"/>
    </xf>
    <xf numFmtId="0" fontId="7" fillId="7" borderId="3" applyAlignment="1" pivotButton="0" quotePrefix="0" xfId="0">
      <alignment horizontal="left"/>
    </xf>
    <xf numFmtId="0" fontId="7" fillId="7" borderId="3" applyAlignment="1" pivotButton="0" quotePrefix="0" xfId="0">
      <alignment horizontal="right"/>
    </xf>
    <xf numFmtId="164" fontId="7" fillId="7" borderId="3" applyAlignment="1" pivotButton="0" quotePrefix="0" xfId="0">
      <alignment horizontal="right"/>
    </xf>
    <xf numFmtId="0" fontId="3" fillId="2" borderId="3" applyAlignment="1" pivotButton="0" quotePrefix="0" xfId="0">
      <alignment horizontal="left"/>
    </xf>
    <xf numFmtId="0" fontId="3" fillId="2" borderId="3" pivotButton="0" quotePrefix="0" xfId="0"/>
    <xf numFmtId="164" fontId="3" fillId="2" borderId="3" applyAlignment="1" pivotButton="0" quotePrefix="0" xfId="0">
      <alignment horizontal="right"/>
    </xf>
    <xf numFmtId="0" fontId="0" fillId="0" borderId="3" pivotButton="0" quotePrefix="0" xfId="0"/>
    <xf numFmtId="0" fontId="7" fillId="8" borderId="3" pivotButton="0" quotePrefix="0" xfId="0"/>
    <xf numFmtId="0" fontId="7" fillId="8" borderId="3" applyAlignment="1" pivotButton="0" quotePrefix="0" xfId="0">
      <alignment horizontal="right"/>
    </xf>
    <xf numFmtId="0" fontId="8" fillId="8" borderId="3" pivotButton="0" quotePrefix="0" xfId="0"/>
    <xf numFmtId="0" fontId="8" fillId="8" borderId="2" pivotButton="0" quotePrefix="0" xfId="0"/>
    <xf numFmtId="0" fontId="7" fillId="8" borderId="2" applyAlignment="1" pivotButton="0" quotePrefix="0" xfId="0">
      <alignment horizontal="right"/>
    </xf>
    <xf numFmtId="0" fontId="3" fillId="2" borderId="0" applyAlignment="1" pivotButton="0" quotePrefix="0" xfId="0">
      <alignment horizontal="center"/>
    </xf>
    <xf numFmtId="0" fontId="8" fillId="3" borderId="3" pivotButton="0" quotePrefix="0" xfId="0"/>
    <xf numFmtId="164" fontId="8" fillId="3" borderId="3" pivotButton="0" quotePrefix="0" xfId="0"/>
    <xf numFmtId="0" fontId="7" fillId="7" borderId="3" pivotButton="0" quotePrefix="0" xfId="0"/>
    <xf numFmtId="164" fontId="7" fillId="7" borderId="3" pivotButton="0" quotePrefix="0" xfId="0"/>
    <xf numFmtId="164" fontId="5" fillId="5" borderId="3" pivotButton="0" quotePrefix="0" xfId="0"/>
    <xf numFmtId="164" fontId="6" fillId="6" borderId="3" pivotButton="0" quotePrefix="0" xfId="0"/>
    <xf numFmtId="165" fontId="5" fillId="5" borderId="3" pivotButton="0" quotePrefix="0" xfId="0"/>
    <xf numFmtId="0" fontId="0" fillId="0" borderId="4" pivotButton="0" quotePrefix="0" xfId="0"/>
    <xf numFmtId="0" fontId="6" fillId="0" borderId="3" pivotButton="0" quotePrefix="0" xfId="0"/>
    <xf numFmtId="164" fontId="6" fillId="0" borderId="3" pivotButton="0" quotePrefix="0" xfId="0"/>
    <xf numFmtId="0" fontId="7" fillId="7" borderId="6" applyAlignment="1" pivotButton="0" quotePrefix="0" xfId="0">
      <alignment horizontal="left"/>
    </xf>
    <xf numFmtId="0" fontId="3" fillId="2" borderId="6" applyAlignment="1" pivotButton="0" quotePrefix="0" xfId="0">
      <alignment horizontal="left"/>
    </xf>
    <xf numFmtId="0" fontId="9" fillId="3" borderId="0" applyAlignment="1" pivotButton="0" quotePrefix="0" xfId="0">
      <alignment horizontal="left"/>
    </xf>
    <xf numFmtId="0" fontId="4" fillId="10" borderId="3" applyAlignment="1" pivotButton="0" quotePrefix="0" xfId="0">
      <alignment vertical="top" wrapText="1"/>
    </xf>
    <xf numFmtId="4" fontId="5" fillId="10" borderId="3" applyAlignment="1" pivotButton="0" quotePrefix="0" xfId="0">
      <alignment horizontal="right"/>
    </xf>
    <xf numFmtId="164" fontId="5" fillId="9" borderId="3" applyAlignment="1" pivotButton="0" quotePrefix="0" xfId="0">
      <alignment horizontal="right"/>
    </xf>
    <xf numFmtId="164" fontId="6" fillId="10" borderId="3" applyAlignment="1" pivotButton="0" quotePrefix="0" xfId="0">
      <alignment horizontal="right"/>
    </xf>
  </cellXfs>
  <cellStyles count="1">
    <cellStyle name="Normal" xfId="0"/>
  </cellStyles>
  <dxfs count="1">
    <dxf>
      <fill>
        <patternFill>
          <bgColor rgb="00F4CCCC"/>
        </patternFill>
      </fill>
    </dxf>
  </dxf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worksheet" Target="/xl/worksheets/sheet2.xml"/><Relationship Id="rId1" Type="http://schemas.openxmlformats.org/officeDocument/2006/relationships/worksheet" Target="/xl/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9"/>
  <sheetViews>
    <sheetView workbookViewId="0">
      <selection activeCell="A1" sqref="A1"/>
    </sheetView>
  </sheetViews>
  <sheetFormatPr baseColWidth="8" defaultRowHeight="15"/>
  <cols>
    <col width="14" customWidth="1" min="1" max="1"/>
    <col width="60" customWidth="1" min="2" max="2"/>
    <col width="10" customWidth="1" min="3" max="3"/>
    <col width="12" customWidth="1" min="4" max="4"/>
    <col width="15" customWidth="1" min="5" max="5"/>
    <col width="15" customWidth="1" min="6" max="6"/>
  </cols>
  <sheetData>
    <row r="1" ht="24" customHeight="1">
      <c r="A1" s="1" t="inlineStr">
        <is>
          <t>ANNEX – DESCOMPOSICIO DEL PRESSUPOST (NO VALORABLE)</t>
        </is>
      </c>
    </row>
    <row r="2" ht="20" customHeight="1">
      <c r="A2" s="33" t="inlineStr">
        <is>
          <t>INSTRUCCIONS: Només ompliu la columna 'Preu unitari (€)' (en blau). No modifiqueu la resta de camps.</t>
        </is>
      </c>
    </row>
    <row r="3" ht="36" customHeight="1">
      <c r="A3" s="2" t="inlineStr">
        <is>
          <t>Les columnes d'import es calculen automàticament. Les cel·les en vermell indiquen camps pendents o erronis.</t>
        </is>
      </c>
    </row>
    <row r="5">
      <c r="A5" s="3" t="inlineStr">
        <is>
          <t>Codi</t>
        </is>
      </c>
      <c r="B5" s="3" t="inlineStr">
        <is>
          <t>Descripció</t>
        </is>
      </c>
      <c r="C5" s="3" t="inlineStr">
        <is>
          <t>U</t>
        </is>
      </c>
      <c r="D5" s="3" t="inlineStr">
        <is>
          <t>Quantitat</t>
        </is>
      </c>
      <c r="E5" s="3" t="inlineStr">
        <is>
          <t>Preu unitari (€)</t>
        </is>
      </c>
      <c r="F5" s="3" t="inlineStr">
        <is>
          <t>Import (€)</t>
        </is>
      </c>
    </row>
    <row r="6">
      <c r="A6" s="4" t="inlineStr">
        <is>
          <t>01.01.01.01</t>
        </is>
      </c>
      <c r="B6" s="4" t="inlineStr">
        <is>
          <t>Sistema d’electrogeneració</t>
        </is>
      </c>
      <c r="C6" s="34" t="inlineStr">
        <is>
          <t>Ut</t>
        </is>
      </c>
      <c r="D6" s="35" t="n">
        <v>1</v>
      </c>
      <c r="E6" s="36" t="inlineStr"/>
      <c r="F6" s="37">
        <f>IF(OR(D6="",E6=""),"",D6*E6)</f>
        <v/>
      </c>
    </row>
    <row r="7">
      <c r="A7" s="4" t="inlineStr">
        <is>
          <t>01.01.01.02</t>
        </is>
      </c>
      <c r="B7" s="4" t="inlineStr">
        <is>
          <t>Sistema d’emmagatzematge d’hipoclorit</t>
        </is>
      </c>
      <c r="C7" s="34" t="inlineStr">
        <is>
          <t>Ut</t>
        </is>
      </c>
      <c r="D7" s="35" t="n">
        <v>1</v>
      </c>
      <c r="E7" s="36" t="inlineStr"/>
      <c r="F7" s="37">
        <f>IF(OR(D7="",E7=""),"",D7*E7)</f>
        <v/>
      </c>
    </row>
    <row r="8">
      <c r="A8" s="4" t="inlineStr">
        <is>
          <t>01.01.01.03</t>
        </is>
      </c>
      <c r="B8" s="4" t="inlineStr">
        <is>
          <t>Sistema d’emmagatzematge de salmorra</t>
        </is>
      </c>
      <c r="C8" s="34" t="inlineStr">
        <is>
          <t>Ut</t>
        </is>
      </c>
      <c r="D8" s="35" t="n">
        <v>1</v>
      </c>
      <c r="E8" s="36" t="inlineStr"/>
      <c r="F8" s="37">
        <f>IF(OR(D8="",E8=""),"",D8*E8)</f>
        <v/>
      </c>
    </row>
    <row r="9">
      <c r="A9" s="4" t="inlineStr">
        <is>
          <t>01.01.01.04</t>
        </is>
      </c>
      <c r="B9" s="4" t="inlineStr">
        <is>
          <t>Sistema analitzador de clor residual</t>
        </is>
      </c>
      <c r="C9" s="34" t="inlineStr">
        <is>
          <t>Ut</t>
        </is>
      </c>
      <c r="D9" s="35" t="n">
        <v>2</v>
      </c>
      <c r="E9" s="36" t="inlineStr"/>
      <c r="F9" s="37">
        <f>IF(OR(D9="",E9=""),"",D9*E9)</f>
        <v/>
      </c>
    </row>
    <row r="10">
      <c r="A10" s="4" t="inlineStr">
        <is>
          <t>01.01.01.05</t>
        </is>
      </c>
      <c r="B10" s="4" t="inlineStr">
        <is>
          <t>Sistema de dosificació d’hipoclorit</t>
        </is>
      </c>
      <c r="C10" s="34" t="inlineStr">
        <is>
          <t>Ut</t>
        </is>
      </c>
      <c r="D10" s="35" t="n">
        <v>1</v>
      </c>
      <c r="E10" s="36" t="inlineStr"/>
      <c r="F10" s="37">
        <f>IF(OR(D10="",E10=""),"",D10*E10)</f>
        <v/>
      </c>
    </row>
    <row r="11">
      <c r="A11" s="4" t="inlineStr">
        <is>
          <t>01.01.01.06</t>
        </is>
      </c>
      <c r="B11" s="4" t="inlineStr">
        <is>
          <t>Conduccions d’hipoclorit i àcid</t>
        </is>
      </c>
      <c r="C11" s="34" t="inlineStr">
        <is>
          <t>Ut</t>
        </is>
      </c>
      <c r="D11" s="35" t="n">
        <v>1</v>
      </c>
      <c r="E11" s="36" t="inlineStr"/>
      <c r="F11" s="37">
        <f>IF(OR(D11="",E11=""),"",D11*E11)</f>
        <v/>
      </c>
    </row>
    <row r="12">
      <c r="A12" s="4" t="inlineStr">
        <is>
          <t>01.01.01.07</t>
        </is>
      </c>
      <c r="B12" s="4" t="inlineStr">
        <is>
          <t>Grup de pressió (tipus 1)</t>
        </is>
      </c>
      <c r="C12" s="34" t="inlineStr">
        <is>
          <t>Ut</t>
        </is>
      </c>
      <c r="D12" s="35" t="n">
        <v>1</v>
      </c>
      <c r="E12" s="36" t="inlineStr"/>
      <c r="F12" s="37">
        <f>IF(OR(D12="",E12=""),"",D12*E12)</f>
        <v/>
      </c>
    </row>
    <row r="13">
      <c r="A13" s="4" t="inlineStr">
        <is>
          <t>01.01.01.08</t>
        </is>
      </c>
      <c r="B13" s="4" t="inlineStr">
        <is>
          <t>Grup de pressió (tipus 2)</t>
        </is>
      </c>
      <c r="C13" s="34" t="inlineStr">
        <is>
          <t>Ut</t>
        </is>
      </c>
      <c r="D13" s="35" t="n">
        <v>1</v>
      </c>
      <c r="E13" s="36" t="inlineStr"/>
      <c r="F13" s="37">
        <f>IF(OR(D13="",E13=""),"",D13*E13)</f>
        <v/>
      </c>
    </row>
    <row r="14">
      <c r="A14" s="4" t="inlineStr">
        <is>
          <t>01.01.01.09</t>
        </is>
      </c>
      <c r="B14" s="4" t="inlineStr">
        <is>
          <t>Sistema recuperació d’aigua</t>
        </is>
      </c>
      <c r="C14" s="34" t="inlineStr">
        <is>
          <t>Ut</t>
        </is>
      </c>
      <c r="D14" s="35" t="n">
        <v>1</v>
      </c>
      <c r="E14" s="36" t="inlineStr"/>
      <c r="F14" s="37">
        <f>IF(OR(D14="",E14=""),"",D14*E14)</f>
        <v/>
      </c>
    </row>
    <row r="15">
      <c r="A15" s="4" t="inlineStr">
        <is>
          <t>01.01.01.10</t>
        </is>
      </c>
      <c r="B15" s="4" t="inlineStr">
        <is>
          <t>Canonades mostreig analitzadors</t>
        </is>
      </c>
      <c r="C15" s="34" t="inlineStr">
        <is>
          <t>Ut</t>
        </is>
      </c>
      <c r="D15" s="35" t="n">
        <v>1</v>
      </c>
      <c r="E15" s="36" t="inlineStr"/>
      <c r="F15" s="37">
        <f>IF(OR(D15="",E15=""),"",D15*E15)</f>
        <v/>
      </c>
    </row>
    <row r="16">
      <c r="A16" s="4" t="inlineStr">
        <is>
          <t>01.01.01.11</t>
        </is>
      </c>
      <c r="B16" s="4" t="inlineStr">
        <is>
          <t>Materials consumibles posada en marxa</t>
        </is>
      </c>
      <c r="C16" s="34" t="inlineStr">
        <is>
          <t>Ut</t>
        </is>
      </c>
      <c r="D16" s="35" t="n">
        <v>1</v>
      </c>
      <c r="E16" s="36" t="inlineStr"/>
      <c r="F16" s="37">
        <f>IF(OR(D16="",E16=""),"",D16*E16)</f>
        <v/>
      </c>
    </row>
    <row r="17">
      <c r="A17" s="4" t="inlineStr">
        <is>
          <t>01.01.01.12</t>
        </is>
      </c>
      <c r="B17" s="4" t="inlineStr">
        <is>
          <t>Ventiladors</t>
        </is>
      </c>
      <c r="C17" s="34" t="inlineStr">
        <is>
          <t>Ut</t>
        </is>
      </c>
      <c r="D17" s="35" t="n">
        <v>2</v>
      </c>
      <c r="E17" s="36" t="inlineStr"/>
      <c r="F17" s="37">
        <f>IF(OR(D17="",E17=""),"",D17*E17)</f>
        <v/>
      </c>
    </row>
    <row r="18">
      <c r="A18" s="4" t="inlineStr">
        <is>
          <t>01.01.01.13</t>
        </is>
      </c>
      <c r="B18" s="4" t="inlineStr">
        <is>
          <t>Dipòsit aigua de rebuig</t>
        </is>
      </c>
      <c r="C18" s="34" t="inlineStr">
        <is>
          <t>Ut</t>
        </is>
      </c>
      <c r="D18" s="35" t="n">
        <v>1</v>
      </c>
      <c r="E18" s="36" t="inlineStr"/>
      <c r="F18" s="37">
        <f>IF(OR(D18="",E18=""),"",D18*E18)</f>
        <v/>
      </c>
    </row>
    <row r="19">
      <c r="A19" s="4" t="inlineStr">
        <is>
          <t>01.01.01.14</t>
        </is>
      </c>
      <c r="B19" s="4" t="inlineStr">
        <is>
          <t>Cèl·lula de càrrega</t>
        </is>
      </c>
      <c r="C19" s="34" t="inlineStr">
        <is>
          <t>Ut</t>
        </is>
      </c>
      <c r="D19" s="35" t="n">
        <v>1</v>
      </c>
      <c r="E19" s="36" t="inlineStr"/>
      <c r="F19" s="37">
        <f>IF(OR(D19="",E19=""),"",D19*E19)</f>
        <v/>
      </c>
    </row>
    <row r="20">
      <c r="A20" s="4" t="inlineStr">
        <is>
          <t>01.01.02.01</t>
        </is>
      </c>
      <c r="B20" s="4" t="inlineStr">
        <is>
          <t>Dispositius de seguretat</t>
        </is>
      </c>
      <c r="C20" s="34" t="inlineStr">
        <is>
          <t>PA</t>
        </is>
      </c>
      <c r="D20" s="35" t="n">
        <v>1</v>
      </c>
      <c r="E20" s="36" t="inlineStr"/>
      <c r="F20" s="37">
        <f>IF(OR(D20="",E20=""),"",D20*E20)</f>
        <v/>
      </c>
    </row>
    <row r="21">
      <c r="A21" s="4" t="inlineStr">
        <is>
          <t>01.01.02.02</t>
        </is>
      </c>
      <c r="B21" s="4" t="inlineStr">
        <is>
          <t>Senyalització</t>
        </is>
      </c>
      <c r="C21" s="34" t="inlineStr">
        <is>
          <t>Ut</t>
        </is>
      </c>
      <c r="D21" s="35" t="n">
        <v>1</v>
      </c>
      <c r="E21" s="36" t="inlineStr"/>
      <c r="F21" s="37">
        <f>IF(OR(D21="",E21=""),"",D21*E21)</f>
        <v/>
      </c>
    </row>
    <row r="22">
      <c r="A22" s="4" t="inlineStr">
        <is>
          <t>01.01.02.03</t>
        </is>
      </c>
      <c r="B22" s="4" t="inlineStr">
        <is>
          <t>Redacció projecte i legalització</t>
        </is>
      </c>
      <c r="C22" s="34" t="inlineStr">
        <is>
          <t>PA</t>
        </is>
      </c>
      <c r="D22" s="35" t="n">
        <v>1</v>
      </c>
      <c r="E22" s="36" t="inlineStr"/>
      <c r="F22" s="37">
        <f>IF(OR(D22="",E22=""),"",D22*E22)</f>
        <v/>
      </c>
    </row>
    <row r="23">
      <c r="A23" s="31" t="inlineStr">
        <is>
          <t>Subtotal 01.01.01 – Canonades, equips hidràulics i instrumentació</t>
        </is>
      </c>
      <c r="B23" s="28" t="n"/>
      <c r="C23" s="28" t="n"/>
      <c r="D23" s="28" t="n"/>
      <c r="E23" s="28" t="n"/>
      <c r="F23" s="10">
        <f>SUM(F6:F19)</f>
        <v/>
      </c>
    </row>
    <row r="24">
      <c r="A24" s="31" t="inlineStr">
        <is>
          <t>Subtotal 01.01.02 – Varis</t>
        </is>
      </c>
      <c r="B24" s="28" t="n"/>
      <c r="C24" s="28" t="n"/>
      <c r="D24" s="28" t="n"/>
      <c r="E24" s="28" t="n"/>
      <c r="F24" s="10">
        <f>SUM(F20:F22)</f>
        <v/>
      </c>
    </row>
    <row r="25">
      <c r="A25" s="32" t="inlineStr">
        <is>
          <t>TOTAL PRESSUPOST D'EXECUCIO MATERIAL (PEM)</t>
        </is>
      </c>
      <c r="B25" s="28" t="n"/>
      <c r="C25" s="28" t="n"/>
      <c r="D25" s="28" t="n"/>
      <c r="E25" s="28" t="n"/>
      <c r="F25" s="13">
        <f>SUM(F23:F24)</f>
        <v/>
      </c>
    </row>
    <row r="26">
      <c r="A26" s="14" t="n"/>
      <c r="B26" s="14" t="n"/>
      <c r="C26" s="14" t="n"/>
      <c r="D26" s="14" t="n"/>
      <c r="E26" s="14" t="n"/>
      <c r="F26" s="14" t="n"/>
    </row>
    <row r="27">
      <c r="A27" s="15" t="inlineStr">
        <is>
          <t>CONTROL</t>
        </is>
      </c>
      <c r="B27" s="14" t="n"/>
      <c r="C27" s="14" t="n"/>
      <c r="D27" s="14" t="n"/>
      <c r="E27" s="14" t="n"/>
      <c r="F27" s="16" t="n"/>
    </row>
    <row r="28">
      <c r="A28" s="17" t="inlineStr">
        <is>
          <t>Partides amb import pendent</t>
        </is>
      </c>
      <c r="B28" s="14" t="n"/>
      <c r="C28" s="14" t="n"/>
      <c r="D28" s="14" t="n"/>
      <c r="E28" s="14" t="n"/>
      <c r="F28" s="16">
        <f>COUNTBLANK(F6:F22)</f>
        <v/>
      </c>
    </row>
    <row r="29">
      <c r="A29" s="18" t="inlineStr">
        <is>
          <t>Errors de validació (quantitat/preu no numèrics o negatius)</t>
        </is>
      </c>
      <c r="F29" s="19">
        <f>COUNTIF(D6:E22,"&lt;0")</f>
        <v/>
      </c>
    </row>
  </sheetData>
  <mergeCells count="6">
    <mergeCell ref="A2:F2"/>
    <mergeCell ref="A24:E24"/>
    <mergeCell ref="A1:F1"/>
    <mergeCell ref="A25:E25"/>
    <mergeCell ref="A23:E23"/>
    <mergeCell ref="A3:F3"/>
  </mergeCells>
  <conditionalFormatting sqref="D6:D22">
    <cfRule type="expression" priority="2" dxfId="0">
      <formula>OR(D6="",D6&lt;0)</formula>
    </cfRule>
  </conditionalFormatting>
  <conditionalFormatting sqref="E6:E22">
    <cfRule type="expression" priority="3" dxfId="0">
      <formula>OR(E6="",E6&lt;0)</formula>
    </cfRule>
  </conditionalFormatting>
  <dataValidations count="3">
    <dataValidation sqref="D6:D22" showDropDown="0" showInputMessage="0" showErrorMessage="0" allowBlank="0" errorTitle="Valor no vàlid" error="La quantitat ha de ser numèrica i no negativa." promptTitle="Quantitat" prompt="Introduïu una quantitat numèrica igual o superior a 0." type="decimal" errorStyle="stop" operator="between">
      <formula1>0</formula1>
      <formula2>1000000</formula2>
    </dataValidation>
    <dataValidation sqref="B9 E6:E22" showDropDown="0" showInputMessage="0" showErrorMessage="0" allowBlank="0" errorTitle="Valor no vàlid" error="El preu unitari ha de ser numèric i no negatiu." promptTitle="Preu unitari" prompt="Introduïu un preu unitari numèric igual o superior a 0." type="decimal" errorStyle="stop" operator="between">
      <formula1>0</formula1>
      <formula2>100000000</formula2>
    </dataValidation>
    <dataValidation sqref="C6:C22" showDropDown="0" showInputMessage="0" showErrorMessage="0" allowBlank="0" errorTitle="Unitat no vàlida" error="La unitat ha de ser una de les opcions permeses." promptTitle="Unitat" prompt="Seleccioneu una unitat vàlida." type="list" errorStyle="stop">
      <formula1>"Ut,PA,ml,m2,m3,kg"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3"/>
  <sheetViews>
    <sheetView workbookViewId="0">
      <selection activeCell="A1" sqref="A1"/>
    </sheetView>
  </sheetViews>
  <sheetFormatPr baseColWidth="8" defaultRowHeight="15"/>
  <cols>
    <col width="32" customWidth="1" min="1" max="1"/>
    <col width="42" customWidth="1" min="2" max="2"/>
    <col width="16" customWidth="1" min="3" max="3"/>
  </cols>
  <sheetData>
    <row r="1">
      <c r="A1" s="1" t="inlineStr">
        <is>
          <t>RESUM PER CAPITOLS</t>
        </is>
      </c>
    </row>
    <row r="3">
      <c r="A3" s="20" t="inlineStr">
        <is>
          <t>Capítol</t>
        </is>
      </c>
      <c r="B3" s="20" t="inlineStr">
        <is>
          <t>Descripció</t>
        </is>
      </c>
      <c r="C3" s="20" t="inlineStr">
        <is>
          <t>Import (€)</t>
        </is>
      </c>
    </row>
    <row r="4">
      <c r="A4" s="21" t="inlineStr">
        <is>
          <t>01.01.01</t>
        </is>
      </c>
      <c r="B4" s="21" t="inlineStr">
        <is>
          <t>Canonades, equips hidràulics i instrumentació</t>
        </is>
      </c>
      <c r="C4" s="22">
        <f>'Desglossament'!F23</f>
        <v/>
      </c>
    </row>
    <row r="5">
      <c r="A5" s="21" t="inlineStr">
        <is>
          <t>01.01.02</t>
        </is>
      </c>
      <c r="B5" s="21" t="inlineStr">
        <is>
          <t>Varis</t>
        </is>
      </c>
      <c r="C5" s="22">
        <f>'Desglossament'!F24</f>
        <v/>
      </c>
    </row>
    <row r="6">
      <c r="A6" s="23" t="inlineStr"/>
      <c r="B6" s="23" t="inlineStr">
        <is>
          <t>TOTAL PEM</t>
        </is>
      </c>
      <c r="C6" s="24">
        <f>'Desglossament'!F25</f>
        <v/>
      </c>
    </row>
    <row r="8">
      <c r="A8" s="15" t="inlineStr">
        <is>
          <t>Control d'oferta</t>
        </is>
      </c>
      <c r="B8" s="15" t="n"/>
      <c r="C8" s="15" t="n"/>
    </row>
    <row r="9">
      <c r="A9" s="29" t="inlineStr">
        <is>
          <t>Import oferta econòmica (sense IVA)</t>
        </is>
      </c>
      <c r="B9" s="25" t="n"/>
      <c r="C9" s="30" t="n"/>
    </row>
    <row r="10">
      <c r="A10" s="29" t="inlineStr">
        <is>
          <t>PEM detallat</t>
        </is>
      </c>
      <c r="B10" s="26">
        <f>C6</f>
        <v/>
      </c>
      <c r="C10" s="30" t="n"/>
    </row>
    <row r="11">
      <c r="A11" s="29" t="inlineStr">
        <is>
          <t>Diferència oferta vs PEM</t>
        </is>
      </c>
      <c r="B11" s="26">
        <f>IF(B9="","",B9-B10)</f>
        <v/>
      </c>
      <c r="C11" s="29" t="n"/>
    </row>
    <row r="12">
      <c r="A12" s="29" t="inlineStr">
        <is>
          <t>IVA (%)</t>
        </is>
      </c>
      <c r="B12" s="27" t="n">
        <v>0.21</v>
      </c>
      <c r="C12" s="30" t="n"/>
    </row>
    <row r="13">
      <c r="A13" s="29" t="inlineStr">
        <is>
          <t>Total oferta amb IVA</t>
        </is>
      </c>
      <c r="B13" s="26">
        <f>IF(B9="","",B9*(1+B12))</f>
        <v/>
      </c>
      <c r="C13" s="29" t="n"/>
    </row>
  </sheetData>
  <mergeCells count="1">
    <mergeCell ref="A1:C1"/>
  </mergeCells>
  <conditionalFormatting sqref="C10">
    <cfRule type="expression" priority="1" dxfId="0">
      <formula>ABS(C10)&gt;0.01</formula>
    </cfRule>
  </conditionalFormatting>
  <conditionalFormatting sqref="B11">
    <cfRule type="expression" priority="2" dxfId="0">
      <formula>ABS(B11)&gt;0.01</formula>
    </cfRule>
  </conditionalFormatting>
  <dataValidations count="2">
    <dataValidation sqref="B9" showDropDown="0" showInputMessage="0" showErrorMessage="0" allowBlank="0" errorTitle="Valor no vàlid" error="L'import ha de ser numèric i no negatiu." promptTitle="Oferta base" prompt="Introduïu l'import base ofertat, sense IVA." type="decimal" errorStyle="stop" operator="between">
      <formula1>0</formula1>
      <formula2>100000000</formula2>
    </dataValidation>
    <dataValidation sqref="B12" showDropDown="0" showInputMessage="0" showErrorMessage="0" allowBlank="0" errorTitle="IVA no vàlid" error="L'IVA ha d'estar entre 0% i 100%." promptTitle="IVA" prompt="Introduïu l'IVA com a percentatge (ex.: 21,0%)." type="decimal" errorStyle="stop" operator="between">
      <formula1>0</formula1>
      <formula2>1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AFC6C30DE53349A46828932BFD2DC2" ma:contentTypeVersion="3" ma:contentTypeDescription="Crear nuevo documento." ma:contentTypeScope="" ma:versionID="fe65e693b9b923865329c9f88b73234a">
  <xsd:schema xmlns:xsd="http://www.w3.org/2001/XMLSchema" xmlns:xs="http://www.w3.org/2001/XMLSchema" xmlns:p="http://schemas.microsoft.com/office/2006/metadata/properties" xmlns:ns2="84c0e6f1-4c0e-4ed7-8199-8fde23d3d614" targetNamespace="http://schemas.microsoft.com/office/2006/metadata/properties" ma:root="true" ma:fieldsID="ae6c0e859697e49c2fc43bb52e2c89fe" ns2:_="">
    <xsd:import namespace="84c0e6f1-4c0e-4ed7-8199-8fde23d3d6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c0e6f1-4c0e-4ed7-8199-8fde23d3d6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ECBE5CA-EAA6-4417-A4D0-8FCF52F920EC}"/>
</file>

<file path=customXml/itemProps2.xml><?xml version="1.0" encoding="utf-8"?>
<ds:datastoreItem xmlns:ds="http://schemas.openxmlformats.org/officeDocument/2006/customXml" ds:itemID="{22522F9F-B223-427F-9FD9-46E978B46D02}"/>
</file>

<file path=customXml/itemProps3.xml><?xml version="1.0" encoding="utf-8"?>
<ds:datastoreItem xmlns:ds="http://schemas.openxmlformats.org/officeDocument/2006/customXml" ds:itemID="{47797895-46E7-491C-AE78-185FD149CF78}"/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dcterms:created xsi:type="dcterms:W3CDTF">2026-03-22T18:38:07Z</dcterms:created>
  <dcterms:modified xsi:type="dcterms:W3CDTF">2026-03-22T18:38:07Z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0x010100B5AFC6C30DE53349A46828932BFD2DC2</vt:lpwstr>
  </property>
</Properties>
</file>