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6_DIRTEC_INF\02.DADES GENERALS\00 OBRES INFRA\a.608-OB-152 Pont Av. Meridiana-ViaFavècia (MR)\G01 Documentació contractual\G01 01 Concurs OB\G01 01 Gestions prèvies licitació\"/>
    </mc:Choice>
  </mc:AlternateContent>
  <xr:revisionPtr revIDLastSave="0" documentId="8_{1374BEF1-6D72-4D54-8D89-09DF33103E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1" l="1"/>
  <c r="F91" i="1"/>
  <c r="F92" i="1"/>
  <c r="F101" i="1"/>
  <c r="B101" i="1"/>
  <c r="F89" i="1"/>
  <c r="I89" i="1" s="1"/>
  <c r="I65" i="1"/>
  <c r="F65" i="1"/>
  <c r="G89" i="1" l="1"/>
  <c r="C101" i="1" l="1"/>
  <c r="D101" i="1"/>
  <c r="E101" i="1"/>
  <c r="H101" i="1"/>
  <c r="F100" i="1"/>
  <c r="H20" i="2"/>
  <c r="B100" i="1" l="1"/>
  <c r="H100" i="1" l="1"/>
  <c r="E100" i="1"/>
  <c r="D100" i="1"/>
  <c r="C100" i="1"/>
  <c r="B10" i="1"/>
  <c r="G65" i="1" s="1"/>
  <c r="F17" i="1" l="1"/>
  <c r="F16" i="1"/>
  <c r="F94" i="1"/>
  <c r="F93" i="1"/>
  <c r="F88" i="1"/>
  <c r="F87" i="1"/>
  <c r="F86" i="1"/>
  <c r="F84" i="1"/>
  <c r="F83" i="1"/>
  <c r="F82" i="1"/>
  <c r="F81" i="1"/>
  <c r="F80" i="1"/>
  <c r="F78" i="1"/>
  <c r="F77" i="1"/>
  <c r="F76" i="1"/>
  <c r="F75" i="1"/>
  <c r="F74" i="1"/>
  <c r="F73" i="1"/>
  <c r="F72" i="1"/>
  <c r="F71" i="1"/>
  <c r="F70" i="1"/>
  <c r="F68" i="1"/>
  <c r="F67" i="1"/>
  <c r="F63" i="1"/>
  <c r="F62" i="1"/>
  <c r="F61" i="1"/>
  <c r="F60" i="1"/>
  <c r="F58" i="1"/>
  <c r="F57" i="1"/>
  <c r="F56" i="1"/>
  <c r="F55" i="1"/>
  <c r="F54" i="1"/>
  <c r="F53" i="1"/>
  <c r="F52" i="1"/>
  <c r="F51" i="1"/>
  <c r="F49" i="1"/>
  <c r="F48" i="1"/>
  <c r="F47" i="1"/>
  <c r="F46" i="1"/>
  <c r="F45" i="1"/>
  <c r="F44" i="1"/>
  <c r="F41" i="1"/>
  <c r="F40" i="1"/>
  <c r="F39" i="1"/>
  <c r="F38" i="1"/>
  <c r="F37" i="1"/>
  <c r="F35" i="1"/>
  <c r="F34" i="1"/>
  <c r="F33" i="1"/>
  <c r="F32" i="1"/>
  <c r="F31" i="1"/>
  <c r="F30" i="1"/>
  <c r="F29" i="1"/>
  <c r="F28" i="1"/>
  <c r="F27" i="1"/>
  <c r="F25" i="1"/>
  <c r="F24" i="1"/>
  <c r="F23" i="1"/>
  <c r="F22" i="1"/>
  <c r="F20" i="1"/>
  <c r="F19" i="1"/>
  <c r="F18" i="1"/>
</calcChain>
</file>

<file path=xl/sharedStrings.xml><?xml version="1.0" encoding="utf-8"?>
<sst xmlns="http://schemas.openxmlformats.org/spreadsheetml/2006/main" count="183" uniqueCount="103">
  <si>
    <t>Preupuesto Ejecución Material:</t>
  </si>
  <si>
    <t>GG+BI:</t>
  </si>
  <si>
    <t>IVA:</t>
  </si>
  <si>
    <t>21,0%</t>
  </si>
  <si>
    <t>Presupuesto Total con IVA:</t>
  </si>
  <si>
    <t>PEM</t>
  </si>
  <si>
    <t>PBL</t>
  </si>
  <si>
    <t>%</t>
  </si>
  <si>
    <t>A) Moviments de terres i perforacions</t>
  </si>
  <si>
    <t>     1. Desmuntatges i buidatges</t>
  </si>
  <si>
    <t>     2. Esplanacions</t>
  </si>
  <si>
    <t>     3. Pedreres</t>
  </si>
  <si>
    <t>     4. Pous i galeries</t>
  </si>
  <si>
    <t>     5. Túnels</t>
  </si>
  <si>
    <t>B) Ponts, viaductes i grans estructures</t>
  </si>
  <si>
    <t>     1. De fàbrica o formigó en massa</t>
  </si>
  <si>
    <t>     2. De formigó armat</t>
  </si>
  <si>
    <t>     3. De formigó pretesat</t>
  </si>
  <si>
    <t>     4. Metàl·lics</t>
  </si>
  <si>
    <t>C) Edificacions</t>
  </si>
  <si>
    <t>     1. Demolicions</t>
  </si>
  <si>
    <t>     2. Estructures de fàbrica o formigó</t>
  </si>
  <si>
    <t>     3. Estructures metàl·liques</t>
  </si>
  <si>
    <t>     4. Feines de paleta, estucats i revestiments</t>
  </si>
  <si>
    <t>     5. Feines de pedrera i marbre</t>
  </si>
  <si>
    <t>     6. Paviments, enllosats i enrajolats</t>
  </si>
  <si>
    <t>     7. Aïllaments i impermeabilitzacions</t>
  </si>
  <si>
    <t>     8. Fusteria</t>
  </si>
  <si>
    <t>     9. Tancaments metàl·lics</t>
  </si>
  <si>
    <t>D) Ferrocarrils</t>
  </si>
  <si>
    <t>     1. Estesa de vies</t>
  </si>
  <si>
    <t>     2. Elevats sobre carril o cable</t>
  </si>
  <si>
    <t>     3. Senyalitzacions i enclavaments</t>
  </si>
  <si>
    <t>     4. Electrificació de ferrocarrils</t>
  </si>
  <si>
    <t>     5. Obres de ferrocarrils sense qualificació específica</t>
  </si>
  <si>
    <t>E) Hidràuliques</t>
  </si>
  <si>
    <t>     1. Abastaments i sanejaments</t>
  </si>
  <si>
    <t>     2. Preses</t>
  </si>
  <si>
    <t>     3. Canals</t>
  </si>
  <si>
    <t>     4. Sèquies i desguassos</t>
  </si>
  <si>
    <t>     5. Defenses de marges i canalitzacions</t>
  </si>
  <si>
    <t>     6. Conduccions amb canonades de pressió de gran diàmetre</t>
  </si>
  <si>
    <t>     7. Obres hidràuliques sense qualificació específica</t>
  </si>
  <si>
    <t>F) Marítimes</t>
  </si>
  <si>
    <t>     1. Dragats</t>
  </si>
  <si>
    <t>     2. Esculleres</t>
  </si>
  <si>
    <t>     3. Amb blocs de formigó</t>
  </si>
  <si>
    <t>     4. Amb calaixos de formigó armat</t>
  </si>
  <si>
    <t>     5. Amb pilots i palplanxes</t>
  </si>
  <si>
    <t>     6. Fars, radiofars i senyalitzacions marítimes</t>
  </si>
  <si>
    <t>     7. Obres marítimes sense qualificació específica</t>
  </si>
  <si>
    <t>     8. Emissaris submarins</t>
  </si>
  <si>
    <t>G) Vials i pistes</t>
  </si>
  <si>
    <t>     1. Autopistes, autovies</t>
  </si>
  <si>
    <t>     2. Pistes d'aterratge</t>
  </si>
  <si>
    <t>     3. Amb ferms de formigó hidràulic</t>
  </si>
  <si>
    <t>     4. Amb ferms de mescles bituminoses</t>
  </si>
  <si>
    <t>     5. Senyalitzacions i abalisaments de vials</t>
  </si>
  <si>
    <t>     6. Obres viàries sense qualificació específica</t>
  </si>
  <si>
    <t>H) Transports de productes petrolífers i gasosos</t>
  </si>
  <si>
    <t>     1. Oleoductes</t>
  </si>
  <si>
    <t>     2. Gasoductes</t>
  </si>
  <si>
    <t>I) Instal·lacions elèctriques</t>
  </si>
  <si>
    <t>     1. Enllumenats, il·luminacions i balises lluminoses</t>
  </si>
  <si>
    <t>     2. Centrals de producció d'energia</t>
  </si>
  <si>
    <t>     3. Línies elèctriques de transport</t>
  </si>
  <si>
    <t>     4. Subestacions</t>
  </si>
  <si>
    <t>     5. Centres de transformació i distribució d'alta tensió</t>
  </si>
  <si>
    <t>     6. Distribució de baixa tensió</t>
  </si>
  <si>
    <t>     7. Telecomunicacions i instal·lacions radioelèctriques</t>
  </si>
  <si>
    <t>     8. Instal·lacions electròniques</t>
  </si>
  <si>
    <t>     9. Instal·lacions elèctriques sense qualificació específica</t>
  </si>
  <si>
    <t>J) Instal·lacions mecàniques</t>
  </si>
  <si>
    <t>     1. Elevadores o transportadores</t>
  </si>
  <si>
    <t>     2. De ventilació, calefacció i climatització</t>
  </si>
  <si>
    <t>     3. Frigorífiques</t>
  </si>
  <si>
    <t>     4. De lampista i sanitàries</t>
  </si>
  <si>
    <t>     5. Instal·lacions mecàniques sense qualificació específica</t>
  </si>
  <si>
    <t>K) Especials</t>
  </si>
  <si>
    <t>     1. Fonaments especials</t>
  </si>
  <si>
    <t>     2. Sondatges, injeccions i estacades</t>
  </si>
  <si>
    <t>     3. Palplanxats</t>
  </si>
  <si>
    <t>     4. Pintures i metal·litzacions</t>
  </si>
  <si>
    <t>     5. Ornamentacions i decoracions</t>
  </si>
  <si>
    <t>     6. Jardineria i plantacions</t>
  </si>
  <si>
    <t>     7. Restauració de béns immobles historicoartístics</t>
  </si>
  <si>
    <t>     8. Estacions de tractament d'aigües</t>
  </si>
  <si>
    <t>     9. Instal·lacions contra incendis</t>
  </si>
  <si>
    <t>GRUPS / SUBGRUPS</t>
  </si>
  <si>
    <t>Anualitat mitja</t>
  </si>
  <si>
    <t>Categoria contracte</t>
  </si>
  <si>
    <t>Termini execució (mesos)</t>
  </si>
  <si>
    <t>Termini total obra</t>
  </si>
  <si>
    <t>mesos</t>
  </si>
  <si>
    <t>SUBGRUP</t>
  </si>
  <si>
    <t>GRUP</t>
  </si>
  <si>
    <t xml:space="preserve">PROPOSTA CLASSIFICACIÓ CONTRACTISTA </t>
  </si>
  <si>
    <t>CLASSIFICACIÓ</t>
  </si>
  <si>
    <t>JUSTIFICACIÓ DE LA CLASSIFICACIÓ DEL CONTRACTISTA (Art. 25 del Reglament general de la LCAP)</t>
  </si>
  <si>
    <t>     7. Restauració de béns immobles historico-artístics</t>
  </si>
  <si>
    <t xml:space="preserve">G - 6 - 4 </t>
  </si>
  <si>
    <t>TITOL: OBRES RELATIVES AL PROJECTE EXECUTIU DE LES ACTUACIONS DE MANTENIMENT AL PONT DE L’AVINGUDA MERIDIANA SOBRE LA VIA FAVÈNCIA I LA RONDA DE DALT, AL DISTRICTE DE NOU BARRIS DE BARCELONA.</t>
  </si>
  <si>
    <t>K - 4 - 2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</si>
</sst>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</numFmts>
  <fonts count="20" x14ac:knownFonts="1">
    <font>
      <sz val="10"/>
      <color rgb="FF000000"/>
      <name val="Times New Roman"/>
      <charset val="204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8"/>
      <name val="Arial"/>
      <family val="2"/>
    </font>
    <font>
      <sz val="8"/>
      <color rgb="FF000000"/>
      <name val="Times New Roman"/>
      <family val="1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8"/>
      <color rgb="FFFF0000"/>
      <name val="Times New Roman"/>
      <family val="1"/>
    </font>
    <font>
      <sz val="8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4" fontId="2" fillId="0" borderId="0" xfId="2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/>
    </xf>
    <xf numFmtId="0" fontId="8" fillId="0" borderId="11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top" wrapText="1"/>
    </xf>
    <xf numFmtId="0" fontId="5" fillId="3" borderId="7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4" fontId="5" fillId="3" borderId="5" xfId="0" applyNumberFormat="1" applyFont="1" applyFill="1" applyBorder="1" applyAlignment="1">
      <alignment vertical="top" wrapText="1"/>
    </xf>
    <xf numFmtId="10" fontId="5" fillId="3" borderId="5" xfId="3" applyNumberFormat="1" applyFont="1" applyFill="1" applyBorder="1" applyAlignment="1">
      <alignment vertical="top" wrapText="1"/>
    </xf>
    <xf numFmtId="4" fontId="5" fillId="3" borderId="5" xfId="0" applyNumberFormat="1" applyFont="1" applyFill="1" applyBorder="1" applyAlignment="1">
      <alignment horizontal="right" vertical="top" wrapText="1"/>
    </xf>
    <xf numFmtId="4" fontId="8" fillId="3" borderId="5" xfId="0" applyNumberFormat="1" applyFont="1" applyFill="1" applyBorder="1" applyAlignment="1">
      <alignment vertical="top" wrapText="1"/>
    </xf>
    <xf numFmtId="4" fontId="7" fillId="0" borderId="9" xfId="0" applyNumberFormat="1" applyFont="1" applyBorder="1" applyAlignment="1">
      <alignment vertical="top" wrapText="1"/>
    </xf>
    <xf numFmtId="4" fontId="7" fillId="0" borderId="10" xfId="0" applyNumberFormat="1" applyFont="1" applyBorder="1" applyAlignment="1">
      <alignment vertical="top" wrapText="1"/>
    </xf>
    <xf numFmtId="4" fontId="8" fillId="0" borderId="9" xfId="0" applyNumberFormat="1" applyFont="1" applyBorder="1" applyAlignment="1">
      <alignment vertical="top" wrapText="1"/>
    </xf>
    <xf numFmtId="4" fontId="8" fillId="0" borderId="10" xfId="0" applyNumberFormat="1" applyFont="1" applyBorder="1" applyAlignment="1">
      <alignment vertical="top" wrapText="1"/>
    </xf>
    <xf numFmtId="4" fontId="8" fillId="3" borderId="5" xfId="0" applyNumberFormat="1" applyFont="1" applyFill="1" applyBorder="1" applyAlignment="1">
      <alignment horizontal="left" vertical="top" wrapText="1"/>
    </xf>
    <xf numFmtId="10" fontId="5" fillId="0" borderId="9" xfId="3" applyNumberFormat="1" applyFont="1" applyFill="1" applyBorder="1" applyAlignment="1">
      <alignment vertical="top" wrapText="1"/>
    </xf>
    <xf numFmtId="10" fontId="5" fillId="0" borderId="10" xfId="3" applyNumberFormat="1" applyFont="1" applyFill="1" applyBorder="1" applyAlignment="1">
      <alignment vertical="top" wrapText="1"/>
    </xf>
    <xf numFmtId="10" fontId="5" fillId="3" borderId="5" xfId="3" applyNumberFormat="1" applyFont="1" applyFill="1" applyBorder="1" applyAlignment="1">
      <alignment horizontal="right" vertical="top" wrapText="1"/>
    </xf>
    <xf numFmtId="10" fontId="9" fillId="0" borderId="9" xfId="3" applyNumberFormat="1" applyFont="1" applyFill="1" applyBorder="1" applyAlignment="1">
      <alignment vertical="top" wrapText="1"/>
    </xf>
    <xf numFmtId="10" fontId="9" fillId="0" borderId="10" xfId="3" applyNumberFormat="1" applyFont="1" applyFill="1" applyBorder="1" applyAlignment="1">
      <alignment vertical="top" wrapText="1"/>
    </xf>
    <xf numFmtId="10" fontId="12" fillId="0" borderId="9" xfId="3" applyNumberFormat="1" applyFont="1" applyFill="1" applyBorder="1" applyAlignment="1">
      <alignment horizontal="right" vertical="top" wrapText="1"/>
    </xf>
    <xf numFmtId="4" fontId="5" fillId="0" borderId="9" xfId="0" applyNumberFormat="1" applyFont="1" applyBorder="1" applyAlignment="1">
      <alignment vertical="top" wrapText="1"/>
    </xf>
    <xf numFmtId="0" fontId="12" fillId="0" borderId="0" xfId="0" applyFont="1" applyAlignment="1">
      <alignment horizontal="left" vertical="top"/>
    </xf>
    <xf numFmtId="0" fontId="12" fillId="0" borderId="9" xfId="0" applyFont="1" applyBorder="1" applyAlignment="1">
      <alignment horizontal="left" vertical="top" wrapText="1"/>
    </xf>
    <xf numFmtId="10" fontId="11" fillId="0" borderId="0" xfId="3" applyNumberFormat="1" applyFont="1" applyFill="1" applyBorder="1" applyAlignment="1">
      <alignment horizontal="left" vertical="top"/>
    </xf>
    <xf numFmtId="4" fontId="7" fillId="3" borderId="5" xfId="0" applyNumberFormat="1" applyFont="1" applyFill="1" applyBorder="1" applyAlignment="1">
      <alignment vertical="center" wrapText="1"/>
    </xf>
    <xf numFmtId="4" fontId="7" fillId="0" borderId="9" xfId="0" applyNumberFormat="1" applyFont="1" applyBorder="1" applyAlignment="1">
      <alignment vertical="center" wrapText="1"/>
    </xf>
    <xf numFmtId="4" fontId="6" fillId="0" borderId="9" xfId="0" applyNumberFormat="1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vertical="center" wrapText="1"/>
    </xf>
    <xf numFmtId="4" fontId="6" fillId="0" borderId="9" xfId="0" applyNumberFormat="1" applyFont="1" applyBorder="1" applyAlignment="1">
      <alignment vertical="center" wrapText="1"/>
    </xf>
    <xf numFmtId="4" fontId="6" fillId="0" borderId="10" xfId="0" applyNumberFormat="1" applyFont="1" applyBorder="1" applyAlignment="1">
      <alignment vertical="center" wrapText="1"/>
    </xf>
    <xf numFmtId="4" fontId="5" fillId="0" borderId="10" xfId="0" applyNumberFormat="1" applyFont="1" applyBorder="1" applyAlignment="1">
      <alignment vertical="top" wrapText="1"/>
    </xf>
    <xf numFmtId="4" fontId="6" fillId="3" borderId="5" xfId="0" applyNumberFormat="1" applyFont="1" applyFill="1" applyBorder="1" applyAlignment="1">
      <alignment vertical="center" wrapText="1"/>
    </xf>
    <xf numFmtId="4" fontId="5" fillId="3" borderId="5" xfId="0" applyNumberFormat="1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wrapText="1"/>
    </xf>
    <xf numFmtId="0" fontId="5" fillId="0" borderId="18" xfId="0" applyFont="1" applyBorder="1" applyAlignment="1">
      <alignment wrapText="1"/>
    </xf>
    <xf numFmtId="0" fontId="9" fillId="0" borderId="1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3" borderId="6" xfId="0" applyFont="1" applyFill="1" applyBorder="1" applyAlignment="1">
      <alignment wrapText="1"/>
    </xf>
    <xf numFmtId="0" fontId="5" fillId="0" borderId="11" xfId="0" applyFont="1" applyBorder="1" applyAlignment="1">
      <alignment wrapText="1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4" fontId="15" fillId="0" borderId="10" xfId="0" applyNumberFormat="1" applyFont="1" applyBorder="1" applyAlignment="1">
      <alignment vertical="top" wrapText="1"/>
    </xf>
    <xf numFmtId="0" fontId="2" fillId="2" borderId="16" xfId="0" applyFont="1" applyFill="1" applyBorder="1" applyAlignment="1">
      <alignment horizontal="center" vertical="center" wrapText="1"/>
    </xf>
    <xf numFmtId="4" fontId="15" fillId="0" borderId="9" xfId="0" applyNumberFormat="1" applyFont="1" applyBorder="1" applyAlignment="1">
      <alignment vertical="top" wrapText="1"/>
    </xf>
    <xf numFmtId="10" fontId="14" fillId="0" borderId="9" xfId="3" applyNumberFormat="1" applyFont="1" applyFill="1" applyBorder="1" applyAlignment="1">
      <alignment vertical="top" wrapText="1"/>
    </xf>
    <xf numFmtId="4" fontId="16" fillId="0" borderId="9" xfId="0" applyNumberFormat="1" applyFont="1" applyBorder="1" applyAlignment="1">
      <alignment vertical="center" wrapText="1"/>
    </xf>
    <xf numFmtId="4" fontId="14" fillId="0" borderId="9" xfId="0" applyNumberFormat="1" applyFont="1" applyBorder="1" applyAlignment="1">
      <alignment vertical="top" wrapText="1"/>
    </xf>
    <xf numFmtId="0" fontId="16" fillId="0" borderId="0" xfId="0" applyFont="1" applyAlignment="1">
      <alignment horizontal="left" vertical="top"/>
    </xf>
    <xf numFmtId="165" fontId="2" fillId="0" borderId="0" xfId="1" applyNumberFormat="1" applyFont="1" applyFill="1" applyBorder="1" applyAlignment="1">
      <alignment horizontal="right" vertical="top" wrapText="1"/>
    </xf>
    <xf numFmtId="4" fontId="17" fillId="0" borderId="9" xfId="0" applyNumberFormat="1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18" fillId="0" borderId="0" xfId="0" applyFont="1" applyAlignment="1">
      <alignment horizontal="left" vertical="top"/>
    </xf>
    <xf numFmtId="4" fontId="0" fillId="0" borderId="0" xfId="0" applyNumberFormat="1" applyAlignment="1">
      <alignment horizontal="left" vertical="top"/>
    </xf>
    <xf numFmtId="0" fontId="5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4" fontId="2" fillId="0" borderId="0" xfId="2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10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4" fontId="8" fillId="0" borderId="9" xfId="0" applyNumberFormat="1" applyFont="1" applyBorder="1" applyAlignment="1">
      <alignment vertical="center" wrapText="1"/>
    </xf>
    <xf numFmtId="10" fontId="5" fillId="0" borderId="9" xfId="3" applyNumberFormat="1" applyFont="1" applyFill="1" applyBorder="1" applyAlignment="1">
      <alignment vertical="center" wrapText="1"/>
    </xf>
    <xf numFmtId="4" fontId="5" fillId="0" borderId="9" xfId="0" applyNumberFormat="1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4" fontId="19" fillId="0" borderId="0" xfId="0" applyNumberFormat="1" applyFont="1" applyAlignment="1">
      <alignment horizontal="left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07"/>
  <sheetViews>
    <sheetView tabSelected="1" view="pageBreakPreview" topLeftCell="A32" zoomScaleNormal="100" zoomScaleSheetLayoutView="100" workbookViewId="0">
      <selection activeCell="F95" sqref="F95"/>
    </sheetView>
  </sheetViews>
  <sheetFormatPr baseColWidth="10" defaultColWidth="9.33203125" defaultRowHeight="12.75" x14ac:dyDescent="0.2"/>
  <cols>
    <col min="1" max="1" width="52.6640625" customWidth="1"/>
    <col min="2" max="4" width="5.83203125" customWidth="1"/>
    <col min="5" max="5" width="13.1640625" customWidth="1"/>
    <col min="6" max="6" width="12.6640625" customWidth="1"/>
    <col min="7" max="7" width="8" style="8" customWidth="1"/>
    <col min="8" max="8" width="11.1640625" customWidth="1"/>
    <col min="9" max="9" width="13.83203125" customWidth="1"/>
    <col min="10" max="10" width="12.83203125" customWidth="1"/>
    <col min="11" max="11" width="7" customWidth="1"/>
  </cols>
  <sheetData>
    <row r="2" spans="1:11" ht="15" customHeight="1" x14ac:dyDescent="0.2">
      <c r="A2" s="87" t="s">
        <v>101</v>
      </c>
      <c r="B2" s="87"/>
      <c r="C2" s="87"/>
      <c r="D2" s="87"/>
      <c r="E2" s="87"/>
      <c r="F2" s="87"/>
      <c r="G2" s="87"/>
      <c r="H2" s="87"/>
      <c r="I2" s="87"/>
      <c r="J2" s="87"/>
    </row>
    <row r="3" spans="1:11" ht="39.75" customHeight="1" x14ac:dyDescent="0.2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1" ht="15" customHeight="1" x14ac:dyDescent="0.2">
      <c r="A4" s="59"/>
      <c r="B4" s="59"/>
      <c r="C4" s="59"/>
      <c r="D4" s="59"/>
      <c r="E4" s="59"/>
      <c r="F4" s="59"/>
      <c r="G4" s="59"/>
      <c r="H4" s="59"/>
      <c r="I4" s="59"/>
      <c r="J4" s="59"/>
    </row>
    <row r="5" spans="1:11" ht="15" customHeight="1" x14ac:dyDescent="0.2">
      <c r="A5" s="4" t="s">
        <v>98</v>
      </c>
      <c r="B5" s="2"/>
      <c r="C5" s="2"/>
      <c r="D5" s="2"/>
      <c r="E5" s="2"/>
      <c r="F5" s="2"/>
      <c r="G5" s="38"/>
      <c r="H5" s="2"/>
      <c r="I5" s="2"/>
      <c r="J5" s="2"/>
      <c r="K5" s="2"/>
    </row>
    <row r="6" spans="1:11" ht="15" customHeight="1" x14ac:dyDescent="0.2">
      <c r="A6" s="4"/>
      <c r="B6" s="67"/>
      <c r="C6" s="67"/>
      <c r="D6" s="67"/>
      <c r="E6" s="2"/>
      <c r="F6" s="2"/>
      <c r="G6" s="38"/>
      <c r="H6" s="2"/>
      <c r="I6" s="2"/>
      <c r="J6" s="2"/>
      <c r="K6" s="2"/>
    </row>
    <row r="7" spans="1:11" s="5" customFormat="1" ht="15" customHeight="1" x14ac:dyDescent="0.2">
      <c r="A7" s="6" t="s">
        <v>0</v>
      </c>
      <c r="B7" s="80">
        <v>662339.38</v>
      </c>
      <c r="C7" s="80"/>
      <c r="D7" s="80"/>
      <c r="G7" s="8"/>
    </row>
    <row r="8" spans="1:11" s="5" customFormat="1" ht="15" customHeight="1" x14ac:dyDescent="0.2">
      <c r="A8" s="15" t="s">
        <v>1</v>
      </c>
      <c r="B8" s="88">
        <v>0.19</v>
      </c>
      <c r="C8" s="89"/>
      <c r="D8" s="89"/>
      <c r="G8" s="8"/>
    </row>
    <row r="9" spans="1:11" s="5" customFormat="1" ht="15" customHeight="1" x14ac:dyDescent="0.2">
      <c r="A9" s="15" t="s">
        <v>2</v>
      </c>
      <c r="B9" s="89" t="s">
        <v>3</v>
      </c>
      <c r="C9" s="89"/>
      <c r="D9" s="89"/>
      <c r="G9" s="8"/>
    </row>
    <row r="10" spans="1:11" s="5" customFormat="1" ht="15" customHeight="1" x14ac:dyDescent="0.2">
      <c r="A10" s="6" t="s">
        <v>4</v>
      </c>
      <c r="B10" s="80">
        <f>B7*1.19*1.21+0.01</f>
        <v>953702.48326199991</v>
      </c>
      <c r="C10" s="80"/>
      <c r="D10" s="80"/>
      <c r="G10" s="8"/>
    </row>
    <row r="11" spans="1:11" s="5" customFormat="1" ht="15" customHeight="1" x14ac:dyDescent="0.2">
      <c r="A11" s="6"/>
      <c r="B11" s="7"/>
      <c r="C11" s="7"/>
      <c r="D11" s="7"/>
      <c r="G11" s="8"/>
    </row>
    <row r="12" spans="1:11" s="5" customFormat="1" ht="15" customHeight="1" x14ac:dyDescent="0.2">
      <c r="A12" s="6" t="s">
        <v>92</v>
      </c>
      <c r="B12" s="68">
        <v>6</v>
      </c>
      <c r="C12" s="80" t="s">
        <v>93</v>
      </c>
      <c r="D12" s="80"/>
      <c r="G12" s="8"/>
    </row>
    <row r="13" spans="1:11" s="5" customFormat="1" ht="15" customHeight="1" x14ac:dyDescent="0.2">
      <c r="A13" s="6"/>
      <c r="B13" s="7"/>
      <c r="C13" s="7"/>
      <c r="D13" s="7"/>
      <c r="G13" s="8"/>
    </row>
    <row r="14" spans="1:11" s="1" customFormat="1" ht="46.5" customHeight="1" x14ac:dyDescent="0.2">
      <c r="A14" s="81" t="s">
        <v>88</v>
      </c>
      <c r="B14" s="82"/>
      <c r="C14" s="82"/>
      <c r="D14" s="83"/>
      <c r="E14" s="16" t="s">
        <v>5</v>
      </c>
      <c r="F14" s="16" t="s">
        <v>6</v>
      </c>
      <c r="G14" s="16" t="s">
        <v>7</v>
      </c>
      <c r="H14" s="17" t="s">
        <v>91</v>
      </c>
      <c r="I14" s="16" t="s">
        <v>89</v>
      </c>
      <c r="J14" s="18" t="s">
        <v>90</v>
      </c>
      <c r="K14" s="3"/>
    </row>
    <row r="15" spans="1:11" ht="15" customHeight="1" x14ac:dyDescent="0.2">
      <c r="A15" s="19" t="s">
        <v>8</v>
      </c>
      <c r="B15" s="20"/>
      <c r="C15" s="20"/>
      <c r="D15" s="21"/>
      <c r="E15" s="25"/>
      <c r="F15" s="25"/>
      <c r="G15" s="23"/>
      <c r="H15" s="41"/>
      <c r="I15" s="24"/>
      <c r="J15" s="50"/>
      <c r="K15" s="2"/>
    </row>
    <row r="16" spans="1:11" ht="15" customHeight="1" x14ac:dyDescent="0.2">
      <c r="A16" s="9" t="s">
        <v>9</v>
      </c>
      <c r="B16" s="10"/>
      <c r="C16" s="10"/>
      <c r="D16" s="11"/>
      <c r="E16" s="26"/>
      <c r="F16" s="26">
        <f t="shared" ref="F16:F81" si="0">E16*1.19*1.21</f>
        <v>0</v>
      </c>
      <c r="G16" s="39"/>
      <c r="H16" s="42"/>
      <c r="I16" s="43"/>
      <c r="J16" s="51"/>
      <c r="K16" s="2"/>
    </row>
    <row r="17" spans="1:11" ht="15" customHeight="1" x14ac:dyDescent="0.2">
      <c r="A17" s="9" t="s">
        <v>10</v>
      </c>
      <c r="B17" s="10"/>
      <c r="C17" s="10"/>
      <c r="D17" s="11"/>
      <c r="E17" s="26"/>
      <c r="F17" s="26">
        <f t="shared" si="0"/>
        <v>0</v>
      </c>
      <c r="G17" s="34"/>
      <c r="H17" s="42"/>
      <c r="I17" s="26"/>
      <c r="J17" s="52"/>
      <c r="K17" s="2"/>
    </row>
    <row r="18" spans="1:11" ht="15" customHeight="1" x14ac:dyDescent="0.2">
      <c r="A18" s="9" t="s">
        <v>11</v>
      </c>
      <c r="B18" s="10"/>
      <c r="C18" s="10"/>
      <c r="D18" s="11"/>
      <c r="E18" s="26"/>
      <c r="F18" s="26">
        <f t="shared" si="0"/>
        <v>0</v>
      </c>
      <c r="G18" s="34"/>
      <c r="H18" s="42"/>
      <c r="I18" s="26"/>
      <c r="J18" s="53"/>
      <c r="K18" s="2"/>
    </row>
    <row r="19" spans="1:11" ht="15" customHeight="1" x14ac:dyDescent="0.2">
      <c r="A19" s="9" t="s">
        <v>12</v>
      </c>
      <c r="B19" s="10"/>
      <c r="C19" s="10"/>
      <c r="D19" s="11"/>
      <c r="E19" s="26"/>
      <c r="F19" s="26">
        <f t="shared" si="0"/>
        <v>0</v>
      </c>
      <c r="G19" s="34"/>
      <c r="H19" s="42"/>
      <c r="I19" s="26"/>
      <c r="J19" s="53"/>
      <c r="K19" s="2"/>
    </row>
    <row r="20" spans="1:11" ht="15" customHeight="1" x14ac:dyDescent="0.2">
      <c r="A20" s="12" t="s">
        <v>13</v>
      </c>
      <c r="B20" s="13"/>
      <c r="C20" s="13"/>
      <c r="D20" s="14"/>
      <c r="E20" s="27"/>
      <c r="F20" s="27">
        <f t="shared" si="0"/>
        <v>0</v>
      </c>
      <c r="G20" s="35"/>
      <c r="H20" s="44"/>
      <c r="I20" s="27"/>
      <c r="J20" s="54"/>
      <c r="K20" s="2"/>
    </row>
    <row r="21" spans="1:11" ht="15" customHeight="1" x14ac:dyDescent="0.2">
      <c r="A21" s="19" t="s">
        <v>14</v>
      </c>
      <c r="B21" s="20"/>
      <c r="C21" s="20"/>
      <c r="D21" s="21"/>
      <c r="E21" s="25"/>
      <c r="F21" s="25"/>
      <c r="G21" s="23"/>
      <c r="H21" s="41"/>
      <c r="I21" s="24"/>
      <c r="J21" s="50"/>
      <c r="K21" s="2"/>
    </row>
    <row r="22" spans="1:11" ht="15" customHeight="1" x14ac:dyDescent="0.2">
      <c r="A22" s="9" t="s">
        <v>15</v>
      </c>
      <c r="B22" s="10"/>
      <c r="C22" s="10"/>
      <c r="D22" s="11"/>
      <c r="E22" s="28"/>
      <c r="F22" s="28">
        <f t="shared" si="0"/>
        <v>0</v>
      </c>
      <c r="G22" s="31"/>
      <c r="H22" s="45"/>
      <c r="I22" s="37"/>
      <c r="J22" s="51"/>
      <c r="K22" s="2"/>
    </row>
    <row r="23" spans="1:11" ht="15" customHeight="1" x14ac:dyDescent="0.2">
      <c r="A23" s="9" t="s">
        <v>16</v>
      </c>
      <c r="B23" s="10"/>
      <c r="C23" s="10"/>
      <c r="D23" s="11"/>
      <c r="E23" s="28"/>
      <c r="F23" s="28">
        <f t="shared" si="0"/>
        <v>0</v>
      </c>
      <c r="G23" s="31"/>
      <c r="H23" s="45"/>
      <c r="I23" s="37"/>
      <c r="J23" s="53"/>
      <c r="K23" s="2"/>
    </row>
    <row r="24" spans="1:11" ht="15" customHeight="1" x14ac:dyDescent="0.2">
      <c r="A24" s="9" t="s">
        <v>17</v>
      </c>
      <c r="B24" s="10"/>
      <c r="C24" s="10"/>
      <c r="D24" s="11"/>
      <c r="E24" s="28"/>
      <c r="F24" s="28">
        <f t="shared" si="0"/>
        <v>0</v>
      </c>
      <c r="G24" s="31"/>
      <c r="H24" s="45"/>
      <c r="I24" s="37"/>
      <c r="J24" s="53"/>
      <c r="K24" s="2"/>
    </row>
    <row r="25" spans="1:11" ht="15" customHeight="1" x14ac:dyDescent="0.2">
      <c r="A25" s="12" t="s">
        <v>18</v>
      </c>
      <c r="B25" s="13"/>
      <c r="C25" s="13"/>
      <c r="D25" s="14"/>
      <c r="E25" s="29"/>
      <c r="F25" s="29">
        <f t="shared" si="0"/>
        <v>0</v>
      </c>
      <c r="G25" s="32"/>
      <c r="H25" s="46"/>
      <c r="I25" s="47"/>
      <c r="J25" s="54"/>
      <c r="K25" s="2"/>
    </row>
    <row r="26" spans="1:11" ht="15" customHeight="1" x14ac:dyDescent="0.2">
      <c r="A26" s="19" t="s">
        <v>19</v>
      </c>
      <c r="B26" s="20"/>
      <c r="C26" s="20"/>
      <c r="D26" s="21"/>
      <c r="E26" s="25"/>
      <c r="F26" s="25"/>
      <c r="G26" s="23"/>
      <c r="H26" s="48"/>
      <c r="I26" s="22"/>
      <c r="J26" s="50"/>
      <c r="K26" s="2"/>
    </row>
    <row r="27" spans="1:11" ht="15" customHeight="1" x14ac:dyDescent="0.2">
      <c r="A27" s="9" t="s">
        <v>20</v>
      </c>
      <c r="B27" s="10"/>
      <c r="C27" s="10"/>
      <c r="D27" s="11"/>
      <c r="E27" s="28"/>
      <c r="F27" s="28">
        <f t="shared" si="0"/>
        <v>0</v>
      </c>
      <c r="G27" s="31"/>
      <c r="H27" s="45"/>
      <c r="I27" s="37"/>
      <c r="J27" s="51"/>
      <c r="K27" s="2"/>
    </row>
    <row r="28" spans="1:11" ht="15" customHeight="1" x14ac:dyDescent="0.2">
      <c r="A28" s="9" t="s">
        <v>21</v>
      </c>
      <c r="B28" s="10"/>
      <c r="C28" s="10"/>
      <c r="D28" s="11"/>
      <c r="E28" s="63"/>
      <c r="F28" s="28">
        <f t="shared" si="0"/>
        <v>0</v>
      </c>
      <c r="G28" s="64"/>
      <c r="H28" s="65"/>
      <c r="I28" s="66"/>
      <c r="J28" s="60"/>
      <c r="K28" s="2"/>
    </row>
    <row r="29" spans="1:11" ht="15" customHeight="1" x14ac:dyDescent="0.2">
      <c r="A29" s="9" t="s">
        <v>22</v>
      </c>
      <c r="B29" s="10"/>
      <c r="C29" s="10"/>
      <c r="D29" s="11"/>
      <c r="E29" s="28"/>
      <c r="F29" s="28">
        <f t="shared" si="0"/>
        <v>0</v>
      </c>
      <c r="G29" s="31"/>
      <c r="H29" s="45"/>
      <c r="I29" s="37"/>
      <c r="J29" s="53"/>
      <c r="K29" s="2"/>
    </row>
    <row r="30" spans="1:11" s="8" customFormat="1" ht="15" customHeight="1" x14ac:dyDescent="0.2">
      <c r="A30" s="9" t="s">
        <v>23</v>
      </c>
      <c r="B30" s="10"/>
      <c r="C30" s="10"/>
      <c r="D30" s="11"/>
      <c r="E30" s="28"/>
      <c r="F30" s="28">
        <f t="shared" si="0"/>
        <v>0</v>
      </c>
      <c r="G30" s="31"/>
      <c r="H30" s="45"/>
      <c r="I30" s="37"/>
      <c r="J30" s="53"/>
      <c r="K30" s="38"/>
    </row>
    <row r="31" spans="1:11" ht="15" customHeight="1" x14ac:dyDescent="0.2">
      <c r="A31" s="9" t="s">
        <v>24</v>
      </c>
      <c r="B31" s="10"/>
      <c r="C31" s="10"/>
      <c r="D31" s="11"/>
      <c r="E31" s="28"/>
      <c r="F31" s="28">
        <f t="shared" si="0"/>
        <v>0</v>
      </c>
      <c r="G31" s="31"/>
      <c r="H31" s="45"/>
      <c r="I31" s="37"/>
      <c r="J31" s="53"/>
      <c r="K31" s="2"/>
    </row>
    <row r="32" spans="1:11" ht="15" customHeight="1" x14ac:dyDescent="0.2">
      <c r="A32" s="9" t="s">
        <v>25</v>
      </c>
      <c r="B32" s="10"/>
      <c r="C32" s="10"/>
      <c r="D32" s="11"/>
      <c r="E32" s="28"/>
      <c r="F32" s="28">
        <f t="shared" si="0"/>
        <v>0</v>
      </c>
      <c r="G32" s="31"/>
      <c r="H32" s="45"/>
      <c r="I32" s="37"/>
      <c r="J32" s="53"/>
      <c r="K32" s="2"/>
    </row>
    <row r="33" spans="1:11" ht="15" customHeight="1" x14ac:dyDescent="0.2">
      <c r="A33" s="9" t="s">
        <v>26</v>
      </c>
      <c r="B33" s="10"/>
      <c r="C33" s="10"/>
      <c r="D33" s="11"/>
      <c r="E33" s="28"/>
      <c r="F33" s="28">
        <f t="shared" si="0"/>
        <v>0</v>
      </c>
      <c r="G33" s="31"/>
      <c r="H33" s="45"/>
      <c r="I33" s="37"/>
      <c r="J33" s="53"/>
      <c r="K33" s="2"/>
    </row>
    <row r="34" spans="1:11" ht="15" customHeight="1" x14ac:dyDescent="0.2">
      <c r="A34" s="9" t="s">
        <v>27</v>
      </c>
      <c r="B34" s="10"/>
      <c r="C34" s="10"/>
      <c r="D34" s="11"/>
      <c r="E34" s="28"/>
      <c r="F34" s="28">
        <f t="shared" si="0"/>
        <v>0</v>
      </c>
      <c r="G34" s="31"/>
      <c r="H34" s="45"/>
      <c r="I34" s="37"/>
      <c r="J34" s="53"/>
      <c r="K34" s="2"/>
    </row>
    <row r="35" spans="1:11" ht="15" customHeight="1" x14ac:dyDescent="0.2">
      <c r="A35" s="12" t="s">
        <v>28</v>
      </c>
      <c r="B35" s="13"/>
      <c r="C35" s="13"/>
      <c r="D35" s="14"/>
      <c r="E35" s="29"/>
      <c r="F35" s="29">
        <f t="shared" si="0"/>
        <v>0</v>
      </c>
      <c r="G35" s="32"/>
      <c r="H35" s="46"/>
      <c r="I35" s="47"/>
      <c r="J35" s="54"/>
      <c r="K35" s="2"/>
    </row>
    <row r="36" spans="1:11" ht="15" customHeight="1" x14ac:dyDescent="0.2">
      <c r="A36" s="19" t="s">
        <v>29</v>
      </c>
      <c r="B36" s="20"/>
      <c r="C36" s="20"/>
      <c r="D36" s="21"/>
      <c r="E36" s="25"/>
      <c r="F36" s="25"/>
      <c r="G36" s="23"/>
      <c r="H36" s="48"/>
      <c r="I36" s="22"/>
      <c r="J36" s="50"/>
      <c r="K36" s="2"/>
    </row>
    <row r="37" spans="1:11" ht="15" customHeight="1" x14ac:dyDescent="0.2">
      <c r="A37" s="9" t="s">
        <v>30</v>
      </c>
      <c r="B37" s="10"/>
      <c r="C37" s="10"/>
      <c r="D37" s="11"/>
      <c r="E37" s="28"/>
      <c r="F37" s="28">
        <f t="shared" si="0"/>
        <v>0</v>
      </c>
      <c r="G37" s="31"/>
      <c r="H37" s="45"/>
      <c r="I37" s="37"/>
      <c r="J37" s="51"/>
      <c r="K37" s="2"/>
    </row>
    <row r="38" spans="1:11" ht="15" customHeight="1" x14ac:dyDescent="0.2">
      <c r="A38" s="9" t="s">
        <v>31</v>
      </c>
      <c r="B38" s="10"/>
      <c r="C38" s="10"/>
      <c r="D38" s="11"/>
      <c r="E38" s="28"/>
      <c r="F38" s="28">
        <f t="shared" si="0"/>
        <v>0</v>
      </c>
      <c r="G38" s="31"/>
      <c r="H38" s="45"/>
      <c r="I38" s="37"/>
      <c r="J38" s="53"/>
      <c r="K38" s="2"/>
    </row>
    <row r="39" spans="1:11" ht="15" customHeight="1" x14ac:dyDescent="0.2">
      <c r="A39" s="9" t="s">
        <v>32</v>
      </c>
      <c r="B39" s="10"/>
      <c r="C39" s="10"/>
      <c r="D39" s="11"/>
      <c r="E39" s="28"/>
      <c r="F39" s="28">
        <f t="shared" si="0"/>
        <v>0</v>
      </c>
      <c r="G39" s="31"/>
      <c r="H39" s="45"/>
      <c r="I39" s="37"/>
      <c r="J39" s="53"/>
      <c r="K39" s="2"/>
    </row>
    <row r="40" spans="1:11" ht="15" customHeight="1" x14ac:dyDescent="0.2">
      <c r="A40" s="9" t="s">
        <v>33</v>
      </c>
      <c r="B40" s="10"/>
      <c r="C40" s="10"/>
      <c r="D40" s="11"/>
      <c r="E40" s="28"/>
      <c r="F40" s="28">
        <f t="shared" si="0"/>
        <v>0</v>
      </c>
      <c r="G40" s="31"/>
      <c r="H40" s="45"/>
      <c r="I40" s="37"/>
      <c r="J40" s="53"/>
      <c r="K40" s="2"/>
    </row>
    <row r="41" spans="1:11" ht="15" customHeight="1" x14ac:dyDescent="0.2">
      <c r="A41" s="12" t="s">
        <v>34</v>
      </c>
      <c r="B41" s="13"/>
      <c r="C41" s="13"/>
      <c r="D41" s="14"/>
      <c r="E41" s="29"/>
      <c r="F41" s="29">
        <f t="shared" si="0"/>
        <v>0</v>
      </c>
      <c r="G41" s="32"/>
      <c r="H41" s="46"/>
      <c r="I41" s="47"/>
      <c r="J41" s="54"/>
      <c r="K41" s="2"/>
    </row>
    <row r="42" spans="1:11" ht="15" customHeight="1" x14ac:dyDescent="0.2">
      <c r="A42" s="19" t="s">
        <v>35</v>
      </c>
      <c r="B42" s="20"/>
      <c r="C42" s="20"/>
      <c r="D42" s="21"/>
      <c r="E42" s="25"/>
      <c r="F42" s="25"/>
      <c r="G42" s="23"/>
      <c r="H42" s="48"/>
      <c r="I42" s="22"/>
      <c r="J42" s="50"/>
      <c r="K42" s="2"/>
    </row>
    <row r="43" spans="1:11" ht="15" customHeight="1" x14ac:dyDescent="0.2">
      <c r="A43" s="9" t="s">
        <v>36</v>
      </c>
      <c r="B43" s="10"/>
      <c r="C43" s="10"/>
      <c r="D43" s="11"/>
      <c r="E43" s="28"/>
      <c r="F43" s="28"/>
      <c r="G43" s="31"/>
      <c r="H43" s="45"/>
      <c r="I43" s="37"/>
      <c r="J43" s="73"/>
      <c r="K43" s="2"/>
    </row>
    <row r="44" spans="1:11" ht="15" customHeight="1" x14ac:dyDescent="0.2">
      <c r="A44" s="9" t="s">
        <v>37</v>
      </c>
      <c r="B44" s="10"/>
      <c r="C44" s="10"/>
      <c r="D44" s="11"/>
      <c r="E44" s="28"/>
      <c r="F44" s="28">
        <f t="shared" si="0"/>
        <v>0</v>
      </c>
      <c r="G44" s="31"/>
      <c r="H44" s="45"/>
      <c r="I44" s="37"/>
      <c r="J44" s="53"/>
      <c r="K44" s="2"/>
    </row>
    <row r="45" spans="1:11" ht="15" customHeight="1" x14ac:dyDescent="0.2">
      <c r="A45" s="9" t="s">
        <v>38</v>
      </c>
      <c r="B45" s="10"/>
      <c r="C45" s="10"/>
      <c r="D45" s="11"/>
      <c r="E45" s="28"/>
      <c r="F45" s="28">
        <f t="shared" si="0"/>
        <v>0</v>
      </c>
      <c r="G45" s="31"/>
      <c r="H45" s="45"/>
      <c r="I45" s="37"/>
      <c r="J45" s="53"/>
      <c r="K45" s="2"/>
    </row>
    <row r="46" spans="1:11" ht="15" customHeight="1" x14ac:dyDescent="0.2">
      <c r="A46" s="9" t="s">
        <v>39</v>
      </c>
      <c r="B46" s="10"/>
      <c r="C46" s="10"/>
      <c r="D46" s="11"/>
      <c r="E46" s="28"/>
      <c r="F46" s="28">
        <f t="shared" si="0"/>
        <v>0</v>
      </c>
      <c r="G46" s="31"/>
      <c r="H46" s="45"/>
      <c r="I46" s="37"/>
      <c r="J46" s="53"/>
      <c r="K46" s="2"/>
    </row>
    <row r="47" spans="1:11" ht="15" customHeight="1" x14ac:dyDescent="0.2">
      <c r="A47" s="9" t="s">
        <v>40</v>
      </c>
      <c r="B47" s="10"/>
      <c r="C47" s="10"/>
      <c r="D47" s="11"/>
      <c r="E47" s="28"/>
      <c r="F47" s="28">
        <f t="shared" si="0"/>
        <v>0</v>
      </c>
      <c r="G47" s="31"/>
      <c r="H47" s="45"/>
      <c r="I47" s="37"/>
      <c r="J47" s="53"/>
      <c r="K47" s="2"/>
    </row>
    <row r="48" spans="1:11" ht="15" customHeight="1" x14ac:dyDescent="0.2">
      <c r="A48" s="9" t="s">
        <v>41</v>
      </c>
      <c r="B48" s="10"/>
      <c r="C48" s="10"/>
      <c r="D48" s="11"/>
      <c r="E48" s="28"/>
      <c r="F48" s="28">
        <f t="shared" si="0"/>
        <v>0</v>
      </c>
      <c r="G48" s="31"/>
      <c r="H48" s="45"/>
      <c r="I48" s="37"/>
      <c r="J48" s="53"/>
      <c r="K48" s="2"/>
    </row>
    <row r="49" spans="1:11" ht="15" customHeight="1" x14ac:dyDescent="0.2">
      <c r="A49" s="12" t="s">
        <v>42</v>
      </c>
      <c r="B49" s="13"/>
      <c r="C49" s="13"/>
      <c r="D49" s="14"/>
      <c r="E49" s="29"/>
      <c r="F49" s="29">
        <f t="shared" si="0"/>
        <v>0</v>
      </c>
      <c r="G49" s="32"/>
      <c r="H49" s="46"/>
      <c r="I49" s="47"/>
      <c r="J49" s="54"/>
      <c r="K49" s="2"/>
    </row>
    <row r="50" spans="1:11" ht="15" customHeight="1" x14ac:dyDescent="0.2">
      <c r="A50" s="19" t="s">
        <v>43</v>
      </c>
      <c r="B50" s="20"/>
      <c r="C50" s="20"/>
      <c r="D50" s="21"/>
      <c r="E50" s="25"/>
      <c r="F50" s="25"/>
      <c r="G50" s="23"/>
      <c r="H50" s="48"/>
      <c r="I50" s="22"/>
      <c r="J50" s="50"/>
      <c r="K50" s="2"/>
    </row>
    <row r="51" spans="1:11" ht="15" customHeight="1" x14ac:dyDescent="0.2">
      <c r="A51" s="9" t="s">
        <v>44</v>
      </c>
      <c r="B51" s="10"/>
      <c r="C51" s="10"/>
      <c r="D51" s="11"/>
      <c r="E51" s="28"/>
      <c r="F51" s="28">
        <f t="shared" si="0"/>
        <v>0</v>
      </c>
      <c r="G51" s="31"/>
      <c r="H51" s="45"/>
      <c r="I51" s="37"/>
      <c r="J51" s="51"/>
      <c r="K51" s="2"/>
    </row>
    <row r="52" spans="1:11" ht="15" customHeight="1" x14ac:dyDescent="0.2">
      <c r="A52" s="9" t="s">
        <v>45</v>
      </c>
      <c r="B52" s="10"/>
      <c r="C52" s="10"/>
      <c r="D52" s="11"/>
      <c r="E52" s="28"/>
      <c r="F52" s="28">
        <f t="shared" si="0"/>
        <v>0</v>
      </c>
      <c r="G52" s="31"/>
      <c r="H52" s="45"/>
      <c r="I52" s="37"/>
      <c r="J52" s="53"/>
      <c r="K52" s="2"/>
    </row>
    <row r="53" spans="1:11" ht="15" customHeight="1" x14ac:dyDescent="0.2">
      <c r="A53" s="9" t="s">
        <v>46</v>
      </c>
      <c r="B53" s="10"/>
      <c r="C53" s="10"/>
      <c r="D53" s="11"/>
      <c r="E53" s="28"/>
      <c r="F53" s="28">
        <f t="shared" si="0"/>
        <v>0</v>
      </c>
      <c r="G53" s="31"/>
      <c r="H53" s="45"/>
      <c r="I53" s="37"/>
      <c r="J53" s="53"/>
      <c r="K53" s="2"/>
    </row>
    <row r="54" spans="1:11" ht="15" customHeight="1" x14ac:dyDescent="0.2">
      <c r="A54" s="9" t="s">
        <v>47</v>
      </c>
      <c r="B54" s="10"/>
      <c r="C54" s="10"/>
      <c r="D54" s="11"/>
      <c r="E54" s="28"/>
      <c r="F54" s="28">
        <f t="shared" si="0"/>
        <v>0</v>
      </c>
      <c r="G54" s="31"/>
      <c r="H54" s="45"/>
      <c r="I54" s="37"/>
      <c r="J54" s="53"/>
      <c r="K54" s="2"/>
    </row>
    <row r="55" spans="1:11" ht="15" customHeight="1" x14ac:dyDescent="0.2">
      <c r="A55" s="9" t="s">
        <v>48</v>
      </c>
      <c r="B55" s="10"/>
      <c r="C55" s="10"/>
      <c r="D55" s="11"/>
      <c r="E55" s="28"/>
      <c r="F55" s="28">
        <f t="shared" si="0"/>
        <v>0</v>
      </c>
      <c r="G55" s="31"/>
      <c r="H55" s="45"/>
      <c r="I55" s="37"/>
      <c r="J55" s="53"/>
      <c r="K55" s="2"/>
    </row>
    <row r="56" spans="1:11" ht="15" customHeight="1" x14ac:dyDescent="0.2">
      <c r="A56" s="9" t="s">
        <v>49</v>
      </c>
      <c r="B56" s="10"/>
      <c r="C56" s="10"/>
      <c r="D56" s="11"/>
      <c r="E56" s="28"/>
      <c r="F56" s="28">
        <f t="shared" si="0"/>
        <v>0</v>
      </c>
      <c r="G56" s="31"/>
      <c r="H56" s="45"/>
      <c r="I56" s="37"/>
      <c r="J56" s="53"/>
      <c r="K56" s="2"/>
    </row>
    <row r="57" spans="1:11" ht="15" customHeight="1" x14ac:dyDescent="0.2">
      <c r="A57" s="9" t="s">
        <v>50</v>
      </c>
      <c r="B57" s="10"/>
      <c r="C57" s="10"/>
      <c r="D57" s="11"/>
      <c r="E57" s="28"/>
      <c r="F57" s="28">
        <f t="shared" si="0"/>
        <v>0</v>
      </c>
      <c r="G57" s="31"/>
      <c r="H57" s="45"/>
      <c r="I57" s="37"/>
      <c r="J57" s="53"/>
      <c r="K57" s="2"/>
    </row>
    <row r="58" spans="1:11" ht="15" customHeight="1" x14ac:dyDescent="0.2">
      <c r="A58" s="12" t="s">
        <v>51</v>
      </c>
      <c r="B58" s="13"/>
      <c r="C58" s="13"/>
      <c r="D58" s="14"/>
      <c r="E58" s="29"/>
      <c r="F58" s="29">
        <f t="shared" si="0"/>
        <v>0</v>
      </c>
      <c r="G58" s="32"/>
      <c r="H58" s="46"/>
      <c r="I58" s="47"/>
      <c r="J58" s="54"/>
      <c r="K58" s="2"/>
    </row>
    <row r="59" spans="1:11" ht="15" customHeight="1" x14ac:dyDescent="0.2">
      <c r="A59" s="19" t="s">
        <v>52</v>
      </c>
      <c r="B59" s="20"/>
      <c r="C59" s="20"/>
      <c r="D59" s="21"/>
      <c r="E59" s="30"/>
      <c r="F59" s="30"/>
      <c r="G59" s="33"/>
      <c r="H59" s="41"/>
      <c r="I59" s="49"/>
      <c r="J59" s="55"/>
      <c r="K59" s="2"/>
    </row>
    <row r="60" spans="1:11" ht="15" customHeight="1" x14ac:dyDescent="0.2">
      <c r="A60" s="9" t="s">
        <v>53</v>
      </c>
      <c r="B60" s="10"/>
      <c r="C60" s="10"/>
      <c r="D60" s="11"/>
      <c r="E60" s="26"/>
      <c r="F60" s="26">
        <f t="shared" si="0"/>
        <v>0</v>
      </c>
      <c r="G60" s="36"/>
      <c r="H60" s="42"/>
      <c r="I60" s="43"/>
      <c r="J60" s="56"/>
      <c r="K60" s="2"/>
    </row>
    <row r="61" spans="1:11" ht="15" customHeight="1" x14ac:dyDescent="0.2">
      <c r="A61" s="9" t="s">
        <v>54</v>
      </c>
      <c r="B61" s="10"/>
      <c r="C61" s="10"/>
      <c r="D61" s="11"/>
      <c r="E61" s="26"/>
      <c r="F61" s="26">
        <f t="shared" si="0"/>
        <v>0</v>
      </c>
      <c r="G61" s="36"/>
      <c r="H61" s="42"/>
      <c r="I61" s="43"/>
      <c r="J61" s="53"/>
      <c r="K61" s="2"/>
    </row>
    <row r="62" spans="1:11" ht="15" customHeight="1" x14ac:dyDescent="0.2">
      <c r="A62" s="9" t="s">
        <v>55</v>
      </c>
      <c r="B62" s="10"/>
      <c r="C62" s="10"/>
      <c r="D62" s="11"/>
      <c r="E62" s="26"/>
      <c r="F62" s="26">
        <f t="shared" si="0"/>
        <v>0</v>
      </c>
      <c r="G62" s="36"/>
      <c r="H62" s="42"/>
      <c r="I62" s="43"/>
      <c r="J62" s="53"/>
      <c r="K62" s="2"/>
    </row>
    <row r="63" spans="1:11" ht="15" customHeight="1" x14ac:dyDescent="0.2">
      <c r="A63" s="9" t="s">
        <v>56</v>
      </c>
      <c r="B63" s="10"/>
      <c r="C63" s="10"/>
      <c r="D63" s="11"/>
      <c r="E63" s="26"/>
      <c r="F63" s="26">
        <f t="shared" si="0"/>
        <v>0</v>
      </c>
      <c r="G63" s="34"/>
      <c r="H63" s="42"/>
      <c r="I63" s="26"/>
      <c r="J63" s="52"/>
      <c r="K63" s="2"/>
    </row>
    <row r="64" spans="1:11" ht="15" customHeight="1" x14ac:dyDescent="0.2">
      <c r="A64" s="9" t="s">
        <v>57</v>
      </c>
      <c r="B64" s="10"/>
      <c r="C64" s="10"/>
      <c r="D64" s="11"/>
      <c r="E64" s="26"/>
      <c r="F64" s="26"/>
      <c r="G64" s="34"/>
      <c r="H64" s="42"/>
      <c r="I64" s="26"/>
      <c r="J64" s="53"/>
      <c r="K64" s="2"/>
    </row>
    <row r="65" spans="1:11" ht="15" customHeight="1" x14ac:dyDescent="0.2">
      <c r="A65" s="12" t="s">
        <v>58</v>
      </c>
      <c r="B65" s="13"/>
      <c r="C65" s="13"/>
      <c r="D65" s="14"/>
      <c r="E65" s="94">
        <v>458865.14</v>
      </c>
      <c r="F65" s="44">
        <f>E65*1.19*1.2</f>
        <v>655259.4199199999</v>
      </c>
      <c r="G65" s="91">
        <f t="shared" ref="G65" si="1">F65/$B$10</f>
        <v>0.68706900885775279</v>
      </c>
      <c r="H65" s="45">
        <v>6</v>
      </c>
      <c r="I65" s="92">
        <f>(F65/H65)*12</f>
        <v>1310518.8398399998</v>
      </c>
      <c r="J65" s="93">
        <v>3</v>
      </c>
      <c r="K65" s="2"/>
    </row>
    <row r="66" spans="1:11" ht="15" customHeight="1" x14ac:dyDescent="0.2">
      <c r="A66" s="19" t="s">
        <v>59</v>
      </c>
      <c r="B66" s="20"/>
      <c r="C66" s="20"/>
      <c r="D66" s="21"/>
      <c r="E66" s="25"/>
      <c r="F66" s="25"/>
      <c r="G66" s="23"/>
      <c r="H66" s="48"/>
      <c r="I66" s="22"/>
      <c r="J66" s="50"/>
      <c r="K66" s="2"/>
    </row>
    <row r="67" spans="1:11" ht="15" customHeight="1" x14ac:dyDescent="0.2">
      <c r="A67" s="9" t="s">
        <v>60</v>
      </c>
      <c r="B67" s="10"/>
      <c r="C67" s="10"/>
      <c r="D67" s="11"/>
      <c r="E67" s="28"/>
      <c r="F67" s="28">
        <f t="shared" si="0"/>
        <v>0</v>
      </c>
      <c r="G67" s="31"/>
      <c r="H67" s="45"/>
      <c r="I67" s="37"/>
      <c r="J67" s="51"/>
      <c r="K67" s="2"/>
    </row>
    <row r="68" spans="1:11" ht="15" customHeight="1" x14ac:dyDescent="0.2">
      <c r="A68" s="12" t="s">
        <v>61</v>
      </c>
      <c r="B68" s="13"/>
      <c r="C68" s="13"/>
      <c r="D68" s="14"/>
      <c r="E68" s="29"/>
      <c r="F68" s="29">
        <f t="shared" si="0"/>
        <v>0</v>
      </c>
      <c r="G68" s="32"/>
      <c r="H68" s="46"/>
      <c r="I68" s="47"/>
      <c r="J68" s="54"/>
      <c r="K68" s="2"/>
    </row>
    <row r="69" spans="1:11" ht="15" customHeight="1" x14ac:dyDescent="0.2">
      <c r="A69" s="19" t="s">
        <v>62</v>
      </c>
      <c r="B69" s="20"/>
      <c r="C69" s="20"/>
      <c r="D69" s="21"/>
      <c r="E69" s="25"/>
      <c r="F69" s="25"/>
      <c r="G69" s="23"/>
      <c r="H69" s="48"/>
      <c r="I69" s="22"/>
      <c r="J69" s="50"/>
      <c r="K69" s="2"/>
    </row>
    <row r="70" spans="1:11" ht="15" customHeight="1" x14ac:dyDescent="0.2">
      <c r="A70" s="9" t="s">
        <v>63</v>
      </c>
      <c r="B70" s="10"/>
      <c r="C70" s="10"/>
      <c r="D70" s="11"/>
      <c r="E70" s="28"/>
      <c r="F70" s="28">
        <f t="shared" si="0"/>
        <v>0</v>
      </c>
      <c r="G70" s="31"/>
      <c r="H70" s="45"/>
      <c r="I70" s="37"/>
      <c r="J70" s="51"/>
      <c r="K70" s="2"/>
    </row>
    <row r="71" spans="1:11" ht="15" customHeight="1" x14ac:dyDescent="0.2">
      <c r="A71" s="9" t="s">
        <v>64</v>
      </c>
      <c r="B71" s="10"/>
      <c r="C71" s="10"/>
      <c r="D71" s="11"/>
      <c r="E71" s="28"/>
      <c r="F71" s="28">
        <f t="shared" si="0"/>
        <v>0</v>
      </c>
      <c r="G71" s="31"/>
      <c r="H71" s="45"/>
      <c r="I71" s="37"/>
      <c r="J71" s="53"/>
      <c r="K71" s="2"/>
    </row>
    <row r="72" spans="1:11" ht="15" customHeight="1" x14ac:dyDescent="0.2">
      <c r="A72" s="9" t="s">
        <v>65</v>
      </c>
      <c r="B72" s="10"/>
      <c r="C72" s="10"/>
      <c r="D72" s="11"/>
      <c r="E72" s="28"/>
      <c r="F72" s="28">
        <f t="shared" si="0"/>
        <v>0</v>
      </c>
      <c r="G72" s="31"/>
      <c r="H72" s="45"/>
      <c r="I72" s="37"/>
      <c r="J72" s="53"/>
      <c r="K72" s="2"/>
    </row>
    <row r="73" spans="1:11" ht="15" customHeight="1" x14ac:dyDescent="0.2">
      <c r="A73" s="9" t="s">
        <v>66</v>
      </c>
      <c r="B73" s="10"/>
      <c r="C73" s="10"/>
      <c r="D73" s="11"/>
      <c r="E73" s="28"/>
      <c r="F73" s="28">
        <f t="shared" si="0"/>
        <v>0</v>
      </c>
      <c r="G73" s="31"/>
      <c r="H73" s="45"/>
      <c r="I73" s="37"/>
      <c r="J73" s="53"/>
      <c r="K73" s="2"/>
    </row>
    <row r="74" spans="1:11" ht="15" customHeight="1" x14ac:dyDescent="0.2">
      <c r="A74" s="9" t="s">
        <v>67</v>
      </c>
      <c r="B74" s="10"/>
      <c r="C74" s="10"/>
      <c r="D74" s="11"/>
      <c r="E74" s="28"/>
      <c r="F74" s="28">
        <f t="shared" si="0"/>
        <v>0</v>
      </c>
      <c r="G74" s="31"/>
      <c r="H74" s="45"/>
      <c r="I74" s="37"/>
      <c r="J74" s="53"/>
      <c r="K74" s="2"/>
    </row>
    <row r="75" spans="1:11" s="8" customFormat="1" ht="15" customHeight="1" x14ac:dyDescent="0.2">
      <c r="A75" s="9" t="s">
        <v>68</v>
      </c>
      <c r="B75" s="10"/>
      <c r="C75" s="10"/>
      <c r="D75" s="11"/>
      <c r="E75" s="28"/>
      <c r="F75" s="28">
        <f t="shared" si="0"/>
        <v>0</v>
      </c>
      <c r="G75" s="31"/>
      <c r="H75" s="45"/>
      <c r="I75" s="37"/>
      <c r="J75" s="60"/>
      <c r="K75" s="38"/>
    </row>
    <row r="76" spans="1:11" ht="15" customHeight="1" x14ac:dyDescent="0.2">
      <c r="A76" s="9" t="s">
        <v>69</v>
      </c>
      <c r="B76" s="10"/>
      <c r="C76" s="10"/>
      <c r="D76" s="11"/>
      <c r="E76" s="28"/>
      <c r="F76" s="28">
        <f t="shared" si="0"/>
        <v>0</v>
      </c>
      <c r="G76" s="31"/>
      <c r="H76" s="45"/>
      <c r="I76" s="37"/>
      <c r="J76" s="53"/>
      <c r="K76" s="2"/>
    </row>
    <row r="77" spans="1:11" ht="15" customHeight="1" x14ac:dyDescent="0.2">
      <c r="A77" s="9" t="s">
        <v>70</v>
      </c>
      <c r="B77" s="10"/>
      <c r="C77" s="10"/>
      <c r="D77" s="11"/>
      <c r="E77" s="28"/>
      <c r="F77" s="28">
        <f t="shared" si="0"/>
        <v>0</v>
      </c>
      <c r="G77" s="31"/>
      <c r="H77" s="45"/>
      <c r="I77" s="37"/>
      <c r="J77" s="53"/>
      <c r="K77" s="2"/>
    </row>
    <row r="78" spans="1:11" ht="15" customHeight="1" x14ac:dyDescent="0.2">
      <c r="A78" s="12" t="s">
        <v>71</v>
      </c>
      <c r="B78" s="13"/>
      <c r="C78" s="13"/>
      <c r="D78" s="14"/>
      <c r="E78" s="61"/>
      <c r="F78" s="29">
        <f t="shared" si="0"/>
        <v>0</v>
      </c>
      <c r="G78" s="31"/>
      <c r="H78" s="45"/>
      <c r="I78" s="37"/>
      <c r="J78" s="53"/>
      <c r="K78" s="2"/>
    </row>
    <row r="79" spans="1:11" ht="15" customHeight="1" x14ac:dyDescent="0.2">
      <c r="A79" s="19" t="s">
        <v>72</v>
      </c>
      <c r="B79" s="20"/>
      <c r="C79" s="20"/>
      <c r="D79" s="21"/>
      <c r="E79" s="25"/>
      <c r="F79" s="25"/>
      <c r="G79" s="23"/>
      <c r="H79" s="48"/>
      <c r="I79" s="22"/>
      <c r="J79" s="50"/>
      <c r="K79" s="2"/>
    </row>
    <row r="80" spans="1:11" ht="15" customHeight="1" x14ac:dyDescent="0.2">
      <c r="A80" s="9" t="s">
        <v>73</v>
      </c>
      <c r="B80" s="10"/>
      <c r="C80" s="10"/>
      <c r="D80" s="11"/>
      <c r="E80" s="28"/>
      <c r="F80" s="28">
        <f t="shared" si="0"/>
        <v>0</v>
      </c>
      <c r="G80" s="31"/>
      <c r="H80" s="45"/>
      <c r="I80" s="37"/>
      <c r="J80" s="51"/>
      <c r="K80" s="2"/>
    </row>
    <row r="81" spans="1:11" s="8" customFormat="1" ht="15" customHeight="1" x14ac:dyDescent="0.2">
      <c r="A81" s="9" t="s">
        <v>74</v>
      </c>
      <c r="B81" s="10"/>
      <c r="C81" s="10"/>
      <c r="D81" s="11"/>
      <c r="E81" s="28"/>
      <c r="F81" s="28">
        <f t="shared" si="0"/>
        <v>0</v>
      </c>
      <c r="G81" s="31"/>
      <c r="H81" s="45"/>
      <c r="I81" s="37"/>
      <c r="J81" s="53"/>
      <c r="K81" s="38"/>
    </row>
    <row r="82" spans="1:11" ht="15" customHeight="1" x14ac:dyDescent="0.2">
      <c r="A82" s="9" t="s">
        <v>75</v>
      </c>
      <c r="B82" s="10"/>
      <c r="C82" s="10"/>
      <c r="D82" s="11"/>
      <c r="E82" s="28"/>
      <c r="F82" s="28">
        <f t="shared" ref="F82:F94" si="2">E82*1.19*1.21</f>
        <v>0</v>
      </c>
      <c r="G82" s="31"/>
      <c r="H82" s="45"/>
      <c r="I82" s="37"/>
      <c r="J82" s="53"/>
      <c r="K82" s="2"/>
    </row>
    <row r="83" spans="1:11" ht="15" customHeight="1" x14ac:dyDescent="0.2">
      <c r="A83" s="9" t="s">
        <v>76</v>
      </c>
      <c r="B83" s="10"/>
      <c r="C83" s="10"/>
      <c r="D83" s="11"/>
      <c r="E83" s="28"/>
      <c r="F83" s="28">
        <f t="shared" si="2"/>
        <v>0</v>
      </c>
      <c r="G83" s="31"/>
      <c r="H83" s="45"/>
      <c r="I83" s="37"/>
      <c r="J83" s="53"/>
      <c r="K83" s="2"/>
    </row>
    <row r="84" spans="1:11" ht="15" customHeight="1" x14ac:dyDescent="0.2">
      <c r="A84" s="12" t="s">
        <v>77</v>
      </c>
      <c r="B84" s="13"/>
      <c r="C84" s="13"/>
      <c r="D84" s="14"/>
      <c r="E84" s="29"/>
      <c r="F84" s="29">
        <f t="shared" si="2"/>
        <v>0</v>
      </c>
      <c r="G84" s="31"/>
      <c r="H84" s="45"/>
      <c r="I84" s="37"/>
      <c r="J84" s="60"/>
      <c r="K84" s="2"/>
    </row>
    <row r="85" spans="1:11" ht="15" customHeight="1" x14ac:dyDescent="0.2">
      <c r="A85" s="19" t="s">
        <v>78</v>
      </c>
      <c r="B85" s="20"/>
      <c r="C85" s="20"/>
      <c r="D85" s="21"/>
      <c r="E85" s="25"/>
      <c r="F85" s="25"/>
      <c r="G85" s="23"/>
      <c r="H85" s="48"/>
      <c r="I85" s="22"/>
      <c r="J85" s="50"/>
      <c r="K85" s="2"/>
    </row>
    <row r="86" spans="1:11" ht="15" customHeight="1" x14ac:dyDescent="0.2">
      <c r="A86" s="9" t="s">
        <v>79</v>
      </c>
      <c r="B86" s="10"/>
      <c r="C86" s="10"/>
      <c r="D86" s="11"/>
      <c r="E86" s="28"/>
      <c r="F86" s="28">
        <f t="shared" si="2"/>
        <v>0</v>
      </c>
      <c r="G86" s="31"/>
      <c r="H86" s="45"/>
      <c r="I86" s="37"/>
      <c r="J86" s="51"/>
      <c r="K86" s="2"/>
    </row>
    <row r="87" spans="1:11" ht="15" customHeight="1" x14ac:dyDescent="0.2">
      <c r="A87" s="9" t="s">
        <v>80</v>
      </c>
      <c r="B87" s="10"/>
      <c r="C87" s="10"/>
      <c r="D87" s="11"/>
      <c r="E87" s="28"/>
      <c r="F87" s="28">
        <f t="shared" si="2"/>
        <v>0</v>
      </c>
      <c r="G87" s="31"/>
      <c r="H87" s="45"/>
      <c r="I87" s="37"/>
      <c r="J87" s="53"/>
      <c r="K87" s="2"/>
    </row>
    <row r="88" spans="1:11" ht="15" customHeight="1" x14ac:dyDescent="0.2">
      <c r="A88" s="9" t="s">
        <v>81</v>
      </c>
      <c r="B88" s="10"/>
      <c r="C88" s="10"/>
      <c r="D88" s="11"/>
      <c r="E88" s="28"/>
      <c r="F88" s="28">
        <f t="shared" si="2"/>
        <v>0</v>
      </c>
      <c r="G88" s="31"/>
      <c r="H88" s="45"/>
      <c r="I88" s="37"/>
      <c r="J88" s="53"/>
      <c r="K88" s="2"/>
    </row>
    <row r="89" spans="1:11" ht="15" customHeight="1" x14ac:dyDescent="0.2">
      <c r="A89" s="9" t="s">
        <v>82</v>
      </c>
      <c r="B89" s="10"/>
      <c r="C89" s="10"/>
      <c r="D89" s="11"/>
      <c r="E89" s="90">
        <v>203474.24</v>
      </c>
      <c r="F89" s="90">
        <f>E89*1.19*1.2</f>
        <v>290561.21471999993</v>
      </c>
      <c r="G89" s="91">
        <f t="shared" ref="G89" si="3">F89/$B$10</f>
        <v>0.304666517933536</v>
      </c>
      <c r="H89" s="45">
        <v>6</v>
      </c>
      <c r="I89" s="92">
        <f>(F89/H89)*12</f>
        <v>581122.42943999986</v>
      </c>
      <c r="J89" s="93">
        <v>2</v>
      </c>
      <c r="K89" s="2"/>
    </row>
    <row r="90" spans="1:11" ht="15" customHeight="1" x14ac:dyDescent="0.2">
      <c r="A90" s="9" t="s">
        <v>83</v>
      </c>
      <c r="B90" s="10"/>
      <c r="C90" s="10"/>
      <c r="D90" s="11"/>
      <c r="E90" s="28"/>
      <c r="F90" s="28">
        <f t="shared" si="2"/>
        <v>0</v>
      </c>
      <c r="G90" s="31"/>
      <c r="H90" s="69"/>
      <c r="I90" s="37"/>
      <c r="J90" s="53"/>
      <c r="K90" s="2"/>
    </row>
    <row r="91" spans="1:11" ht="15" customHeight="1" x14ac:dyDescent="0.2">
      <c r="A91" s="9" t="s">
        <v>84</v>
      </c>
      <c r="B91" s="10"/>
      <c r="C91" s="10"/>
      <c r="D91" s="11"/>
      <c r="E91" s="28"/>
      <c r="F91" s="28">
        <f t="shared" si="2"/>
        <v>0</v>
      </c>
      <c r="G91" s="31"/>
      <c r="H91" s="69"/>
      <c r="I91" s="37"/>
      <c r="J91" s="53"/>
      <c r="K91" s="2"/>
    </row>
    <row r="92" spans="1:11" ht="15" customHeight="1" x14ac:dyDescent="0.2">
      <c r="A92" s="9" t="s">
        <v>99</v>
      </c>
      <c r="B92" s="10"/>
      <c r="C92" s="10"/>
      <c r="D92" s="11"/>
      <c r="E92" s="28"/>
      <c r="F92" s="28">
        <f t="shared" si="2"/>
        <v>0</v>
      </c>
      <c r="G92" s="31"/>
      <c r="H92" s="69"/>
      <c r="I92" s="37"/>
      <c r="J92" s="53"/>
      <c r="K92" s="2"/>
    </row>
    <row r="93" spans="1:11" ht="15" customHeight="1" x14ac:dyDescent="0.2">
      <c r="A93" s="9" t="s">
        <v>86</v>
      </c>
      <c r="B93" s="10"/>
      <c r="C93" s="10"/>
      <c r="D93" s="11"/>
      <c r="E93" s="28"/>
      <c r="F93" s="28">
        <f t="shared" si="2"/>
        <v>0</v>
      </c>
      <c r="G93" s="31"/>
      <c r="H93" s="45"/>
      <c r="I93" s="37"/>
      <c r="J93" s="53"/>
      <c r="K93" s="2"/>
    </row>
    <row r="94" spans="1:11" ht="15" customHeight="1" x14ac:dyDescent="0.2">
      <c r="A94" s="12" t="s">
        <v>87</v>
      </c>
      <c r="B94" s="13"/>
      <c r="C94" s="13"/>
      <c r="D94" s="14"/>
      <c r="E94" s="29"/>
      <c r="F94" s="29">
        <f t="shared" si="2"/>
        <v>0</v>
      </c>
      <c r="G94" s="32"/>
      <c r="H94" s="46"/>
      <c r="I94" s="47"/>
      <c r="J94" s="54"/>
      <c r="K94" s="2"/>
    </row>
    <row r="95" spans="1:11" x14ac:dyDescent="0.2">
      <c r="G95" s="40"/>
    </row>
    <row r="97" spans="1:10" x14ac:dyDescent="0.2">
      <c r="A97" s="4" t="s">
        <v>96</v>
      </c>
    </row>
    <row r="99" spans="1:10" ht="51" customHeight="1" x14ac:dyDescent="0.2">
      <c r="A99" s="62" t="s">
        <v>97</v>
      </c>
      <c r="B99" s="84" t="s">
        <v>95</v>
      </c>
      <c r="C99" s="85"/>
      <c r="D99" s="85"/>
      <c r="E99" s="85"/>
      <c r="F99" s="84" t="s">
        <v>94</v>
      </c>
      <c r="G99" s="85"/>
      <c r="H99" s="85"/>
      <c r="I99" s="86"/>
      <c r="J99" s="62" t="s">
        <v>90</v>
      </c>
    </row>
    <row r="100" spans="1:10" s="71" customFormat="1" ht="41.25" customHeight="1" x14ac:dyDescent="0.2">
      <c r="A100" s="70" t="s">
        <v>100</v>
      </c>
      <c r="B100" s="74" t="str">
        <f>A59</f>
        <v>G) Vials i pistes</v>
      </c>
      <c r="C100" s="75">
        <f t="shared" ref="C100:E101" si="4">C68</f>
        <v>0</v>
      </c>
      <c r="D100" s="75">
        <f t="shared" si="4"/>
        <v>0</v>
      </c>
      <c r="E100" s="76">
        <f t="shared" si="4"/>
        <v>0</v>
      </c>
      <c r="F100" s="77" t="str">
        <f>A65</f>
        <v>     6. Obres viàries sense qualificació específica</v>
      </c>
      <c r="G100" s="78"/>
      <c r="H100" s="78">
        <f t="shared" ref="H100" si="5">G74</f>
        <v>0</v>
      </c>
      <c r="I100" s="79"/>
      <c r="J100" s="70">
        <v>3</v>
      </c>
    </row>
    <row r="101" spans="1:10" ht="25.5" customHeight="1" x14ac:dyDescent="0.2">
      <c r="A101" s="70" t="s">
        <v>102</v>
      </c>
      <c r="B101" s="74" t="str">
        <f>A85</f>
        <v>K) Especials</v>
      </c>
      <c r="C101" s="75">
        <f t="shared" si="4"/>
        <v>0</v>
      </c>
      <c r="D101" s="75">
        <f t="shared" si="4"/>
        <v>0</v>
      </c>
      <c r="E101" s="76">
        <f t="shared" si="4"/>
        <v>0</v>
      </c>
      <c r="F101" s="77" t="str">
        <f>A89</f>
        <v>     4. Pintures i metal·litzacions</v>
      </c>
      <c r="G101" s="78"/>
      <c r="H101" s="78">
        <f t="shared" ref="H101" si="6">G75</f>
        <v>0</v>
      </c>
      <c r="I101" s="79"/>
      <c r="J101" s="70">
        <v>2</v>
      </c>
    </row>
    <row r="102" spans="1:10" ht="15" customHeight="1" x14ac:dyDescent="0.2">
      <c r="A102" s="58"/>
      <c r="B102" s="58"/>
      <c r="C102" s="58"/>
      <c r="D102" s="58"/>
      <c r="E102" s="58"/>
      <c r="F102" s="58"/>
      <c r="G102" s="58"/>
      <c r="H102" s="58"/>
      <c r="I102" s="58"/>
      <c r="J102" s="57"/>
    </row>
    <row r="103" spans="1:10" ht="15" customHeight="1" x14ac:dyDescent="0.2">
      <c r="A103" s="58"/>
      <c r="B103" s="58"/>
      <c r="C103" s="58"/>
      <c r="D103" s="58"/>
      <c r="E103" s="58"/>
      <c r="F103" s="58"/>
      <c r="G103" s="58"/>
      <c r="H103" s="58"/>
      <c r="I103" s="58"/>
      <c r="J103" s="57"/>
    </row>
    <row r="104" spans="1:10" ht="15" customHeight="1" x14ac:dyDescent="0.2">
      <c r="A104" s="57"/>
      <c r="B104" s="57"/>
      <c r="C104" s="57"/>
      <c r="D104" s="57"/>
      <c r="E104" s="57"/>
      <c r="F104" s="57"/>
      <c r="G104" s="57"/>
      <c r="H104" s="57"/>
      <c r="I104" s="57"/>
      <c r="J104" s="57"/>
    </row>
    <row r="105" spans="1:10" ht="15" customHeight="1" x14ac:dyDescent="0.2"/>
    <row r="106" spans="1:10" ht="15" customHeight="1" x14ac:dyDescent="0.2"/>
    <row r="107" spans="1:10" ht="15" customHeight="1" x14ac:dyDescent="0.2"/>
  </sheetData>
  <mergeCells count="13">
    <mergeCell ref="A2:J3"/>
    <mergeCell ref="B7:D7"/>
    <mergeCell ref="B8:D8"/>
    <mergeCell ref="B9:D9"/>
    <mergeCell ref="B10:D10"/>
    <mergeCell ref="B101:E101"/>
    <mergeCell ref="F101:I101"/>
    <mergeCell ref="C12:D12"/>
    <mergeCell ref="A14:D14"/>
    <mergeCell ref="F99:I99"/>
    <mergeCell ref="B99:E99"/>
    <mergeCell ref="B100:E100"/>
    <mergeCell ref="F100:I10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  <rowBreaks count="1" manualBreakCount="1"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H85"/>
  <sheetViews>
    <sheetView topLeftCell="A4" workbookViewId="0">
      <selection activeCell="H20" sqref="H20"/>
    </sheetView>
  </sheetViews>
  <sheetFormatPr baseColWidth="10" defaultRowHeight="12.75" x14ac:dyDescent="0.2"/>
  <cols>
    <col min="2" max="2" width="12" style="5"/>
  </cols>
  <sheetData>
    <row r="6" spans="2:8" x14ac:dyDescent="0.2">
      <c r="B6" s="5" t="s">
        <v>8</v>
      </c>
    </row>
    <row r="7" spans="2:8" x14ac:dyDescent="0.2">
      <c r="B7" s="5" t="s">
        <v>9</v>
      </c>
    </row>
    <row r="8" spans="2:8" x14ac:dyDescent="0.2">
      <c r="B8" s="5" t="s">
        <v>10</v>
      </c>
    </row>
    <row r="9" spans="2:8" x14ac:dyDescent="0.2">
      <c r="B9" s="5" t="s">
        <v>11</v>
      </c>
    </row>
    <row r="10" spans="2:8" x14ac:dyDescent="0.2">
      <c r="B10" s="5" t="s">
        <v>12</v>
      </c>
    </row>
    <row r="11" spans="2:8" x14ac:dyDescent="0.2">
      <c r="B11" s="5" t="s">
        <v>13</v>
      </c>
    </row>
    <row r="12" spans="2:8" x14ac:dyDescent="0.2">
      <c r="B12" s="5" t="s">
        <v>14</v>
      </c>
    </row>
    <row r="13" spans="2:8" x14ac:dyDescent="0.2">
      <c r="B13" s="5" t="s">
        <v>15</v>
      </c>
    </row>
    <row r="14" spans="2:8" x14ac:dyDescent="0.2">
      <c r="B14" s="5" t="s">
        <v>16</v>
      </c>
      <c r="H14" s="72">
        <v>393193.93</v>
      </c>
    </row>
    <row r="15" spans="2:8" x14ac:dyDescent="0.2">
      <c r="B15" s="5" t="s">
        <v>17</v>
      </c>
      <c r="H15" s="72">
        <v>115719.15</v>
      </c>
    </row>
    <row r="16" spans="2:8" x14ac:dyDescent="0.2">
      <c r="B16" s="5" t="s">
        <v>18</v>
      </c>
      <c r="H16" s="72">
        <v>58009.65</v>
      </c>
    </row>
    <row r="17" spans="2:8" x14ac:dyDescent="0.2">
      <c r="B17" s="5" t="s">
        <v>19</v>
      </c>
      <c r="H17" s="72">
        <v>33674.22</v>
      </c>
    </row>
    <row r="18" spans="2:8" x14ac:dyDescent="0.2">
      <c r="B18" s="5" t="s">
        <v>20</v>
      </c>
      <c r="H18" s="72">
        <v>472399.29</v>
      </c>
    </row>
    <row r="19" spans="2:8" x14ac:dyDescent="0.2">
      <c r="B19" s="5" t="s">
        <v>21</v>
      </c>
      <c r="H19" s="72">
        <v>257648.78</v>
      </c>
    </row>
    <row r="20" spans="2:8" x14ac:dyDescent="0.2">
      <c r="B20" s="5" t="s">
        <v>22</v>
      </c>
      <c r="H20" s="72">
        <f>SUM(H14:H19)</f>
        <v>1330645.02</v>
      </c>
    </row>
    <row r="21" spans="2:8" x14ac:dyDescent="0.2">
      <c r="B21" s="5" t="s">
        <v>23</v>
      </c>
    </row>
    <row r="22" spans="2:8" x14ac:dyDescent="0.2">
      <c r="B22" s="5" t="s">
        <v>24</v>
      </c>
    </row>
    <row r="23" spans="2:8" x14ac:dyDescent="0.2">
      <c r="B23" s="5" t="s">
        <v>25</v>
      </c>
    </row>
    <row r="24" spans="2:8" x14ac:dyDescent="0.2">
      <c r="B24" s="5" t="s">
        <v>26</v>
      </c>
    </row>
    <row r="25" spans="2:8" x14ac:dyDescent="0.2">
      <c r="B25" s="5" t="s">
        <v>27</v>
      </c>
    </row>
    <row r="26" spans="2:8" x14ac:dyDescent="0.2">
      <c r="B26" s="5" t="s">
        <v>28</v>
      </c>
    </row>
    <row r="27" spans="2:8" x14ac:dyDescent="0.2">
      <c r="B27" s="5" t="s">
        <v>29</v>
      </c>
    </row>
    <row r="28" spans="2:8" x14ac:dyDescent="0.2">
      <c r="B28" s="5" t="s">
        <v>30</v>
      </c>
    </row>
    <row r="29" spans="2:8" x14ac:dyDescent="0.2">
      <c r="B29" s="5" t="s">
        <v>31</v>
      </c>
    </row>
    <row r="30" spans="2:8" x14ac:dyDescent="0.2">
      <c r="B30" s="5" t="s">
        <v>32</v>
      </c>
    </row>
    <row r="31" spans="2:8" x14ac:dyDescent="0.2">
      <c r="B31" s="5" t="s">
        <v>33</v>
      </c>
    </row>
    <row r="32" spans="2:8" x14ac:dyDescent="0.2">
      <c r="B32" s="5" t="s">
        <v>34</v>
      </c>
    </row>
    <row r="33" spans="2:2" x14ac:dyDescent="0.2">
      <c r="B33" s="5" t="s">
        <v>35</v>
      </c>
    </row>
    <row r="34" spans="2:2" x14ac:dyDescent="0.2">
      <c r="B34" s="5" t="s">
        <v>36</v>
      </c>
    </row>
    <row r="35" spans="2:2" x14ac:dyDescent="0.2">
      <c r="B35" s="5" t="s">
        <v>37</v>
      </c>
    </row>
    <row r="36" spans="2:2" x14ac:dyDescent="0.2">
      <c r="B36" s="5" t="s">
        <v>38</v>
      </c>
    </row>
    <row r="37" spans="2:2" x14ac:dyDescent="0.2">
      <c r="B37" s="5" t="s">
        <v>39</v>
      </c>
    </row>
    <row r="38" spans="2:2" x14ac:dyDescent="0.2">
      <c r="B38" s="5" t="s">
        <v>40</v>
      </c>
    </row>
    <row r="39" spans="2:2" x14ac:dyDescent="0.2">
      <c r="B39" s="5" t="s">
        <v>41</v>
      </c>
    </row>
    <row r="40" spans="2:2" x14ac:dyDescent="0.2">
      <c r="B40" s="5" t="s">
        <v>42</v>
      </c>
    </row>
    <row r="41" spans="2:2" x14ac:dyDescent="0.2">
      <c r="B41" s="5" t="s">
        <v>43</v>
      </c>
    </row>
    <row r="42" spans="2:2" x14ac:dyDescent="0.2">
      <c r="B42" s="5" t="s">
        <v>44</v>
      </c>
    </row>
    <row r="43" spans="2:2" x14ac:dyDescent="0.2">
      <c r="B43" s="5" t="s">
        <v>45</v>
      </c>
    </row>
    <row r="44" spans="2:2" x14ac:dyDescent="0.2">
      <c r="B44" s="5" t="s">
        <v>46</v>
      </c>
    </row>
    <row r="45" spans="2:2" x14ac:dyDescent="0.2">
      <c r="B45" s="5" t="s">
        <v>47</v>
      </c>
    </row>
    <row r="46" spans="2:2" x14ac:dyDescent="0.2">
      <c r="B46" s="5" t="s">
        <v>48</v>
      </c>
    </row>
    <row r="47" spans="2:2" x14ac:dyDescent="0.2">
      <c r="B47" s="5" t="s">
        <v>49</v>
      </c>
    </row>
    <row r="48" spans="2:2" x14ac:dyDescent="0.2">
      <c r="B48" s="5" t="s">
        <v>50</v>
      </c>
    </row>
    <row r="49" spans="2:2" x14ac:dyDescent="0.2">
      <c r="B49" s="5" t="s">
        <v>51</v>
      </c>
    </row>
    <row r="50" spans="2:2" x14ac:dyDescent="0.2">
      <c r="B50" s="5" t="s">
        <v>52</v>
      </c>
    </row>
    <row r="51" spans="2:2" x14ac:dyDescent="0.2">
      <c r="B51" s="5" t="s">
        <v>53</v>
      </c>
    </row>
    <row r="52" spans="2:2" x14ac:dyDescent="0.2">
      <c r="B52" s="5" t="s">
        <v>54</v>
      </c>
    </row>
    <row r="53" spans="2:2" x14ac:dyDescent="0.2">
      <c r="B53" s="5" t="s">
        <v>55</v>
      </c>
    </row>
    <row r="54" spans="2:2" x14ac:dyDescent="0.2">
      <c r="B54" s="5" t="s">
        <v>56</v>
      </c>
    </row>
    <row r="55" spans="2:2" x14ac:dyDescent="0.2">
      <c r="B55" s="5" t="s">
        <v>57</v>
      </c>
    </row>
    <row r="56" spans="2:2" x14ac:dyDescent="0.2">
      <c r="B56" s="5" t="s">
        <v>58</v>
      </c>
    </row>
    <row r="57" spans="2:2" x14ac:dyDescent="0.2">
      <c r="B57" s="5" t="s">
        <v>59</v>
      </c>
    </row>
    <row r="58" spans="2:2" x14ac:dyDescent="0.2">
      <c r="B58" s="5" t="s">
        <v>60</v>
      </c>
    </row>
    <row r="59" spans="2:2" x14ac:dyDescent="0.2">
      <c r="B59" s="5" t="s">
        <v>61</v>
      </c>
    </row>
    <row r="60" spans="2:2" x14ac:dyDescent="0.2">
      <c r="B60" s="5" t="s">
        <v>62</v>
      </c>
    </row>
    <row r="61" spans="2:2" x14ac:dyDescent="0.2">
      <c r="B61" s="5" t="s">
        <v>63</v>
      </c>
    </row>
    <row r="62" spans="2:2" x14ac:dyDescent="0.2">
      <c r="B62" s="5" t="s">
        <v>64</v>
      </c>
    </row>
    <row r="63" spans="2:2" x14ac:dyDescent="0.2">
      <c r="B63" s="5" t="s">
        <v>65</v>
      </c>
    </row>
    <row r="64" spans="2:2" x14ac:dyDescent="0.2">
      <c r="B64" s="5" t="s">
        <v>66</v>
      </c>
    </row>
    <row r="65" spans="2:2" x14ac:dyDescent="0.2">
      <c r="B65" s="5" t="s">
        <v>67</v>
      </c>
    </row>
    <row r="66" spans="2:2" x14ac:dyDescent="0.2">
      <c r="B66" s="5" t="s">
        <v>68</v>
      </c>
    </row>
    <row r="67" spans="2:2" x14ac:dyDescent="0.2">
      <c r="B67" s="5" t="s">
        <v>69</v>
      </c>
    </row>
    <row r="68" spans="2:2" x14ac:dyDescent="0.2">
      <c r="B68" s="5" t="s">
        <v>70</v>
      </c>
    </row>
    <row r="69" spans="2:2" x14ac:dyDescent="0.2">
      <c r="B69" s="5" t="s">
        <v>71</v>
      </c>
    </row>
    <row r="70" spans="2:2" x14ac:dyDescent="0.2">
      <c r="B70" s="5" t="s">
        <v>72</v>
      </c>
    </row>
    <row r="71" spans="2:2" x14ac:dyDescent="0.2">
      <c r="B71" s="5" t="s">
        <v>73</v>
      </c>
    </row>
    <row r="72" spans="2:2" x14ac:dyDescent="0.2">
      <c r="B72" s="5" t="s">
        <v>74</v>
      </c>
    </row>
    <row r="73" spans="2:2" x14ac:dyDescent="0.2">
      <c r="B73" s="5" t="s">
        <v>75</v>
      </c>
    </row>
    <row r="74" spans="2:2" x14ac:dyDescent="0.2">
      <c r="B74" s="5" t="s">
        <v>76</v>
      </c>
    </row>
    <row r="75" spans="2:2" x14ac:dyDescent="0.2">
      <c r="B75" s="5" t="s">
        <v>77</v>
      </c>
    </row>
    <row r="76" spans="2:2" x14ac:dyDescent="0.2">
      <c r="B76" s="5" t="s">
        <v>78</v>
      </c>
    </row>
    <row r="77" spans="2:2" x14ac:dyDescent="0.2">
      <c r="B77" s="5" t="s">
        <v>79</v>
      </c>
    </row>
    <row r="78" spans="2:2" x14ac:dyDescent="0.2">
      <c r="B78" s="5" t="s">
        <v>80</v>
      </c>
    </row>
    <row r="79" spans="2:2" x14ac:dyDescent="0.2">
      <c r="B79" s="5" t="s">
        <v>81</v>
      </c>
    </row>
    <row r="80" spans="2:2" x14ac:dyDescent="0.2">
      <c r="B80" s="5" t="s">
        <v>82</v>
      </c>
    </row>
    <row r="81" spans="2:2" x14ac:dyDescent="0.2">
      <c r="B81" s="5" t="s">
        <v>83</v>
      </c>
    </row>
    <row r="82" spans="2:2" x14ac:dyDescent="0.2">
      <c r="B82" s="5" t="s">
        <v>84</v>
      </c>
    </row>
    <row r="83" spans="2:2" x14ac:dyDescent="0.2">
      <c r="B83" s="5" t="s">
        <v>85</v>
      </c>
    </row>
    <row r="84" spans="2:2" x14ac:dyDescent="0.2">
      <c r="B84" s="5" t="s">
        <v>86</v>
      </c>
    </row>
    <row r="85" spans="2:2" x14ac:dyDescent="0.2">
      <c r="B85" s="5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 1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PORTADA_TOMO II</dc:title>
  <dc:creator>crodriguez</dc:creator>
  <cp:lastModifiedBy>Buj Lozano, Montse</cp:lastModifiedBy>
  <cp:lastPrinted>2021-11-14T17:24:50Z</cp:lastPrinted>
  <dcterms:created xsi:type="dcterms:W3CDTF">2020-12-21T16:42:55Z</dcterms:created>
  <dcterms:modified xsi:type="dcterms:W3CDTF">2026-03-06T11:37:26Z</dcterms:modified>
</cp:coreProperties>
</file>