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GENERIC\01 LICITACIONS\01 MEMÒRIA\007-2026-1408 Manteniment illuminació\"/>
    </mc:Choice>
  </mc:AlternateContent>
  <xr:revisionPtr revIDLastSave="0" documentId="13_ncr:1_{406D9A82-2D72-48BF-95B3-14E92A09492A}" xr6:coauthVersionLast="36" xr6:coauthVersionMax="36" xr10:uidLastSave="{00000000-0000-0000-0000-000000000000}"/>
  <bookViews>
    <workbookView xWindow="0" yWindow="0" windowWidth="28800" windowHeight="11505" tabRatio="758" activeTab="1" xr2:uid="{E99CC8B8-F7EA-4E32-8393-B97ED9CEC755}"/>
  </bookViews>
  <sheets>
    <sheet name="Pressupost Resum" sheetId="1" r:id="rId1"/>
    <sheet name="Valor Material Utilitzat" sheetId="5" r:id="rId2"/>
    <sheet name="Pressupost connexions actes " sheetId="7" r:id="rId3"/>
    <sheet name="Pressupost Nadal" sheetId="2"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7" l="1"/>
  <c r="F8" i="7"/>
  <c r="F163" i="5"/>
  <c r="F162" i="5"/>
  <c r="F161" i="5"/>
  <c r="F160" i="5"/>
  <c r="F159" i="5"/>
  <c r="F158" i="5"/>
  <c r="F157" i="5"/>
  <c r="F156" i="5"/>
  <c r="F155" i="5"/>
  <c r="F154" i="5"/>
  <c r="F153" i="5"/>
  <c r="F152" i="5"/>
  <c r="F151" i="5"/>
  <c r="F150" i="5"/>
  <c r="F149" i="5"/>
  <c r="F148" i="5"/>
  <c r="F147" i="5"/>
  <c r="F146" i="5"/>
  <c r="F140" i="5"/>
  <c r="F139" i="5"/>
  <c r="F138" i="5"/>
  <c r="F137" i="5"/>
  <c r="F136" i="5"/>
  <c r="F135" i="5"/>
  <c r="F134" i="5"/>
  <c r="F133" i="5"/>
  <c r="F132" i="5"/>
  <c r="F131" i="5"/>
  <c r="F130" i="5"/>
  <c r="F129" i="5"/>
  <c r="F128" i="5"/>
  <c r="F127" i="5"/>
  <c r="F126" i="5"/>
  <c r="F125" i="5"/>
  <c r="F124" i="5"/>
  <c r="F123" i="5"/>
  <c r="F121" i="5"/>
  <c r="F120" i="5"/>
  <c r="F119" i="5"/>
  <c r="F118" i="5"/>
  <c r="F117" i="5"/>
  <c r="F116" i="5"/>
  <c r="F115" i="5"/>
  <c r="F114" i="5"/>
  <c r="F113" i="5"/>
  <c r="F112" i="5"/>
  <c r="F110" i="5"/>
  <c r="F109" i="5"/>
  <c r="F108" i="5"/>
  <c r="F107" i="5"/>
  <c r="F106" i="5"/>
  <c r="F105" i="5"/>
  <c r="F103" i="5"/>
  <c r="F102" i="5"/>
  <c r="F101" i="5"/>
  <c r="F100" i="5"/>
  <c r="F99" i="5"/>
  <c r="F98" i="5"/>
  <c r="F96" i="5"/>
  <c r="F95" i="5"/>
  <c r="F94" i="5"/>
  <c r="F93" i="5"/>
  <c r="F91" i="5"/>
  <c r="F90" i="5"/>
  <c r="F88" i="5"/>
  <c r="F87" i="5"/>
  <c r="F86" i="5"/>
  <c r="F85" i="5"/>
  <c r="F83" i="5"/>
  <c r="F81" i="5"/>
  <c r="F80" i="5"/>
  <c r="F79" i="5"/>
  <c r="F78" i="5"/>
  <c r="F75" i="5"/>
  <c r="F74" i="5"/>
  <c r="F73" i="5"/>
  <c r="F71" i="5"/>
  <c r="F70" i="5"/>
  <c r="F69" i="5"/>
  <c r="F68" i="5"/>
  <c r="F67" i="5"/>
  <c r="F65" i="5"/>
  <c r="F64" i="5"/>
  <c r="F62" i="5"/>
  <c r="F61" i="5"/>
  <c r="F60" i="5"/>
  <c r="F59" i="5"/>
  <c r="F58" i="5"/>
  <c r="F57" i="5"/>
  <c r="F56" i="5"/>
  <c r="F55" i="5"/>
  <c r="F52" i="5"/>
  <c r="F51" i="5"/>
  <c r="F50" i="5"/>
  <c r="F49" i="5"/>
  <c r="F48" i="5"/>
  <c r="F47" i="5"/>
  <c r="F46" i="5"/>
  <c r="F45" i="5"/>
  <c r="F44" i="5"/>
  <c r="F43" i="5"/>
  <c r="F42" i="5"/>
  <c r="F41" i="5"/>
  <c r="F40" i="5"/>
  <c r="F39" i="5"/>
  <c r="F38" i="5"/>
  <c r="F37" i="5"/>
  <c r="F36" i="5"/>
  <c r="F35" i="5"/>
  <c r="F34" i="5"/>
  <c r="F32" i="5"/>
  <c r="F30" i="5"/>
  <c r="F29" i="5"/>
  <c r="F28" i="5"/>
  <c r="F27" i="5"/>
  <c r="F26" i="5"/>
  <c r="F25" i="5"/>
  <c r="F24" i="5"/>
  <c r="F23" i="5"/>
  <c r="F22" i="5"/>
  <c r="F21" i="5"/>
  <c r="F19" i="5"/>
  <c r="F18" i="5"/>
  <c r="F17" i="5"/>
  <c r="F16" i="5"/>
  <c r="F15" i="5"/>
  <c r="F14" i="5"/>
  <c r="F13" i="5"/>
  <c r="F12" i="5"/>
  <c r="F11" i="5"/>
  <c r="F10" i="5"/>
  <c r="F9" i="5"/>
  <c r="F8" i="5"/>
  <c r="F11" i="7" l="1"/>
  <c r="F143" i="5"/>
  <c r="F165" i="5"/>
  <c r="F166" i="5" l="1"/>
  <c r="G86" i="2" l="1"/>
  <c r="G74" i="2"/>
  <c r="G68" i="2"/>
  <c r="G62" i="2"/>
  <c r="G56" i="2"/>
  <c r="G50" i="2"/>
  <c r="G44" i="2"/>
  <c r="G38" i="2"/>
  <c r="G32" i="2"/>
  <c r="G26" i="2"/>
  <c r="G20" i="2"/>
  <c r="G8" i="2"/>
  <c r="G80" i="2"/>
  <c r="G14" i="2"/>
  <c r="D44" i="1"/>
  <c r="D45" i="1" s="1"/>
  <c r="E43" i="1"/>
  <c r="E44" i="1" s="1"/>
  <c r="E45" i="1" s="1"/>
  <c r="D43" i="1"/>
  <c r="E35" i="1"/>
  <c r="D35" i="1"/>
  <c r="E25" i="1"/>
  <c r="E27" i="1" s="1"/>
  <c r="D25" i="1"/>
  <c r="D27" i="1" s="1"/>
  <c r="E14" i="1"/>
  <c r="E15" i="1" s="1"/>
  <c r="E17" i="1" s="1"/>
  <c r="D15" i="1"/>
  <c r="D17" i="1" s="1"/>
  <c r="D14" i="1"/>
  <c r="D28" i="1" l="1"/>
  <c r="D29" i="1" s="1"/>
  <c r="D47" i="1"/>
  <c r="D36" i="1"/>
  <c r="D37" i="1" s="1"/>
  <c r="G93" i="2"/>
  <c r="E36" i="1"/>
  <c r="E37" i="1" s="1"/>
  <c r="E28" i="1"/>
  <c r="E29" i="1" s="1"/>
  <c r="E47" i="1"/>
  <c r="E18" i="1"/>
  <c r="E19" i="1" s="1"/>
  <c r="D18" i="1"/>
  <c r="D19" i="1" s="1"/>
  <c r="D48" i="1" l="1"/>
  <c r="D49" i="1" s="1"/>
  <c r="E48" i="1"/>
  <c r="E49" i="1" s="1"/>
</calcChain>
</file>

<file path=xl/sharedStrings.xml><?xml version="1.0" encoding="utf-8"?>
<sst xmlns="http://schemas.openxmlformats.org/spreadsheetml/2006/main" count="309" uniqueCount="225">
  <si>
    <t>Servei de Manteniment                             (Control, Funcional, Correctiu i Preventiu)</t>
  </si>
  <si>
    <t>Unitat de manteniment</t>
  </si>
  <si>
    <t>Nombre d'unitats de  punt de llum</t>
  </si>
  <si>
    <t>Nombre de cruilles semafòriques</t>
  </si>
  <si>
    <t>Nombre de carregadors</t>
  </si>
  <si>
    <t>Nombre d'elements a mantenir</t>
  </si>
  <si>
    <t>Import anual</t>
  </si>
  <si>
    <t>Nombre d'anys</t>
  </si>
  <si>
    <t xml:space="preserve">Import base de licitació </t>
  </si>
  <si>
    <t xml:space="preserve">IVA 21 % </t>
  </si>
  <si>
    <t>TOTAL</t>
  </si>
  <si>
    <t>Material de lluminària i semaforia</t>
  </si>
  <si>
    <t>Material per la lluminària</t>
  </si>
  <si>
    <t>Material per la semaforia</t>
  </si>
  <si>
    <t>Connexions per actes</t>
  </si>
  <si>
    <t>Enllumennat de Nadal</t>
  </si>
  <si>
    <t>Import base de licitació total</t>
  </si>
  <si>
    <t xml:space="preserve">IVA total </t>
  </si>
  <si>
    <t>Proposta de l'Ajuntament</t>
  </si>
  <si>
    <t>Proposta del licitador</t>
  </si>
  <si>
    <t>DETALL DE L'OFERTA</t>
  </si>
  <si>
    <t>CONCEPTE</t>
  </si>
  <si>
    <t>UNITATS</t>
  </si>
  <si>
    <t>Decoració vertical tipus arbre 3D</t>
  </si>
  <si>
    <t>PLAÇA DE LA VILA</t>
  </si>
  <si>
    <t>Lloguer, muntatge i desmuntatge de:</t>
  </si>
  <si>
    <t>Estructura cònica d’alumini reciclat transitable, amb 2 entrades accessibles sense obstacles, IP44, alçada de 8,5m, amplada de 4m, potència elèctrica 600W, 5.073 punts de llum LED RGB, funcionament amb animació lluminosa tipus flash, amb tota gama de colors, amb canvis cada 10 segons, amb efectes de intermitència SPARKLESS i FLASHING. Inclou estrella 3D a la part superior de 1mx1m, 63W, color blanc fred i fixe.</t>
  </si>
  <si>
    <t>Inclou subministrament a nau del contractista i descàrrega de material en perfectes condicions el dia de l'entrega i càrrega de material sobre camió el dia de la recollida. Inclou camió grua.</t>
  </si>
  <si>
    <t>Inclou cablejat necessari, fusibles, proteccions elèctriques, quadre elèctric, ajudes de paleteria, seguretat i salut, certificat de la instal·lació elèctrica (CIE) i legalització de la instal·lació.</t>
  </si>
  <si>
    <t>Decoració vertical a faroles altes d’Avingudes TIPUS 1</t>
  </si>
  <si>
    <t>AVDA BARCELONA I AVDA TARRAGONA</t>
  </si>
  <si>
    <t>Estructura d’alumini reciclat, IP44, alçada de 2,3m, amplada de 0,7m, potència elèctrica 173W a 230V, 660 punts de llum LED, 2.138 lúmens, 2 punts de fixació, pes 16kg, funcionament amb animació lluminosa tipus flash, color de la llum blanc càlid.</t>
  </si>
  <si>
    <t>Decoració vertical a faroles altes d’Avingudes TIPUS 2</t>
  </si>
  <si>
    <t>Estructura d’alumini reciclat, IP44, alçada de 2,3m, amplada de 0,7m, potència elèctrica 55W a 230V, 660 punts de llum LED, 2.138 lúmens, 2 punts de fixació, pes 8,5kg, funcionament amb animació lluminosa tipus flash, color de la llum blanc càlid.</t>
  </si>
  <si>
    <t>Decoració vertical a bàculs de 8 m altura</t>
  </si>
  <si>
    <t>CARRER EUGENI D'ORS</t>
  </si>
  <si>
    <t>Estructura d’alumini reciclat, IP44, alçada de 2m, amplada de 0,9m, potència elèctrica 55W a 230V, 660 punts de llum LED, 2.138 lúmens, 2 punts de fixació, pes 7kg, funcionament amb animació lluminosa tipus flash, color de la llum blanc càlid.</t>
  </si>
  <si>
    <t>Decoració vertical a faroles de 6 m altura</t>
  </si>
  <si>
    <t>CARRER TOSSA DE MAR</t>
  </si>
  <si>
    <t>Estructura d’alumini reciclat, IP44, alçada de 1,2m, amplada de 0,6m, potència elèctrica 28W a 230V, 330 punts de llum LED, 1.050 lúmens, 2 punts de fixació, pes 4kg, funcionament amb animació lluminosa tipus flash, color de la llum blanc càlid.</t>
  </si>
  <si>
    <t>Decoració vertical a faroles Nikolson de 4 m altura</t>
  </si>
  <si>
    <t>CARRERS ESPIRALL, TORRELLES DE FOIX, SUBIRATS I PLAÇA VILANOVA</t>
  </si>
  <si>
    <t>Estructura d’alumini reciclat, IP44, alçada de 1,77m, amplada de 0,92m, potència elèctrica 24W a 230V, 330 punts de llum LED, 1.050 lúmens, 2 punts de fixació, pes 4,4kg, funcionament amb animació lluminosa tipus flash, color de la llum blanc càlid.</t>
  </si>
  <si>
    <t>Decoració vertical a faroles Rambla Girada Nord</t>
  </si>
  <si>
    <t>RAMBLA DE LA GIRADA TRAM 1-NORD</t>
  </si>
  <si>
    <t>Estructura d’alumini reciclat, IP44, altura de 0,9m, amplada de 1m, potència elèctrica 15W a 230V, 200 punts de llum LED, 600 lúmens, 1 punt de fixació, pes 3,8kg, funcionament amb animació lluminosa tipus flash, color de la llum blanc càlid.</t>
  </si>
  <si>
    <t xml:space="preserve">Decoració horitzontal tipus sostre de llum </t>
  </si>
  <si>
    <t>PLAÇA DE LA VILA, PLAÇA CONSTITUCIÓ, PLAÇA DEL CARME I PLAÇA ANSELM CLAVÉ</t>
  </si>
  <si>
    <t>Sostre de llums, IP55, longitud de 30m, amplada de 2m, format per 6 tires, potència elèctrica 30W a 24V, 588 punts de llum LED, 2.222 lúmens, pes 8kg, funcionament amb animació lluminosa tipus flash, color de la llum blanc.</t>
  </si>
  <si>
    <t xml:space="preserve">Decoració horitzontal tipus tira d’estalactites </t>
  </si>
  <si>
    <t xml:space="preserve">Tira de estalactites, IP66, longitud de 4,5m, altura màxima de 0,8m, potència elèctrica 16W a 230V, 120 punts de llum LED, 583 lúmens, pes 1,85Kg, funcionament amb animació lluminosa tipus flash, color de la llum blanc càlid. Inclou cables d’alimentació de 1,5m, rectificadors 3A/690W i connectors en “T” color blanc, tots els accessoris necessaris per la instal·lació. </t>
  </si>
  <si>
    <t>Decoració horitzontal tipus bola 3D</t>
  </si>
  <si>
    <t>CRUÏLLES DEL CENTRE DE LA VILA</t>
  </si>
  <si>
    <t>Estructura d’alumini reciclat, IP44, diàmetre de 1m, potència elèctrica 75W a 230V, 1.000 punts de llum LED, 3.000 lúmens, 1 punt de fixació, pes 10,9kg, funcionament amb animació lluminosa tipus flash, color de la llum blanc càlid.  blanc càlid.</t>
  </si>
  <si>
    <t>Decoració horitzontal carrers amples</t>
  </si>
  <si>
    <t>CARRERS DEL CENTRE DE LA VILA</t>
  </si>
  <si>
    <t>Estructura d’alumini reciclat, IP44, longitud de 4m (format per 2 elements de 2 m), altura de 0,75m, potència elèctrica 100W a 230V, 1.200 punts de llum LED, 4.000 lúmens, 4 punts de fixació, pes 17kg, funcionament amb animació lluminosa tipus flash, color de la llum blanc càlid. A instal·lar als carrers amples del centre de la vila, de més de 5 metres d’amplada, deixant una distància entre elles de 20 a 25 metres.</t>
  </si>
  <si>
    <t>Decoració horitzontal carrers mitjans (entre 4 i 5 m d'amplada)</t>
  </si>
  <si>
    <t>Estructura d’alumini reciclat, IP44, longitud de 3m, altura de 0,90m, potència elèctrica 45W a 230V, 600 punts de llum LED, 2.200 lúmens, 2 punts de fixació, pes 10kg, funcionament amb animació lluminosa tipus flash, color de la llum blanc càlid. A instal·lar als carrers mitjans del centre de la vila, d’entre 4 i 5 metres d’amplada, deixant una distància entre elles de 20 a 25 metres</t>
  </si>
  <si>
    <t>Decoració horitzontal carrers estrets (menys de 4 m d'amplada)</t>
  </si>
  <si>
    <t>Estructura d’alumini reciclat, IP44, longitud de 3m, altura de 0,90m, potència elèctrica 35W a 230V, 550 punts de llum LED, 2.000 lúmens, 2 punts de fixació, pes 5,6kg, funcionament amb animació lluminosa tipus flash, color de la llum blanc càlid. A instal·lar als carrers estrets del centre de la vila, de menys de 4 metres d’amplada, deixant una distància entre elles de 20 a 25 metres.</t>
  </si>
  <si>
    <t>Decoració horitzontal carrers del barri del Espirall</t>
  </si>
  <si>
    <t>CARRERS DEL BARRI DEL ESPIRALL</t>
  </si>
  <si>
    <t xml:space="preserve">Estructura d’alumini reciclat, IP44, longitud de 2,05m, altura de 0,80m, potència elèctrica 75W a 230V, 800 punts de llum LED, 2.500 lúmens, 2 punts de fixació, pes 9kg, funcionament amb animació lluminosa tipus flash, color de la llum blanc càlid. </t>
  </si>
  <si>
    <t>PREU UNITARI  AJUNTAMENT</t>
  </si>
  <si>
    <t>PREU UNITARI  OFERTA</t>
  </si>
  <si>
    <t>Subministrament instal.lació i legalització de presa de corrent provisional trifàsica CETAC de 5 POLS 32A 400V, fins a 22,14kW, en caixa d’exterior. Incloent cable elèctric fins a 50ml. Inclou el seu desmuntatge.</t>
  </si>
  <si>
    <t>Subministrament instal.lació i legalització de presa de corrent provisional trifàsica CETAC de 5 POLS 63A 400V, fins a 43,6kW, en caixa d’exterior. Incloent cable elèctric fins a 50ml. Inclou el seu desmuntatge.</t>
  </si>
  <si>
    <t>EMPLENAR LES CASELLES DE COLOR BLAU</t>
  </si>
  <si>
    <t>Exp.7/2026/1408</t>
  </si>
  <si>
    <t>SERVEI MANTENIMENT D'ENLLUMENAT I SEMAFORIA DE L'AJUNTAMENT DE VILAFRANCA DEL PENEDÈS</t>
  </si>
  <si>
    <t>Regulador de trànsit RS16 o equivalent sense armari, amb estratègia de funcionament local per a 10 sortides</t>
  </si>
  <si>
    <t>Armari TACSE mod. M1</t>
  </si>
  <si>
    <t>Cable ES05VV-F 12G0.50 MM2 (Comunicació)</t>
  </si>
  <si>
    <t>Cable RVK 0,6/1KV 4G2,5 ( Alimentació )</t>
  </si>
  <si>
    <t>Carta INPUT (senyals exteriors) per a regulador GI-ES94</t>
  </si>
  <si>
    <t>Font d'alimentació per a regulador</t>
  </si>
  <si>
    <t>Targeta CPU de Regulador 4GR -230V UPS</t>
  </si>
  <si>
    <t>Detector de vehicles de visió artificial, de 4 Canals</t>
  </si>
  <si>
    <t>Semàfor PVC 3/200 LED de 230 VAC - VAR</t>
  </si>
  <si>
    <t>Semàfor PVC 2/200 PPC LED de 230 VAC - VR+C (1 comptador de temps)</t>
  </si>
  <si>
    <t>Òptica LED Ø200mm - R (vermell)</t>
  </si>
  <si>
    <t>Òptica LED Ø200mm - A (ambre)</t>
  </si>
  <si>
    <t>Òptica LED Ø200mm - V (verd)</t>
  </si>
  <si>
    <t>Òptica LED PPC200mm - R (vianant vermell)</t>
  </si>
  <si>
    <t>Òptica LED PPC200mm - V (vianant verd)</t>
  </si>
  <si>
    <t xml:space="preserve">Semàfor acústic 1/200 per invidents (SAI) </t>
  </si>
  <si>
    <t>Bàcul Semafòric de 6x3,5m de sortint amb allargadora de fins a 2 m.</t>
  </si>
  <si>
    <t>Suport per a sustentació d'un semàfor de 270 mm de sortint</t>
  </si>
  <si>
    <t>CANVI DE LÀMPADES</t>
  </si>
  <si>
    <t>Làmpada Vsap 70 w</t>
  </si>
  <si>
    <t>Làmpada Vsap 100 w</t>
  </si>
  <si>
    <t>Làmpada Vsap 150 w</t>
  </si>
  <si>
    <t>Làmpada Vsap 250 w</t>
  </si>
  <si>
    <t>Halogenurs 150 w</t>
  </si>
  <si>
    <t>Halogenurs 400 w</t>
  </si>
  <si>
    <t>Florescent 58 w</t>
  </si>
  <si>
    <t>lampara fluorescent TL5 54 W</t>
  </si>
  <si>
    <t>lampara de 35 w hm</t>
  </si>
  <si>
    <t>lampara LED de 6W amb E27</t>
  </si>
  <si>
    <t>(ml) Tira LED Texas 230v 14w IP65 + Kit conexión TUCSON</t>
  </si>
  <si>
    <t>lampara Tub LED fluorescent T5 H054 26w 830</t>
  </si>
  <si>
    <t>EQUIPS D'ENCESA COMPLERTS ( SENSE LAMPADA )</t>
  </si>
  <si>
    <t xml:space="preserve">54w -  FL-T5 </t>
  </si>
  <si>
    <t xml:space="preserve">58w -  FL-T5 </t>
  </si>
  <si>
    <t>Vsap 70 w</t>
  </si>
  <si>
    <t>Vsap 100 w</t>
  </si>
  <si>
    <t>Vsap 150 w</t>
  </si>
  <si>
    <t>Vsap 250 w</t>
  </si>
  <si>
    <t>Driver electronico LED Tridonic 350mmA - 700mA</t>
  </si>
  <si>
    <t>Driver electronico LED Tridonic 1050mA</t>
  </si>
  <si>
    <t>Halogenurs 70 w</t>
  </si>
  <si>
    <t>LLUMINÀRIES NO LED</t>
  </si>
  <si>
    <t>Globo GPMA-25G òpal (Balcó Ajuntament)</t>
  </si>
  <si>
    <t>LLUMINÀRIES LED</t>
  </si>
  <si>
    <t>Pantalla Fluorest LED -Avant LEDPROOF LP 1200 40W 240SMD 4000K</t>
  </si>
  <si>
    <t>Carandini VMAX .V1 LED</t>
  </si>
  <si>
    <t>Carandini VMAX .V2 LED</t>
  </si>
  <si>
    <t>Carandini VMAX .V3 LED</t>
  </si>
  <si>
    <t>Carandini VMAX .V4 LED</t>
  </si>
  <si>
    <t>Carandini VMAX .V5 LED</t>
  </si>
  <si>
    <t>Carandini SLINE L24 LED</t>
  </si>
  <si>
    <t>Carandini CENTURY L34 LED</t>
  </si>
  <si>
    <t>Carandini CENTURY L74 LED</t>
  </si>
  <si>
    <t>Novatilu MILAN S LED 30W</t>
  </si>
  <si>
    <t>Novatilu MILAN S LED 40W</t>
  </si>
  <si>
    <t>Novatilu MILAN M LED 60W</t>
  </si>
  <si>
    <t>Novatilu MILAN M LED 80W</t>
  </si>
  <si>
    <t>Novatilu INNOVA LED 30W</t>
  </si>
  <si>
    <t>Novatilu INNOVA LED 60W</t>
  </si>
  <si>
    <t>Novatilu INNOVA B LED 30W</t>
  </si>
  <si>
    <t>Novatilu INNOVA B LED 60W</t>
  </si>
  <si>
    <t>Novatilu SIENA LED 30W</t>
  </si>
  <si>
    <t>Novatilu PROJECTOR MILAN S LED 80W</t>
  </si>
  <si>
    <t>COLUMNES ORNAMENTALS CLÀSSIQUES DE FOSA</t>
  </si>
  <si>
    <t>COLUMNES METAL.LIQUES GALVANITZADES</t>
  </si>
  <si>
    <t>Nikolson de 3,6 m</t>
  </si>
  <si>
    <t>Nikolson de 4 m</t>
  </si>
  <si>
    <t>Tronocònica de 6 m i 3 mm de gruix</t>
  </si>
  <si>
    <t>Trococònica de 8 m i 3 mm de gruix</t>
  </si>
  <si>
    <t>Trncocònica de 9 m i 4 mm de gruix</t>
  </si>
  <si>
    <t>Trncocònica de 10 m i 4 mm de gruix</t>
  </si>
  <si>
    <t xml:space="preserve">Columna cilíndrica de 6 m i 4 mm de gruix </t>
  </si>
  <si>
    <t>Columna cilíndrica especial de 6,5 m i 4 mm de gruix amb braça a 4 m, anell de reforç alt i portella alta. (Rambla Girada)</t>
  </si>
  <si>
    <t>BÀCULS METAL.LICS GALVANITZATS</t>
  </si>
  <si>
    <t>de 6 m x 1 m  amb gran dadi i 3 mm de gruix (C7 Platans Quadre 89)</t>
  </si>
  <si>
    <t>de 8 m x 1,5 m i 3 mm de gruix</t>
  </si>
  <si>
    <t>BRAÇ  DE PARET GALVANITZAT RECTE</t>
  </si>
  <si>
    <t>de 0,5 m</t>
  </si>
  <si>
    <t>de 1,5 m</t>
  </si>
  <si>
    <t>Portelles de registre per a columnes i bàculs</t>
  </si>
  <si>
    <t>Creueta galvanitzada 1 m</t>
  </si>
  <si>
    <t>Acople recte per a columna</t>
  </si>
  <si>
    <t>PINTAT DE SUPORTS</t>
  </si>
  <si>
    <t>Columna metàl·lica galvanitzada fins a 4m</t>
  </si>
  <si>
    <t>Columna metàl·lica galvanitzada entre 4 i 8 m</t>
  </si>
  <si>
    <t xml:space="preserve">Pintura especial tractaments antiorins alt espesor amb alta resistencia </t>
  </si>
  <si>
    <t>XARXA DE TERRES</t>
  </si>
  <si>
    <t>METRE LINEAL DE CABLE COURE 06/1KV, RVK (DINS TUB, SUPERFICIAL, DINS COLUMNA / BÀCUL / BRAÇ,...)</t>
  </si>
  <si>
    <t>3x2,5 mm2 RVK</t>
  </si>
  <si>
    <t>4x2,5 mm2 RVK</t>
  </si>
  <si>
    <t>4x6 mm2 RVK</t>
  </si>
  <si>
    <t>1x16 mm2 RVK</t>
  </si>
  <si>
    <t>METRE LINEAL DE CABLE COURE 06/1KV, RZ (TRENAT - AÈRIA)</t>
  </si>
  <si>
    <t>5x6 mm2 RZ</t>
  </si>
  <si>
    <t>METRE LINEAL CABLE DE COURE TIPUS RZ1000 EN COL·LOCACIÓ AÈRIA:</t>
  </si>
  <si>
    <t xml:space="preserve">metre lineal tensor galvanitzat DIN 1480 5/16", inclòs subjecta cables. </t>
  </si>
  <si>
    <t>Pinça d'amarratge PN-25</t>
  </si>
  <si>
    <t>GANXO-ARGOLLA M12 per tensor galvanitzat</t>
  </si>
  <si>
    <t>metre lineal Tub corrugat doble capa de PE de 90 mm, amb unions i fil guia</t>
  </si>
  <si>
    <t>INTERRUPTOR MAGNETOTÈRMIC</t>
  </si>
  <si>
    <t>2P / de 6A fins a 25A</t>
  </si>
  <si>
    <t>4P / de 10A a 25A</t>
  </si>
  <si>
    <t>INTERRUPTOR DIFERENCIAL</t>
  </si>
  <si>
    <t>2P / 40 A / 30mA. AC</t>
  </si>
  <si>
    <t>4P / 40A / 300mA AC</t>
  </si>
  <si>
    <t>4P / 40 A / 300mA. A SI Superinmunitat (retardat)</t>
  </si>
  <si>
    <t>4P / 40A / 300mA Autorearmable</t>
  </si>
  <si>
    <t>VARIS QUADRES</t>
  </si>
  <si>
    <t>Contactor de maniobra 4P / 20A</t>
  </si>
  <si>
    <t>Contactor de maniobra  2P o 3P de 25A /230VCA</t>
  </si>
  <si>
    <t>Rellotge programador astronòmic Astro</t>
  </si>
  <si>
    <t>Selector Manual / Aut.</t>
  </si>
  <si>
    <t>Petit material adequació interior quadre d'enllumenat (inclou cablejat interior, connectors,...)</t>
  </si>
  <si>
    <t>Protector sobretensions permanents i transitòries a quadre general de 40A 4P 400V</t>
  </si>
  <si>
    <t>ARMARIS i CAIXES</t>
  </si>
  <si>
    <t>Caixa doble aïllament de 540x360x205</t>
  </si>
  <si>
    <t>Caixa de protecció tipus Sertsem Claved (petita) amb fusibles</t>
  </si>
  <si>
    <t>Caixa de protecció tipus Sertsem o Claved (petita) amb fusibles Doble nivell</t>
  </si>
  <si>
    <t>Caixa transparent PLS 270x270x180 mm 7035</t>
  </si>
  <si>
    <t>Carril DIN simetric de 75mm x 350mm  PERF.</t>
  </si>
  <si>
    <t>Portafusibles nh00 de 80A T0 de Cía</t>
  </si>
  <si>
    <t>RECANVIS I ALTRES</t>
  </si>
  <si>
    <t>Empalme connexió subterrània M13 complert amb material connexió</t>
  </si>
  <si>
    <t>Frontisa per a cadenat</t>
  </si>
  <si>
    <t>Cadenat Ifan 35</t>
  </si>
  <si>
    <t>Unitat anclatge químic  col·locat en paret</t>
  </si>
  <si>
    <t>Unitat anclatge químic col·locat en base de columna  o bàcul</t>
  </si>
  <si>
    <t>Perns d'anclatge per columna M18</t>
  </si>
  <si>
    <t>Perns d'anclatge per columna M20</t>
  </si>
  <si>
    <t>Portalàmparas  tub fluorescent - casquillo G13</t>
  </si>
  <si>
    <t>Casquillo Porta lamparas E27</t>
  </si>
  <si>
    <t>Soldadura de portelles amb punts</t>
  </si>
  <si>
    <t>OBRA CIVIL</t>
  </si>
  <si>
    <t>ml obertura i tapat de rasa de 40x60 en vorera amb reposició de paviment tipus panot</t>
  </si>
  <si>
    <t>ml obertura i tapat de rasa de 40x60 en terra amb reposició de terres compactades</t>
  </si>
  <si>
    <t>Cates per localització de serveis</t>
  </si>
  <si>
    <t>m2. de panot de vorera col·locat</t>
  </si>
  <si>
    <t>Demolició i reposició de panots per unitat de columna o bàcul</t>
  </si>
  <si>
    <t>Demolició i retirada de vorada</t>
  </si>
  <si>
    <t>Construcció completa de Pericó 40x40x60 amb tapa i marc</t>
  </si>
  <si>
    <t>Construcció completa de Pericó 60x60x60 amb tapa i marc</t>
  </si>
  <si>
    <t>Tapa i marc de fundició de 40x40 totalment instal·lada B-125</t>
  </si>
  <si>
    <t>Tapa i marc de fundició de 60x60 totalment instal·lada B-125</t>
  </si>
  <si>
    <t>Tapa i marc de fundició de 40x40 C-250, totalment instal·lada</t>
  </si>
  <si>
    <t>Tapa i marc de fundició de 60x60 C-250, totalment instal·lada</t>
  </si>
  <si>
    <t>Tapa i marc de fundició de 60x60 Clase D-400, totalment instal·lada</t>
  </si>
  <si>
    <t>Fonaments de formigó 60x60x60, inclòs perns anclatge, excavació i reposició</t>
  </si>
  <si>
    <t>Fonaments de formigó 80x80x80, inclòs perns anclatge, excavació i reposició</t>
  </si>
  <si>
    <t>Fonaments de formigó 100x100x130, inclòs perns anclatge, excavació i reposició</t>
  </si>
  <si>
    <t>Demolició de fonaments de suports de fins a 6 m d'alçada  (60x60x60)</t>
  </si>
  <si>
    <t>Demolició de fonaments de suports de fins a 9 m d'alçada (80x80x80)</t>
  </si>
  <si>
    <t xml:space="preserve">PREU UNITARI AJUNTAMENT </t>
  </si>
  <si>
    <t>PREU UNITARI OFERTAT</t>
  </si>
  <si>
    <t>SEMAFORIA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</si>
</sst>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_ ;[Red]\-#,##0.000\ "/>
    <numFmt numFmtId="165" formatCode="#,##0_ ;[Red]\-#,##0\ "/>
    <numFmt numFmtId="166" formatCode="#,##0.00_ ;[Red]\-#,##0.00\ "/>
    <numFmt numFmtId="167" formatCode="#,##0.00\ &quot;€&quot;"/>
  </numFmts>
  <fonts count="9" x14ac:knownFonts="1">
    <font>
      <sz val="11"/>
      <color theme="1"/>
      <name val="Calibri"/>
      <family val="2"/>
      <scheme val="minor"/>
    </font>
    <font>
      <b/>
      <sz val="11"/>
      <color theme="1"/>
      <name val="Verdana"/>
      <family val="2"/>
    </font>
    <font>
      <sz val="11"/>
      <color theme="1"/>
      <name val="Verdana"/>
      <family val="2"/>
    </font>
    <font>
      <sz val="9"/>
      <color theme="1"/>
      <name val="Verdana"/>
      <family val="2"/>
    </font>
    <font>
      <b/>
      <sz val="11"/>
      <color rgb="FF000000"/>
      <name val="Verdana"/>
      <family val="2"/>
    </font>
    <font>
      <sz val="11"/>
      <color rgb="FF000000"/>
      <name val="Verdana"/>
      <family val="2"/>
    </font>
    <font>
      <b/>
      <sz val="11"/>
      <name val="Verdana"/>
      <family val="2"/>
    </font>
    <font>
      <sz val="11"/>
      <name val="Verdana"/>
      <family val="2"/>
    </font>
    <font>
      <sz val="11"/>
      <color indexed="8"/>
      <name val="Verdana"/>
      <family val="2"/>
    </font>
  </fonts>
  <fills count="4">
    <fill>
      <patternFill patternType="none"/>
    </fill>
    <fill>
      <patternFill patternType="gray125"/>
    </fill>
    <fill>
      <patternFill patternType="solid">
        <fgColor rgb="FFC0C0C0"/>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s>
  <cellStyleXfs count="1">
    <xf numFmtId="0" fontId="0" fillId="0" borderId="0"/>
  </cellStyleXfs>
  <cellXfs count="74">
    <xf numFmtId="0" fontId="0" fillId="0" borderId="0" xfId="0"/>
    <xf numFmtId="0" fontId="1" fillId="0" borderId="0" xfId="0" applyFont="1"/>
    <xf numFmtId="0" fontId="1" fillId="0" borderId="2" xfId="0" applyFont="1" applyBorder="1" applyAlignment="1">
      <alignment wrapText="1"/>
    </xf>
    <xf numFmtId="8" fontId="2" fillId="0" borderId="2" xfId="0" applyNumberFormat="1" applyFont="1" applyBorder="1" applyAlignment="1">
      <alignment horizontal="right" vertical="center"/>
    </xf>
    <xf numFmtId="0" fontId="3" fillId="0" borderId="2" xfId="0" applyFont="1" applyFill="1" applyBorder="1"/>
    <xf numFmtId="0" fontId="2" fillId="0" borderId="2" xfId="0" applyFont="1" applyBorder="1" applyAlignment="1">
      <alignment wrapText="1"/>
    </xf>
    <xf numFmtId="164" fontId="2" fillId="0" borderId="2" xfId="0" applyNumberFormat="1" applyFont="1" applyBorder="1" applyAlignment="1">
      <alignment horizontal="right" vertical="center"/>
    </xf>
    <xf numFmtId="165" fontId="2" fillId="0" borderId="2" xfId="0" applyNumberFormat="1" applyFont="1" applyBorder="1" applyAlignment="1">
      <alignment horizontal="right" vertical="center"/>
    </xf>
    <xf numFmtId="166" fontId="2" fillId="0" borderId="2" xfId="0" applyNumberFormat="1" applyFont="1" applyBorder="1" applyAlignment="1">
      <alignment horizontal="right" vertical="center"/>
    </xf>
    <xf numFmtId="166" fontId="1" fillId="0" borderId="2" xfId="0" applyNumberFormat="1" applyFont="1" applyBorder="1" applyAlignment="1">
      <alignment horizontal="right" vertical="center"/>
    </xf>
    <xf numFmtId="0" fontId="0" fillId="0" borderId="2" xfId="0" applyBorder="1"/>
    <xf numFmtId="4" fontId="3" fillId="0" borderId="2" xfId="0" applyNumberFormat="1" applyFont="1" applyFill="1" applyBorder="1"/>
    <xf numFmtId="4" fontId="2" fillId="0" borderId="2" xfId="0" applyNumberFormat="1" applyFont="1" applyBorder="1" applyAlignment="1">
      <alignment horizontal="right" vertical="center"/>
    </xf>
    <xf numFmtId="3" fontId="2" fillId="0" borderId="2" xfId="0" applyNumberFormat="1" applyFont="1" applyBorder="1" applyAlignment="1">
      <alignment horizontal="right" vertical="center"/>
    </xf>
    <xf numFmtId="4" fontId="1" fillId="0" borderId="2" xfId="0" applyNumberFormat="1" applyFont="1" applyBorder="1" applyAlignment="1">
      <alignment horizontal="right" vertical="center"/>
    </xf>
    <xf numFmtId="4" fontId="1" fillId="0" borderId="2" xfId="0" applyNumberFormat="1" applyFont="1" applyBorder="1"/>
    <xf numFmtId="0" fontId="1" fillId="0" borderId="2" xfId="0" applyFont="1" applyBorder="1"/>
    <xf numFmtId="8" fontId="1" fillId="0" borderId="2" xfId="0" applyNumberFormat="1" applyFont="1" applyBorder="1" applyAlignment="1">
      <alignment horizontal="center" vertical="center" wrapText="1"/>
    </xf>
    <xf numFmtId="164" fontId="2" fillId="3" borderId="2" xfId="0" applyNumberFormat="1" applyFont="1" applyFill="1" applyBorder="1" applyAlignment="1" applyProtection="1">
      <alignment horizontal="right" vertical="center"/>
      <protection locked="0"/>
    </xf>
    <xf numFmtId="4" fontId="2" fillId="3" borderId="2" xfId="0" applyNumberFormat="1" applyFont="1" applyFill="1" applyBorder="1" applyAlignment="1" applyProtection="1">
      <alignment horizontal="right" vertical="center"/>
      <protection locked="0"/>
    </xf>
    <xf numFmtId="0" fontId="4" fillId="0" borderId="2" xfId="0" applyFont="1" applyBorder="1" applyAlignment="1">
      <alignment vertical="center" wrapText="1"/>
    </xf>
    <xf numFmtId="8" fontId="5" fillId="0" borderId="2" xfId="0" applyNumberFormat="1" applyFont="1" applyBorder="1" applyAlignment="1">
      <alignment horizontal="right" vertical="center"/>
    </xf>
    <xf numFmtId="0" fontId="5" fillId="0" borderId="2" xfId="0" applyFont="1" applyBorder="1" applyAlignment="1">
      <alignment horizontal="right" vertical="center"/>
    </xf>
    <xf numFmtId="0" fontId="5" fillId="0" borderId="2" xfId="0" applyFont="1" applyBorder="1" applyAlignment="1">
      <alignment vertical="center" wrapText="1"/>
    </xf>
    <xf numFmtId="0" fontId="5" fillId="0" borderId="2" xfId="0" applyFont="1" applyBorder="1" applyAlignment="1">
      <alignment vertical="center"/>
    </xf>
    <xf numFmtId="0" fontId="5" fillId="0" borderId="2" xfId="0" applyFont="1" applyBorder="1" applyAlignment="1">
      <alignment horizontal="justify" vertical="center" wrapText="1"/>
    </xf>
    <xf numFmtId="0" fontId="1" fillId="0" borderId="2" xfId="0" applyFont="1" applyFill="1" applyBorder="1" applyAlignment="1">
      <alignment horizontal="center" vertical="center" wrapText="1"/>
    </xf>
    <xf numFmtId="0" fontId="5" fillId="0" borderId="2" xfId="0" applyFont="1" applyBorder="1" applyAlignment="1">
      <alignment horizontal="center" vertical="center"/>
    </xf>
    <xf numFmtId="0" fontId="4" fillId="0" borderId="2" xfId="0" applyFont="1" applyFill="1" applyBorder="1" applyAlignment="1">
      <alignment horizontal="center" vertical="center" wrapText="1"/>
    </xf>
    <xf numFmtId="8" fontId="4" fillId="0" borderId="2" xfId="0" applyNumberFormat="1" applyFont="1" applyBorder="1" applyAlignment="1">
      <alignment horizontal="center" vertical="center"/>
    </xf>
    <xf numFmtId="8" fontId="5" fillId="3" borderId="2" xfId="0" applyNumberFormat="1" applyFont="1" applyFill="1" applyBorder="1" applyAlignment="1" applyProtection="1">
      <alignment horizontal="right" vertical="center"/>
      <protection locked="0"/>
    </xf>
    <xf numFmtId="0" fontId="1" fillId="0" borderId="0" xfId="0" applyFont="1" applyAlignment="1">
      <alignment vertical="center" wrapText="1"/>
    </xf>
    <xf numFmtId="0" fontId="7" fillId="0" borderId="2" xfId="0" applyFont="1" applyFill="1" applyBorder="1" applyAlignment="1">
      <alignment wrapText="1"/>
    </xf>
    <xf numFmtId="167" fontId="6" fillId="0" borderId="2" xfId="0" applyNumberFormat="1" applyFont="1" applyFill="1" applyBorder="1" applyAlignment="1">
      <alignment horizontal="center"/>
    </xf>
    <xf numFmtId="4" fontId="2" fillId="0" borderId="0" xfId="0" applyNumberFormat="1" applyFont="1" applyBorder="1" applyAlignment="1">
      <alignment horizontal="right" vertical="center"/>
    </xf>
    <xf numFmtId="0" fontId="2" fillId="0" borderId="0" xfId="0" applyFont="1" applyFill="1" applyBorder="1"/>
    <xf numFmtId="4" fontId="2" fillId="0" borderId="0" xfId="0" applyNumberFormat="1" applyFont="1" applyFill="1" applyBorder="1"/>
    <xf numFmtId="4" fontId="3" fillId="0" borderId="0" xfId="0" applyNumberFormat="1" applyFont="1" applyFill="1" applyBorder="1"/>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wrapText="1"/>
    </xf>
    <xf numFmtId="0" fontId="6" fillId="0" borderId="2" xfId="0" applyFont="1" applyFill="1" applyBorder="1"/>
    <xf numFmtId="2" fontId="7" fillId="0" borderId="2" xfId="0" applyNumberFormat="1" applyFont="1" applyFill="1" applyBorder="1" applyAlignment="1">
      <alignment horizontal="center"/>
    </xf>
    <xf numFmtId="0" fontId="7" fillId="0" borderId="2" xfId="0" applyNumberFormat="1" applyFont="1" applyFill="1" applyBorder="1" applyAlignment="1">
      <alignment horizontal="center" vertical="center"/>
    </xf>
    <xf numFmtId="167" fontId="7" fillId="0" borderId="2" xfId="0" applyNumberFormat="1" applyFont="1" applyFill="1" applyBorder="1" applyAlignment="1">
      <alignment horizontal="center"/>
    </xf>
    <xf numFmtId="2" fontId="6" fillId="0" borderId="2" xfId="0" applyNumberFormat="1" applyFont="1" applyFill="1" applyBorder="1"/>
    <xf numFmtId="0" fontId="8" fillId="0" borderId="2" xfId="0" applyFont="1" applyFill="1" applyBorder="1" applyAlignment="1">
      <alignment wrapText="1"/>
    </xf>
    <xf numFmtId="167"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167" fontId="1" fillId="0" borderId="2" xfId="0" applyNumberFormat="1" applyFont="1" applyFill="1" applyBorder="1" applyAlignment="1">
      <alignment horizontal="center" vertical="center" wrapText="1"/>
    </xf>
    <xf numFmtId="0" fontId="2" fillId="0" borderId="2" xfId="0" applyFont="1" applyFill="1" applyBorder="1"/>
    <xf numFmtId="0" fontId="7" fillId="0" borderId="2" xfId="0" applyFont="1" applyFill="1" applyBorder="1" applyAlignment="1">
      <alignment horizontal="center"/>
    </xf>
    <xf numFmtId="0" fontId="1" fillId="0" borderId="2" xfId="0" applyFont="1" applyFill="1" applyBorder="1"/>
    <xf numFmtId="167" fontId="1" fillId="0" borderId="2" xfId="0" applyNumberFormat="1" applyFont="1" applyFill="1" applyBorder="1"/>
    <xf numFmtId="2" fontId="7" fillId="3" borderId="2" xfId="0" applyNumberFormat="1" applyFont="1" applyFill="1" applyBorder="1" applyAlignment="1" applyProtection="1">
      <alignment horizontal="center"/>
      <protection locked="0"/>
    </xf>
    <xf numFmtId="2" fontId="6" fillId="0" borderId="2" xfId="0" applyNumberFormat="1" applyFont="1" applyFill="1" applyBorder="1" applyProtection="1"/>
    <xf numFmtId="0" fontId="1" fillId="0" borderId="0" xfId="0" applyFont="1" applyAlignment="1">
      <alignment vertical="center"/>
    </xf>
    <xf numFmtId="0" fontId="0" fillId="0" borderId="0" xfId="0"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vertical="center" wrapText="1"/>
    </xf>
    <xf numFmtId="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8"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2" fillId="3" borderId="1" xfId="0" applyFont="1" applyFill="1" applyBorder="1" applyAlignment="1" applyProtection="1">
      <alignment horizontal="center" vertical="center" wrapText="1"/>
      <protection locked="0"/>
    </xf>
    <xf numFmtId="8" fontId="5" fillId="3" borderId="3" xfId="0" applyNumberFormat="1" applyFont="1" applyFill="1" applyBorder="1" applyAlignment="1" applyProtection="1">
      <alignment horizontal="left" vertical="center"/>
    </xf>
    <xf numFmtId="8" fontId="5" fillId="3" borderId="0" xfId="0" applyNumberFormat="1" applyFont="1" applyFill="1" applyBorder="1" applyAlignment="1" applyProtection="1">
      <alignment horizontal="left" vertical="center"/>
    </xf>
    <xf numFmtId="0" fontId="1" fillId="0" borderId="0" xfId="0" applyFont="1" applyAlignment="1">
      <alignment horizontal="left"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55C4F-72C8-420C-AB5B-10A2E35DF46C}">
  <dimension ref="C1:G49"/>
  <sheetViews>
    <sheetView topLeftCell="A10" zoomScaleNormal="100" workbookViewId="0">
      <selection activeCell="D23" sqref="D23"/>
    </sheetView>
  </sheetViews>
  <sheetFormatPr defaultRowHeight="15" x14ac:dyDescent="0.25"/>
  <cols>
    <col min="3" max="3" width="53.5703125" customWidth="1"/>
    <col min="4" max="5" width="23.85546875" customWidth="1"/>
  </cols>
  <sheetData>
    <row r="1" spans="3:7" x14ac:dyDescent="0.25">
      <c r="C1" s="1" t="s">
        <v>69</v>
      </c>
    </row>
    <row r="2" spans="3:7" ht="29.45" customHeight="1" x14ac:dyDescent="0.25">
      <c r="C2" s="71" t="s">
        <v>70</v>
      </c>
      <c r="D2" s="71"/>
      <c r="E2" s="71"/>
      <c r="F2" s="31"/>
      <c r="G2" s="31"/>
    </row>
    <row r="4" spans="3:7" x14ac:dyDescent="0.25">
      <c r="C4" s="69" t="s">
        <v>68</v>
      </c>
      <c r="D4" s="70"/>
      <c r="E4" s="70"/>
    </row>
    <row r="6" spans="3:7" x14ac:dyDescent="0.25">
      <c r="C6" s="1" t="s">
        <v>20</v>
      </c>
    </row>
    <row r="8" spans="3:7" ht="29.25" x14ac:dyDescent="0.25">
      <c r="C8" s="2" t="s">
        <v>0</v>
      </c>
      <c r="D8" s="17" t="s">
        <v>18</v>
      </c>
      <c r="E8" s="17" t="s">
        <v>19</v>
      </c>
    </row>
    <row r="9" spans="3:7" x14ac:dyDescent="0.25">
      <c r="C9" s="4"/>
      <c r="D9" s="4"/>
      <c r="E9" s="4"/>
    </row>
    <row r="10" spans="3:7" x14ac:dyDescent="0.25">
      <c r="C10" s="5" t="s">
        <v>1</v>
      </c>
      <c r="D10" s="6">
        <v>27.722000000000001</v>
      </c>
      <c r="E10" s="18"/>
    </row>
    <row r="11" spans="3:7" x14ac:dyDescent="0.25">
      <c r="C11" s="5" t="s">
        <v>2</v>
      </c>
      <c r="D11" s="7">
        <v>7551</v>
      </c>
      <c r="E11" s="7">
        <v>7551</v>
      </c>
    </row>
    <row r="12" spans="3:7" x14ac:dyDescent="0.25">
      <c r="C12" s="5" t="s">
        <v>3</v>
      </c>
      <c r="D12" s="7">
        <v>17</v>
      </c>
      <c r="E12" s="7">
        <v>17</v>
      </c>
    </row>
    <row r="13" spans="3:7" x14ac:dyDescent="0.25">
      <c r="C13" s="5" t="s">
        <v>4</v>
      </c>
      <c r="D13" s="7">
        <v>7</v>
      </c>
      <c r="E13" s="7">
        <v>7</v>
      </c>
    </row>
    <row r="14" spans="3:7" x14ac:dyDescent="0.25">
      <c r="C14" s="5" t="s">
        <v>5</v>
      </c>
      <c r="D14" s="7">
        <f>D11+D12+D13</f>
        <v>7575</v>
      </c>
      <c r="E14" s="7">
        <f>E11+E12+E13</f>
        <v>7575</v>
      </c>
    </row>
    <row r="15" spans="3:7" x14ac:dyDescent="0.25">
      <c r="C15" s="5" t="s">
        <v>6</v>
      </c>
      <c r="D15" s="8">
        <f>D10*D14</f>
        <v>209994.15000000002</v>
      </c>
      <c r="E15" s="8">
        <f>E10*E14</f>
        <v>0</v>
      </c>
    </row>
    <row r="16" spans="3:7" x14ac:dyDescent="0.25">
      <c r="C16" s="5" t="s">
        <v>7</v>
      </c>
      <c r="D16" s="7">
        <v>2</v>
      </c>
      <c r="E16" s="7">
        <v>2</v>
      </c>
    </row>
    <row r="17" spans="3:5" x14ac:dyDescent="0.25">
      <c r="C17" s="2" t="s">
        <v>8</v>
      </c>
      <c r="D17" s="9">
        <f>D15*D16</f>
        <v>419988.30000000005</v>
      </c>
      <c r="E17" s="9">
        <f>E15*E16</f>
        <v>0</v>
      </c>
    </row>
    <row r="18" spans="3:5" x14ac:dyDescent="0.25">
      <c r="C18" s="5" t="s">
        <v>9</v>
      </c>
      <c r="D18" s="8">
        <f>D17*21%</f>
        <v>88197.543000000005</v>
      </c>
      <c r="E18" s="8">
        <f>E17*21%</f>
        <v>0</v>
      </c>
    </row>
    <row r="19" spans="3:5" x14ac:dyDescent="0.25">
      <c r="C19" s="2" t="s">
        <v>10</v>
      </c>
      <c r="D19" s="9">
        <f>D17+D18</f>
        <v>508185.84300000005</v>
      </c>
      <c r="E19" s="9">
        <f>E17+E18</f>
        <v>0</v>
      </c>
    </row>
    <row r="20" spans="3:5" x14ac:dyDescent="0.25">
      <c r="C20" s="10"/>
      <c r="D20" s="10"/>
      <c r="E20" s="10"/>
    </row>
    <row r="21" spans="3:5" x14ac:dyDescent="0.25">
      <c r="C21" s="2" t="s">
        <v>11</v>
      </c>
      <c r="D21" s="3"/>
      <c r="E21" s="3"/>
    </row>
    <row r="22" spans="3:5" x14ac:dyDescent="0.25">
      <c r="C22" s="4"/>
      <c r="D22" s="11"/>
      <c r="E22" s="11"/>
    </row>
    <row r="23" spans="3:5" x14ac:dyDescent="0.25">
      <c r="C23" s="5" t="s">
        <v>12</v>
      </c>
      <c r="D23" s="12">
        <v>111289.98999999995</v>
      </c>
      <c r="E23" s="19"/>
    </row>
    <row r="24" spans="3:5" x14ac:dyDescent="0.25">
      <c r="C24" s="5" t="s">
        <v>13</v>
      </c>
      <c r="D24" s="12">
        <v>18246.920000000002</v>
      </c>
      <c r="E24" s="19"/>
    </row>
    <row r="25" spans="3:5" x14ac:dyDescent="0.25">
      <c r="C25" s="5" t="s">
        <v>6</v>
      </c>
      <c r="D25" s="12">
        <f>D23+D24</f>
        <v>129536.90999999995</v>
      </c>
      <c r="E25" s="12">
        <f>E23+E24</f>
        <v>0</v>
      </c>
    </row>
    <row r="26" spans="3:5" x14ac:dyDescent="0.25">
      <c r="C26" s="5" t="s">
        <v>7</v>
      </c>
      <c r="D26" s="13">
        <v>2</v>
      </c>
      <c r="E26" s="13">
        <v>2</v>
      </c>
    </row>
    <row r="27" spans="3:5" x14ac:dyDescent="0.25">
      <c r="C27" s="2" t="s">
        <v>8</v>
      </c>
      <c r="D27" s="14">
        <f>D25*D26</f>
        <v>259073.81999999989</v>
      </c>
      <c r="E27" s="14">
        <f>E25*E26</f>
        <v>0</v>
      </c>
    </row>
    <row r="28" spans="3:5" x14ac:dyDescent="0.25">
      <c r="C28" s="5" t="s">
        <v>9</v>
      </c>
      <c r="D28" s="12">
        <f>D27*21%</f>
        <v>54405.502199999974</v>
      </c>
      <c r="E28" s="12">
        <f>E27*21%</f>
        <v>0</v>
      </c>
    </row>
    <row r="29" spans="3:5" x14ac:dyDescent="0.25">
      <c r="C29" s="2" t="s">
        <v>10</v>
      </c>
      <c r="D29" s="14">
        <f>D27+D28</f>
        <v>313479.32219999988</v>
      </c>
      <c r="E29" s="14">
        <f>E27+E28</f>
        <v>0</v>
      </c>
    </row>
    <row r="30" spans="3:5" x14ac:dyDescent="0.25">
      <c r="C30" s="10"/>
      <c r="D30" s="10"/>
      <c r="E30" s="10"/>
    </row>
    <row r="31" spans="3:5" x14ac:dyDescent="0.25">
      <c r="C31" s="2" t="s">
        <v>14</v>
      </c>
      <c r="D31" s="3"/>
      <c r="E31" s="3"/>
    </row>
    <row r="32" spans="3:5" x14ac:dyDescent="0.25">
      <c r="C32" s="4"/>
      <c r="D32" s="11"/>
      <c r="E32" s="11"/>
    </row>
    <row r="33" spans="3:5" x14ac:dyDescent="0.25">
      <c r="C33" s="5" t="s">
        <v>6</v>
      </c>
      <c r="D33" s="12">
        <v>1450</v>
      </c>
      <c r="E33" s="19"/>
    </row>
    <row r="34" spans="3:5" x14ac:dyDescent="0.25">
      <c r="C34" s="5" t="s">
        <v>7</v>
      </c>
      <c r="D34" s="12">
        <v>2</v>
      </c>
      <c r="E34" s="12">
        <v>2</v>
      </c>
    </row>
    <row r="35" spans="3:5" x14ac:dyDescent="0.25">
      <c r="C35" s="2" t="s">
        <v>8</v>
      </c>
      <c r="D35" s="14">
        <f>D33*D34</f>
        <v>2900</v>
      </c>
      <c r="E35" s="14">
        <f>E33*E34</f>
        <v>0</v>
      </c>
    </row>
    <row r="36" spans="3:5" x14ac:dyDescent="0.25">
      <c r="C36" s="5" t="s">
        <v>9</v>
      </c>
      <c r="D36" s="12">
        <f>D35*21%</f>
        <v>609</v>
      </c>
      <c r="E36" s="12">
        <f>E35*21%</f>
        <v>0</v>
      </c>
    </row>
    <row r="37" spans="3:5" x14ac:dyDescent="0.25">
      <c r="C37" s="2" t="s">
        <v>10</v>
      </c>
      <c r="D37" s="14">
        <f>D35+D36</f>
        <v>3509</v>
      </c>
      <c r="E37" s="14">
        <f>E35+E36</f>
        <v>0</v>
      </c>
    </row>
    <row r="38" spans="3:5" x14ac:dyDescent="0.25">
      <c r="C38" s="10"/>
      <c r="D38" s="10"/>
      <c r="E38" s="10"/>
    </row>
    <row r="39" spans="3:5" x14ac:dyDescent="0.25">
      <c r="C39" s="2" t="s">
        <v>15</v>
      </c>
      <c r="D39" s="3"/>
      <c r="E39" s="3"/>
    </row>
    <row r="40" spans="3:5" x14ac:dyDescent="0.25">
      <c r="C40" s="4"/>
      <c r="D40" s="11"/>
      <c r="E40" s="11"/>
    </row>
    <row r="41" spans="3:5" x14ac:dyDescent="0.25">
      <c r="C41" s="5" t="s">
        <v>6</v>
      </c>
      <c r="D41" s="12">
        <v>68103</v>
      </c>
      <c r="E41" s="19"/>
    </row>
    <row r="42" spans="3:5" x14ac:dyDescent="0.25">
      <c r="C42" s="5" t="s">
        <v>7</v>
      </c>
      <c r="D42" s="13">
        <v>2</v>
      </c>
      <c r="E42" s="13">
        <v>2</v>
      </c>
    </row>
    <row r="43" spans="3:5" x14ac:dyDescent="0.25">
      <c r="C43" s="2" t="s">
        <v>8</v>
      </c>
      <c r="D43" s="14">
        <f>D41*D42</f>
        <v>136206</v>
      </c>
      <c r="E43" s="14">
        <f>E41*E42</f>
        <v>0</v>
      </c>
    </row>
    <row r="44" spans="3:5" x14ac:dyDescent="0.25">
      <c r="C44" s="5" t="s">
        <v>9</v>
      </c>
      <c r="D44" s="12">
        <f>D43*21%</f>
        <v>28603.26</v>
      </c>
      <c r="E44" s="12">
        <f>E43*21%</f>
        <v>0</v>
      </c>
    </row>
    <row r="45" spans="3:5" x14ac:dyDescent="0.25">
      <c r="C45" s="2" t="s">
        <v>10</v>
      </c>
      <c r="D45" s="14">
        <f>D43+D44</f>
        <v>164809.26</v>
      </c>
      <c r="E45" s="14">
        <f>E43+E44</f>
        <v>0</v>
      </c>
    </row>
    <row r="46" spans="3:5" x14ac:dyDescent="0.25">
      <c r="C46" s="10"/>
      <c r="D46" s="10"/>
      <c r="E46" s="10"/>
    </row>
    <row r="47" spans="3:5" x14ac:dyDescent="0.25">
      <c r="C47" s="2" t="s">
        <v>16</v>
      </c>
      <c r="D47" s="15">
        <f>D43+D35+D27+D17</f>
        <v>818168.11999999988</v>
      </c>
      <c r="E47" s="15">
        <f>E43+E35+E27+E17</f>
        <v>0</v>
      </c>
    </row>
    <row r="48" spans="3:5" x14ac:dyDescent="0.25">
      <c r="C48" s="16" t="s">
        <v>17</v>
      </c>
      <c r="D48" s="15">
        <f>D47*21%</f>
        <v>171815.30519999997</v>
      </c>
      <c r="E48" s="15">
        <f>E47*21%</f>
        <v>0</v>
      </c>
    </row>
    <row r="49" spans="3:5" x14ac:dyDescent="0.25">
      <c r="C49" s="16" t="s">
        <v>10</v>
      </c>
      <c r="D49" s="15">
        <f>D47+D48</f>
        <v>989983.42519999982</v>
      </c>
      <c r="E49" s="15">
        <f>E47+E48</f>
        <v>0</v>
      </c>
    </row>
  </sheetData>
  <sheetProtection algorithmName="SHA-512" hashValue="sKzy8HYpslw7An9SUCLYlaz2LtQyTKzp7dZKxOwlTEKjaK7UKER0S/Q2VEnjNL0satspf83Zt2BBx7vPAYRZgA==" saltValue="FSFEox44vEozSJHIoh4rlQ==" spinCount="100000" sheet="1" objects="1" scenarios="1"/>
  <mergeCells count="2">
    <mergeCell ref="C4:E4"/>
    <mergeCell ref="C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53EF3-25AC-415A-A152-D2829DE8F652}">
  <sheetPr published="0"/>
  <dimension ref="A1:H167"/>
  <sheetViews>
    <sheetView tabSelected="1" topLeftCell="A13" zoomScaleNormal="100" workbookViewId="0">
      <selection activeCell="D8" sqref="D8"/>
    </sheetView>
  </sheetViews>
  <sheetFormatPr defaultColWidth="15.85546875" defaultRowHeight="14.25" x14ac:dyDescent="0.2"/>
  <cols>
    <col min="1" max="1" width="15.85546875" style="35"/>
    <col min="2" max="2" width="37.28515625" style="35" bestFit="1" customWidth="1"/>
    <col min="3" max="3" width="17.140625" style="35" bestFit="1" customWidth="1"/>
    <col min="4" max="5" width="15.85546875" style="35"/>
    <col min="6" max="6" width="17.85546875" style="35" bestFit="1" customWidth="1"/>
    <col min="7" max="7" width="15.85546875" style="35"/>
    <col min="8" max="8" width="19.42578125" style="36" bestFit="1" customWidth="1"/>
    <col min="9" max="16384" width="15.85546875" style="35"/>
  </cols>
  <sheetData>
    <row r="1" spans="2:8" ht="15" x14ac:dyDescent="0.25">
      <c r="B1" s="1" t="s">
        <v>69</v>
      </c>
      <c r="C1"/>
      <c r="D1"/>
    </row>
    <row r="2" spans="2:8" ht="27.6" customHeight="1" x14ac:dyDescent="0.2">
      <c r="B2" s="71" t="s">
        <v>70</v>
      </c>
      <c r="C2" s="71"/>
      <c r="D2" s="71"/>
      <c r="E2" s="71"/>
      <c r="F2" s="71"/>
    </row>
    <row r="3" spans="2:8" ht="15" x14ac:dyDescent="0.25">
      <c r="B3"/>
      <c r="C3"/>
      <c r="D3"/>
    </row>
    <row r="4" spans="2:8" x14ac:dyDescent="0.2">
      <c r="B4" s="69" t="s">
        <v>68</v>
      </c>
      <c r="C4" s="70"/>
      <c r="D4" s="70"/>
    </row>
    <row r="6" spans="2:8" ht="57" x14ac:dyDescent="0.2">
      <c r="B6" s="38" t="s">
        <v>21</v>
      </c>
      <c r="C6" s="38" t="s">
        <v>222</v>
      </c>
      <c r="D6" s="38" t="s">
        <v>223</v>
      </c>
      <c r="E6" s="39" t="s">
        <v>22</v>
      </c>
      <c r="F6" s="39" t="s">
        <v>10</v>
      </c>
    </row>
    <row r="7" spans="2:8" x14ac:dyDescent="0.2">
      <c r="B7" s="40" t="s">
        <v>89</v>
      </c>
      <c r="C7" s="41"/>
      <c r="D7" s="41"/>
      <c r="E7" s="41"/>
      <c r="F7" s="41"/>
    </row>
    <row r="8" spans="2:8" x14ac:dyDescent="0.2">
      <c r="B8" s="32" t="s">
        <v>90</v>
      </c>
      <c r="C8" s="42">
        <v>19.14</v>
      </c>
      <c r="D8" s="54"/>
      <c r="E8" s="43">
        <v>54</v>
      </c>
      <c r="F8" s="44">
        <f>E8*D8</f>
        <v>0</v>
      </c>
      <c r="H8" s="34"/>
    </row>
    <row r="9" spans="2:8" x14ac:dyDescent="0.2">
      <c r="B9" s="32" t="s">
        <v>91</v>
      </c>
      <c r="C9" s="42">
        <v>19.38</v>
      </c>
      <c r="D9" s="54"/>
      <c r="E9" s="43">
        <v>52</v>
      </c>
      <c r="F9" s="44">
        <f t="shared" ref="F9:F71" si="0">E9*D9</f>
        <v>0</v>
      </c>
      <c r="H9" s="37"/>
    </row>
    <row r="10" spans="2:8" x14ac:dyDescent="0.2">
      <c r="B10" s="32" t="s">
        <v>92</v>
      </c>
      <c r="C10" s="42">
        <v>20.66</v>
      </c>
      <c r="D10" s="54"/>
      <c r="E10" s="43">
        <v>65</v>
      </c>
      <c r="F10" s="44">
        <f t="shared" si="0"/>
        <v>0</v>
      </c>
      <c r="H10" s="34"/>
    </row>
    <row r="11" spans="2:8" x14ac:dyDescent="0.2">
      <c r="B11" s="32" t="s">
        <v>93</v>
      </c>
      <c r="C11" s="42">
        <v>21.53</v>
      </c>
      <c r="D11" s="54"/>
      <c r="E11" s="43">
        <v>5</v>
      </c>
      <c r="F11" s="44">
        <f t="shared" si="0"/>
        <v>0</v>
      </c>
      <c r="H11" s="34"/>
    </row>
    <row r="12" spans="2:8" x14ac:dyDescent="0.2">
      <c r="B12" s="32" t="s">
        <v>94</v>
      </c>
      <c r="C12" s="42">
        <v>58.04</v>
      </c>
      <c r="D12" s="54"/>
      <c r="E12" s="43">
        <v>13</v>
      </c>
      <c r="F12" s="44">
        <f t="shared" si="0"/>
        <v>0</v>
      </c>
      <c r="H12" s="34"/>
    </row>
    <row r="13" spans="2:8" x14ac:dyDescent="0.2">
      <c r="B13" s="32" t="s">
        <v>95</v>
      </c>
      <c r="C13" s="42">
        <v>68.88</v>
      </c>
      <c r="D13" s="54"/>
      <c r="E13" s="43">
        <v>1</v>
      </c>
      <c r="F13" s="44">
        <f t="shared" si="0"/>
        <v>0</v>
      </c>
      <c r="H13" s="34"/>
    </row>
    <row r="14" spans="2:8" x14ac:dyDescent="0.2">
      <c r="B14" s="32" t="s">
        <v>96</v>
      </c>
      <c r="C14" s="42">
        <v>5.8299999999999992</v>
      </c>
      <c r="D14" s="54"/>
      <c r="E14" s="43">
        <v>5</v>
      </c>
      <c r="F14" s="44">
        <f t="shared" si="0"/>
        <v>0</v>
      </c>
      <c r="H14" s="34"/>
    </row>
    <row r="15" spans="2:8" x14ac:dyDescent="0.2">
      <c r="B15" s="32" t="s">
        <v>97</v>
      </c>
      <c r="C15" s="42">
        <v>8.7799999999999994</v>
      </c>
      <c r="D15" s="54"/>
      <c r="E15" s="43">
        <v>8</v>
      </c>
      <c r="F15" s="44">
        <f t="shared" si="0"/>
        <v>0</v>
      </c>
      <c r="H15" s="34"/>
    </row>
    <row r="16" spans="2:8" x14ac:dyDescent="0.2">
      <c r="B16" s="32" t="s">
        <v>98</v>
      </c>
      <c r="C16" s="42">
        <v>52.23</v>
      </c>
      <c r="D16" s="54"/>
      <c r="E16" s="43">
        <v>18</v>
      </c>
      <c r="F16" s="44">
        <f t="shared" si="0"/>
        <v>0</v>
      </c>
      <c r="H16" s="34"/>
    </row>
    <row r="17" spans="2:8" x14ac:dyDescent="0.2">
      <c r="B17" s="32" t="s">
        <v>99</v>
      </c>
      <c r="C17" s="42">
        <v>44</v>
      </c>
      <c r="D17" s="54"/>
      <c r="E17" s="43">
        <v>53</v>
      </c>
      <c r="F17" s="44">
        <f t="shared" si="0"/>
        <v>0</v>
      </c>
      <c r="H17" s="34"/>
    </row>
    <row r="18" spans="2:8" ht="28.5" x14ac:dyDescent="0.2">
      <c r="B18" s="32" t="s">
        <v>100</v>
      </c>
      <c r="C18" s="42">
        <v>45.5</v>
      </c>
      <c r="D18" s="54"/>
      <c r="E18" s="43">
        <v>2</v>
      </c>
      <c r="F18" s="44">
        <f t="shared" si="0"/>
        <v>0</v>
      </c>
      <c r="H18" s="34"/>
    </row>
    <row r="19" spans="2:8" ht="28.5" x14ac:dyDescent="0.2">
      <c r="B19" s="32" t="s">
        <v>101</v>
      </c>
      <c r="C19" s="42">
        <v>33.590000000000003</v>
      </c>
      <c r="D19" s="54"/>
      <c r="E19" s="43">
        <v>2</v>
      </c>
      <c r="F19" s="44">
        <f t="shared" si="0"/>
        <v>0</v>
      </c>
      <c r="H19" s="34"/>
    </row>
    <row r="20" spans="2:8" ht="42.75" x14ac:dyDescent="0.2">
      <c r="B20" s="40" t="s">
        <v>102</v>
      </c>
      <c r="C20" s="45"/>
      <c r="D20" s="45"/>
      <c r="E20" s="41"/>
      <c r="F20" s="44"/>
    </row>
    <row r="21" spans="2:8" x14ac:dyDescent="0.2">
      <c r="B21" s="32" t="s">
        <v>103</v>
      </c>
      <c r="C21" s="42">
        <v>21.299999999999997</v>
      </c>
      <c r="D21" s="54"/>
      <c r="E21" s="43">
        <v>6</v>
      </c>
      <c r="F21" s="44">
        <f t="shared" si="0"/>
        <v>0</v>
      </c>
    </row>
    <row r="22" spans="2:8" x14ac:dyDescent="0.2">
      <c r="B22" s="32" t="s">
        <v>104</v>
      </c>
      <c r="C22" s="42">
        <v>22.49</v>
      </c>
      <c r="D22" s="54"/>
      <c r="E22" s="43">
        <v>2</v>
      </c>
      <c r="F22" s="44">
        <f t="shared" si="0"/>
        <v>0</v>
      </c>
    </row>
    <row r="23" spans="2:8" x14ac:dyDescent="0.2">
      <c r="B23" s="32" t="s">
        <v>105</v>
      </c>
      <c r="C23" s="42">
        <v>73.62</v>
      </c>
      <c r="D23" s="54"/>
      <c r="E23" s="43">
        <v>45</v>
      </c>
      <c r="F23" s="44">
        <f t="shared" si="0"/>
        <v>0</v>
      </c>
    </row>
    <row r="24" spans="2:8" x14ac:dyDescent="0.2">
      <c r="B24" s="32" t="s">
        <v>106</v>
      </c>
      <c r="C24" s="42">
        <v>80.819999999999993</v>
      </c>
      <c r="D24" s="54"/>
      <c r="E24" s="43">
        <v>49</v>
      </c>
      <c r="F24" s="44">
        <f t="shared" si="0"/>
        <v>0</v>
      </c>
    </row>
    <row r="25" spans="2:8" x14ac:dyDescent="0.2">
      <c r="B25" s="32" t="s">
        <v>107</v>
      </c>
      <c r="C25" s="42">
        <v>85.54</v>
      </c>
      <c r="D25" s="54"/>
      <c r="E25" s="43">
        <v>66</v>
      </c>
      <c r="F25" s="44">
        <f t="shared" si="0"/>
        <v>0</v>
      </c>
    </row>
    <row r="26" spans="2:8" x14ac:dyDescent="0.2">
      <c r="B26" s="32" t="s">
        <v>108</v>
      </c>
      <c r="C26" s="42">
        <v>92.57</v>
      </c>
      <c r="D26" s="54"/>
      <c r="E26" s="43">
        <v>5</v>
      </c>
      <c r="F26" s="44">
        <f t="shared" si="0"/>
        <v>0</v>
      </c>
    </row>
    <row r="27" spans="2:8" ht="28.5" x14ac:dyDescent="0.2">
      <c r="B27" s="32" t="s">
        <v>109</v>
      </c>
      <c r="C27" s="42">
        <v>95.17</v>
      </c>
      <c r="D27" s="54"/>
      <c r="E27" s="43">
        <v>19</v>
      </c>
      <c r="F27" s="44">
        <f t="shared" si="0"/>
        <v>0</v>
      </c>
    </row>
    <row r="28" spans="2:8" ht="28.5" x14ac:dyDescent="0.2">
      <c r="B28" s="32" t="s">
        <v>110</v>
      </c>
      <c r="C28" s="42">
        <v>106.16</v>
      </c>
      <c r="D28" s="54"/>
      <c r="E28" s="43">
        <v>16</v>
      </c>
      <c r="F28" s="44">
        <f t="shared" si="0"/>
        <v>0</v>
      </c>
    </row>
    <row r="29" spans="2:8" x14ac:dyDescent="0.2">
      <c r="B29" s="32" t="s">
        <v>111</v>
      </c>
      <c r="C29" s="42">
        <v>73.61</v>
      </c>
      <c r="D29" s="54"/>
      <c r="E29" s="43">
        <v>2</v>
      </c>
      <c r="F29" s="44">
        <f t="shared" si="0"/>
        <v>0</v>
      </c>
    </row>
    <row r="30" spans="2:8" x14ac:dyDescent="0.2">
      <c r="B30" s="32" t="s">
        <v>95</v>
      </c>
      <c r="C30" s="42">
        <v>106.63</v>
      </c>
      <c r="D30" s="54"/>
      <c r="E30" s="43">
        <v>1</v>
      </c>
      <c r="F30" s="44">
        <f t="shared" si="0"/>
        <v>0</v>
      </c>
    </row>
    <row r="31" spans="2:8" x14ac:dyDescent="0.2">
      <c r="B31" s="40" t="s">
        <v>112</v>
      </c>
      <c r="C31" s="45"/>
      <c r="D31" s="55"/>
      <c r="E31" s="41"/>
      <c r="F31" s="44"/>
    </row>
    <row r="32" spans="2:8" ht="28.5" x14ac:dyDescent="0.2">
      <c r="B32" s="32" t="s">
        <v>113</v>
      </c>
      <c r="C32" s="42">
        <v>67.08</v>
      </c>
      <c r="D32" s="54"/>
      <c r="E32" s="43">
        <v>2</v>
      </c>
      <c r="F32" s="44">
        <f t="shared" si="0"/>
        <v>0</v>
      </c>
    </row>
    <row r="33" spans="2:6" x14ac:dyDescent="0.2">
      <c r="B33" s="40" t="s">
        <v>114</v>
      </c>
      <c r="C33" s="45"/>
      <c r="D33" s="45"/>
      <c r="E33" s="41"/>
      <c r="F33" s="44"/>
    </row>
    <row r="34" spans="2:6" ht="42.75" x14ac:dyDescent="0.2">
      <c r="B34" s="32" t="s">
        <v>115</v>
      </c>
      <c r="C34" s="42">
        <v>76.58</v>
      </c>
      <c r="D34" s="54"/>
      <c r="E34" s="43">
        <v>9</v>
      </c>
      <c r="F34" s="44">
        <f t="shared" si="0"/>
        <v>0</v>
      </c>
    </row>
    <row r="35" spans="2:6" x14ac:dyDescent="0.2">
      <c r="B35" s="32" t="s">
        <v>116</v>
      </c>
      <c r="C35" s="42">
        <v>404.56</v>
      </c>
      <c r="D35" s="54"/>
      <c r="E35" s="43">
        <v>1</v>
      </c>
      <c r="F35" s="44">
        <f t="shared" si="0"/>
        <v>0</v>
      </c>
    </row>
    <row r="36" spans="2:6" x14ac:dyDescent="0.2">
      <c r="B36" s="32" t="s">
        <v>117</v>
      </c>
      <c r="C36" s="42">
        <v>485.53</v>
      </c>
      <c r="D36" s="54"/>
      <c r="E36" s="43">
        <v>4</v>
      </c>
      <c r="F36" s="44">
        <f t="shared" si="0"/>
        <v>0</v>
      </c>
    </row>
    <row r="37" spans="2:6" x14ac:dyDescent="0.2">
      <c r="B37" s="32" t="s">
        <v>118</v>
      </c>
      <c r="C37" s="42">
        <v>590.03</v>
      </c>
      <c r="D37" s="54"/>
      <c r="E37" s="43">
        <v>1</v>
      </c>
      <c r="F37" s="44">
        <f t="shared" si="0"/>
        <v>0</v>
      </c>
    </row>
    <row r="38" spans="2:6" x14ac:dyDescent="0.2">
      <c r="B38" s="32" t="s">
        <v>119</v>
      </c>
      <c r="C38" s="42">
        <v>670.39</v>
      </c>
      <c r="D38" s="54"/>
      <c r="E38" s="43">
        <v>1</v>
      </c>
      <c r="F38" s="44">
        <f t="shared" si="0"/>
        <v>0</v>
      </c>
    </row>
    <row r="39" spans="2:6" x14ac:dyDescent="0.2">
      <c r="B39" s="32" t="s">
        <v>120</v>
      </c>
      <c r="C39" s="42">
        <v>753.5</v>
      </c>
      <c r="D39" s="54"/>
      <c r="E39" s="43">
        <v>1</v>
      </c>
      <c r="F39" s="44">
        <f t="shared" si="0"/>
        <v>0</v>
      </c>
    </row>
    <row r="40" spans="2:6" x14ac:dyDescent="0.2">
      <c r="B40" s="32" t="s">
        <v>121</v>
      </c>
      <c r="C40" s="42">
        <v>287.22000000000003</v>
      </c>
      <c r="D40" s="54"/>
      <c r="E40" s="43">
        <v>3</v>
      </c>
      <c r="F40" s="44">
        <f t="shared" si="0"/>
        <v>0</v>
      </c>
    </row>
    <row r="41" spans="2:6" x14ac:dyDescent="0.2">
      <c r="B41" s="32" t="s">
        <v>122</v>
      </c>
      <c r="C41" s="42">
        <v>496.33</v>
      </c>
      <c r="D41" s="54"/>
      <c r="E41" s="43">
        <v>8</v>
      </c>
      <c r="F41" s="44">
        <f t="shared" si="0"/>
        <v>0</v>
      </c>
    </row>
    <row r="42" spans="2:6" x14ac:dyDescent="0.2">
      <c r="B42" s="32" t="s">
        <v>123</v>
      </c>
      <c r="C42" s="42">
        <v>715.11</v>
      </c>
      <c r="D42" s="54"/>
      <c r="E42" s="43">
        <v>8</v>
      </c>
      <c r="F42" s="44">
        <f t="shared" si="0"/>
        <v>0</v>
      </c>
    </row>
    <row r="43" spans="2:6" x14ac:dyDescent="0.2">
      <c r="B43" s="32" t="s">
        <v>124</v>
      </c>
      <c r="C43" s="42">
        <v>246.40000000000003</v>
      </c>
      <c r="D43" s="54"/>
      <c r="E43" s="43">
        <v>5</v>
      </c>
      <c r="F43" s="44">
        <f t="shared" si="0"/>
        <v>0</v>
      </c>
    </row>
    <row r="44" spans="2:6" x14ac:dyDescent="0.2">
      <c r="B44" s="32" t="s">
        <v>125</v>
      </c>
      <c r="C44" s="42">
        <v>246.40000000000003</v>
      </c>
      <c r="D44" s="54"/>
      <c r="E44" s="43">
        <v>5</v>
      </c>
      <c r="F44" s="44">
        <f t="shared" si="0"/>
        <v>0</v>
      </c>
    </row>
    <row r="45" spans="2:6" x14ac:dyDescent="0.2">
      <c r="B45" s="32" t="s">
        <v>126</v>
      </c>
      <c r="C45" s="42">
        <v>350.90000000000003</v>
      </c>
      <c r="D45" s="54"/>
      <c r="E45" s="43">
        <v>4</v>
      </c>
      <c r="F45" s="44">
        <f t="shared" si="0"/>
        <v>0</v>
      </c>
    </row>
    <row r="46" spans="2:6" x14ac:dyDescent="0.2">
      <c r="B46" s="32" t="s">
        <v>127</v>
      </c>
      <c r="C46" s="42">
        <v>350.90000000000003</v>
      </c>
      <c r="D46" s="54"/>
      <c r="E46" s="43">
        <v>3</v>
      </c>
      <c r="F46" s="44">
        <f t="shared" si="0"/>
        <v>0</v>
      </c>
    </row>
    <row r="47" spans="2:6" x14ac:dyDescent="0.2">
      <c r="B47" s="32" t="s">
        <v>128</v>
      </c>
      <c r="C47" s="42">
        <v>484.00000000000006</v>
      </c>
      <c r="D47" s="54"/>
      <c r="E47" s="43">
        <v>5</v>
      </c>
      <c r="F47" s="44">
        <f t="shared" si="0"/>
        <v>0</v>
      </c>
    </row>
    <row r="48" spans="2:6" x14ac:dyDescent="0.2">
      <c r="B48" s="32" t="s">
        <v>129</v>
      </c>
      <c r="C48" s="42">
        <v>484.00000000000006</v>
      </c>
      <c r="D48" s="54"/>
      <c r="E48" s="43">
        <v>5</v>
      </c>
      <c r="F48" s="44">
        <f t="shared" si="0"/>
        <v>0</v>
      </c>
    </row>
    <row r="49" spans="2:6" x14ac:dyDescent="0.2">
      <c r="B49" s="32" t="s">
        <v>130</v>
      </c>
      <c r="C49" s="42">
        <v>533.5</v>
      </c>
      <c r="D49" s="54"/>
      <c r="E49" s="43">
        <v>5</v>
      </c>
      <c r="F49" s="44">
        <f t="shared" si="0"/>
        <v>0</v>
      </c>
    </row>
    <row r="50" spans="2:6" x14ac:dyDescent="0.2">
      <c r="B50" s="32" t="s">
        <v>131</v>
      </c>
      <c r="C50" s="42">
        <v>533.5</v>
      </c>
      <c r="D50" s="54"/>
      <c r="E50" s="43">
        <v>5</v>
      </c>
      <c r="F50" s="44">
        <f t="shared" si="0"/>
        <v>0</v>
      </c>
    </row>
    <row r="51" spans="2:6" x14ac:dyDescent="0.2">
      <c r="B51" s="32" t="s">
        <v>132</v>
      </c>
      <c r="C51" s="42">
        <v>478.50000000000006</v>
      </c>
      <c r="D51" s="54"/>
      <c r="E51" s="43">
        <v>3</v>
      </c>
      <c r="F51" s="44">
        <f t="shared" si="0"/>
        <v>0</v>
      </c>
    </row>
    <row r="52" spans="2:6" ht="28.5" x14ac:dyDescent="0.2">
      <c r="B52" s="32" t="s">
        <v>133</v>
      </c>
      <c r="C52" s="42">
        <v>409.20000000000005</v>
      </c>
      <c r="D52" s="54"/>
      <c r="E52" s="43">
        <v>6</v>
      </c>
      <c r="F52" s="44">
        <f t="shared" si="0"/>
        <v>0</v>
      </c>
    </row>
    <row r="53" spans="2:6" ht="28.5" x14ac:dyDescent="0.2">
      <c r="B53" s="40" t="s">
        <v>134</v>
      </c>
      <c r="C53" s="45"/>
      <c r="D53" s="45"/>
      <c r="E53" s="41"/>
      <c r="F53" s="44"/>
    </row>
    <row r="54" spans="2:6" ht="28.5" x14ac:dyDescent="0.2">
      <c r="B54" s="40" t="s">
        <v>135</v>
      </c>
      <c r="C54" s="45"/>
      <c r="D54" s="45"/>
      <c r="E54" s="41"/>
      <c r="F54" s="44"/>
    </row>
    <row r="55" spans="2:6" x14ac:dyDescent="0.2">
      <c r="B55" s="32" t="s">
        <v>136</v>
      </c>
      <c r="C55" s="42">
        <v>235</v>
      </c>
      <c r="D55" s="54"/>
      <c r="E55" s="43">
        <v>5</v>
      </c>
      <c r="F55" s="44">
        <f t="shared" si="0"/>
        <v>0</v>
      </c>
    </row>
    <row r="56" spans="2:6" x14ac:dyDescent="0.2">
      <c r="B56" s="32" t="s">
        <v>137</v>
      </c>
      <c r="C56" s="42">
        <v>250</v>
      </c>
      <c r="D56" s="54"/>
      <c r="E56" s="43">
        <v>11</v>
      </c>
      <c r="F56" s="44">
        <f t="shared" si="0"/>
        <v>0</v>
      </c>
    </row>
    <row r="57" spans="2:6" ht="28.5" x14ac:dyDescent="0.2">
      <c r="B57" s="32" t="s">
        <v>138</v>
      </c>
      <c r="C57" s="42">
        <v>247.28</v>
      </c>
      <c r="D57" s="54"/>
      <c r="E57" s="43">
        <v>4</v>
      </c>
      <c r="F57" s="44">
        <f t="shared" si="0"/>
        <v>0</v>
      </c>
    </row>
    <row r="58" spans="2:6" ht="28.5" x14ac:dyDescent="0.2">
      <c r="B58" s="32" t="s">
        <v>139</v>
      </c>
      <c r="C58" s="42">
        <v>293.60000000000002</v>
      </c>
      <c r="D58" s="54"/>
      <c r="E58" s="43">
        <v>4</v>
      </c>
      <c r="F58" s="44">
        <f t="shared" si="0"/>
        <v>0</v>
      </c>
    </row>
    <row r="59" spans="2:6" ht="28.5" x14ac:dyDescent="0.2">
      <c r="B59" s="32" t="s">
        <v>140</v>
      </c>
      <c r="C59" s="42">
        <v>324.98</v>
      </c>
      <c r="D59" s="54"/>
      <c r="E59" s="43">
        <v>1</v>
      </c>
      <c r="F59" s="44">
        <f t="shared" si="0"/>
        <v>0</v>
      </c>
    </row>
    <row r="60" spans="2:6" ht="28.5" x14ac:dyDescent="0.2">
      <c r="B60" s="32" t="s">
        <v>141</v>
      </c>
      <c r="C60" s="42">
        <v>351.72</v>
      </c>
      <c r="D60" s="54"/>
      <c r="E60" s="43">
        <v>9</v>
      </c>
      <c r="F60" s="44">
        <f t="shared" si="0"/>
        <v>0</v>
      </c>
    </row>
    <row r="61" spans="2:6" ht="28.5" x14ac:dyDescent="0.2">
      <c r="B61" s="32" t="s">
        <v>142</v>
      </c>
      <c r="C61" s="42">
        <v>477.6</v>
      </c>
      <c r="D61" s="54"/>
      <c r="E61" s="43">
        <v>2</v>
      </c>
      <c r="F61" s="44">
        <f t="shared" si="0"/>
        <v>0</v>
      </c>
    </row>
    <row r="62" spans="2:6" ht="57" x14ac:dyDescent="0.2">
      <c r="B62" s="32" t="s">
        <v>143</v>
      </c>
      <c r="C62" s="42">
        <v>525.45000000000005</v>
      </c>
      <c r="D62" s="54"/>
      <c r="E62" s="43">
        <v>2</v>
      </c>
      <c r="F62" s="44">
        <f t="shared" si="0"/>
        <v>0</v>
      </c>
    </row>
    <row r="63" spans="2:6" ht="28.5" x14ac:dyDescent="0.2">
      <c r="B63" s="40" t="s">
        <v>144</v>
      </c>
      <c r="C63" s="45"/>
      <c r="D63" s="45"/>
      <c r="E63" s="41"/>
      <c r="F63" s="44"/>
    </row>
    <row r="64" spans="2:6" ht="42.75" x14ac:dyDescent="0.2">
      <c r="B64" s="32" t="s">
        <v>145</v>
      </c>
      <c r="C64" s="42">
        <v>347.7</v>
      </c>
      <c r="D64" s="54"/>
      <c r="E64" s="43">
        <v>2</v>
      </c>
      <c r="F64" s="44">
        <f t="shared" si="0"/>
        <v>0</v>
      </c>
    </row>
    <row r="65" spans="2:6" x14ac:dyDescent="0.2">
      <c r="B65" s="32" t="s">
        <v>146</v>
      </c>
      <c r="C65" s="42">
        <v>338.37</v>
      </c>
      <c r="D65" s="54"/>
      <c r="E65" s="43">
        <v>8</v>
      </c>
      <c r="F65" s="44">
        <f t="shared" si="0"/>
        <v>0</v>
      </c>
    </row>
    <row r="66" spans="2:6" ht="28.5" x14ac:dyDescent="0.2">
      <c r="B66" s="40" t="s">
        <v>147</v>
      </c>
      <c r="C66" s="45"/>
      <c r="D66" s="45"/>
      <c r="E66" s="41"/>
      <c r="F66" s="44"/>
    </row>
    <row r="67" spans="2:6" x14ac:dyDescent="0.2">
      <c r="B67" s="32" t="s">
        <v>148</v>
      </c>
      <c r="C67" s="42">
        <v>27.95</v>
      </c>
      <c r="D67" s="54"/>
      <c r="E67" s="43">
        <v>14</v>
      </c>
      <c r="F67" s="44">
        <f t="shared" si="0"/>
        <v>0</v>
      </c>
    </row>
    <row r="68" spans="2:6" x14ac:dyDescent="0.2">
      <c r="B68" s="32" t="s">
        <v>149</v>
      </c>
      <c r="C68" s="42">
        <v>62.64</v>
      </c>
      <c r="D68" s="54"/>
      <c r="E68" s="43">
        <v>3</v>
      </c>
      <c r="F68" s="44">
        <f t="shared" si="0"/>
        <v>0</v>
      </c>
    </row>
    <row r="69" spans="2:6" ht="28.5" x14ac:dyDescent="0.2">
      <c r="B69" s="32" t="s">
        <v>150</v>
      </c>
      <c r="C69" s="42">
        <v>34.549999999999997</v>
      </c>
      <c r="D69" s="54"/>
      <c r="E69" s="43">
        <v>10</v>
      </c>
      <c r="F69" s="44">
        <f t="shared" si="0"/>
        <v>0</v>
      </c>
    </row>
    <row r="70" spans="2:6" x14ac:dyDescent="0.2">
      <c r="B70" s="32" t="s">
        <v>151</v>
      </c>
      <c r="C70" s="42">
        <v>87.61</v>
      </c>
      <c r="D70" s="54"/>
      <c r="E70" s="43">
        <v>1</v>
      </c>
      <c r="F70" s="44">
        <f t="shared" si="0"/>
        <v>0</v>
      </c>
    </row>
    <row r="71" spans="2:6" x14ac:dyDescent="0.2">
      <c r="B71" s="32" t="s">
        <v>152</v>
      </c>
      <c r="C71" s="42">
        <v>55.8</v>
      </c>
      <c r="D71" s="54"/>
      <c r="E71" s="43">
        <v>4</v>
      </c>
      <c r="F71" s="44">
        <f t="shared" si="0"/>
        <v>0</v>
      </c>
    </row>
    <row r="72" spans="2:6" x14ac:dyDescent="0.2">
      <c r="B72" s="40" t="s">
        <v>153</v>
      </c>
      <c r="C72" s="45"/>
      <c r="D72" s="45"/>
      <c r="E72" s="41"/>
      <c r="F72" s="44"/>
    </row>
    <row r="73" spans="2:6" ht="28.5" x14ac:dyDescent="0.2">
      <c r="B73" s="32" t="s">
        <v>154</v>
      </c>
      <c r="C73" s="42">
        <v>6.05</v>
      </c>
      <c r="D73" s="54"/>
      <c r="E73" s="43">
        <v>10</v>
      </c>
      <c r="F73" s="44">
        <f t="shared" ref="F73:F136" si="1">E73*D73</f>
        <v>0</v>
      </c>
    </row>
    <row r="74" spans="2:6" ht="28.5" x14ac:dyDescent="0.2">
      <c r="B74" s="32" t="s">
        <v>155</v>
      </c>
      <c r="C74" s="42">
        <v>12.28</v>
      </c>
      <c r="D74" s="54"/>
      <c r="E74" s="43">
        <v>10</v>
      </c>
      <c r="F74" s="44">
        <f t="shared" si="1"/>
        <v>0</v>
      </c>
    </row>
    <row r="75" spans="2:6" ht="42.75" x14ac:dyDescent="0.2">
      <c r="B75" s="32" t="s">
        <v>156</v>
      </c>
      <c r="C75" s="42">
        <v>32.729999999999997</v>
      </c>
      <c r="D75" s="54"/>
      <c r="E75" s="43">
        <v>14</v>
      </c>
      <c r="F75" s="44">
        <f t="shared" si="1"/>
        <v>0</v>
      </c>
    </row>
    <row r="76" spans="2:6" x14ac:dyDescent="0.2">
      <c r="B76" s="40" t="s">
        <v>157</v>
      </c>
      <c r="C76" s="45"/>
      <c r="D76" s="45"/>
      <c r="E76" s="41"/>
      <c r="F76" s="44"/>
    </row>
    <row r="77" spans="2:6" ht="71.25" x14ac:dyDescent="0.2">
      <c r="B77" s="40" t="s">
        <v>158</v>
      </c>
      <c r="C77" s="45"/>
      <c r="D77" s="45"/>
      <c r="E77" s="41"/>
      <c r="F77" s="44"/>
    </row>
    <row r="78" spans="2:6" x14ac:dyDescent="0.2">
      <c r="B78" s="32" t="s">
        <v>159</v>
      </c>
      <c r="C78" s="42">
        <v>1.57</v>
      </c>
      <c r="D78" s="54"/>
      <c r="E78" s="43">
        <v>925</v>
      </c>
      <c r="F78" s="44">
        <f t="shared" si="1"/>
        <v>0</v>
      </c>
    </row>
    <row r="79" spans="2:6" x14ac:dyDescent="0.2">
      <c r="B79" s="32" t="s">
        <v>160</v>
      </c>
      <c r="C79" s="42">
        <v>2.0099999999999998</v>
      </c>
      <c r="D79" s="54"/>
      <c r="E79" s="43">
        <v>54</v>
      </c>
      <c r="F79" s="44">
        <f t="shared" si="1"/>
        <v>0</v>
      </c>
    </row>
    <row r="80" spans="2:6" x14ac:dyDescent="0.2">
      <c r="B80" s="32" t="s">
        <v>161</v>
      </c>
      <c r="C80" s="42">
        <v>4.66</v>
      </c>
      <c r="D80" s="54"/>
      <c r="E80" s="43">
        <v>1498</v>
      </c>
      <c r="F80" s="44">
        <f t="shared" si="1"/>
        <v>0</v>
      </c>
    </row>
    <row r="81" spans="2:6" x14ac:dyDescent="0.2">
      <c r="B81" s="32" t="s">
        <v>162</v>
      </c>
      <c r="C81" s="42">
        <v>2.81</v>
      </c>
      <c r="D81" s="54"/>
      <c r="E81" s="43">
        <v>100</v>
      </c>
      <c r="F81" s="44">
        <f t="shared" si="1"/>
        <v>0</v>
      </c>
    </row>
    <row r="82" spans="2:6" ht="42.75" x14ac:dyDescent="0.2">
      <c r="B82" s="40" t="s">
        <v>163</v>
      </c>
      <c r="C82" s="45"/>
      <c r="D82" s="45"/>
      <c r="E82" s="41"/>
      <c r="F82" s="44"/>
    </row>
    <row r="83" spans="2:6" x14ac:dyDescent="0.2">
      <c r="B83" s="32" t="s">
        <v>164</v>
      </c>
      <c r="C83" s="42">
        <v>4.95</v>
      </c>
      <c r="D83" s="54"/>
      <c r="E83" s="43">
        <v>20</v>
      </c>
      <c r="F83" s="44">
        <f t="shared" si="1"/>
        <v>0</v>
      </c>
    </row>
    <row r="84" spans="2:6" ht="42.75" x14ac:dyDescent="0.2">
      <c r="B84" s="40" t="s">
        <v>165</v>
      </c>
      <c r="C84" s="45"/>
      <c r="D84" s="45"/>
      <c r="E84" s="41"/>
      <c r="F84" s="44"/>
    </row>
    <row r="85" spans="2:6" ht="42.75" x14ac:dyDescent="0.2">
      <c r="B85" s="32" t="s">
        <v>166</v>
      </c>
      <c r="C85" s="42">
        <v>1.56</v>
      </c>
      <c r="D85" s="54"/>
      <c r="E85" s="43">
        <v>40</v>
      </c>
      <c r="F85" s="44">
        <f t="shared" si="1"/>
        <v>0</v>
      </c>
    </row>
    <row r="86" spans="2:6" x14ac:dyDescent="0.2">
      <c r="B86" s="32" t="s">
        <v>167</v>
      </c>
      <c r="C86" s="42">
        <v>3.34</v>
      </c>
      <c r="D86" s="54"/>
      <c r="E86" s="43">
        <v>6</v>
      </c>
      <c r="F86" s="44">
        <f t="shared" si="1"/>
        <v>0</v>
      </c>
    </row>
    <row r="87" spans="2:6" ht="28.5" x14ac:dyDescent="0.2">
      <c r="B87" s="32" t="s">
        <v>168</v>
      </c>
      <c r="C87" s="42">
        <v>4.22</v>
      </c>
      <c r="D87" s="54"/>
      <c r="E87" s="43">
        <v>6</v>
      </c>
      <c r="F87" s="44">
        <f t="shared" si="1"/>
        <v>0</v>
      </c>
    </row>
    <row r="88" spans="2:6" ht="42.75" x14ac:dyDescent="0.2">
      <c r="B88" s="32" t="s">
        <v>169</v>
      </c>
      <c r="C88" s="42">
        <v>1.9</v>
      </c>
      <c r="D88" s="54"/>
      <c r="E88" s="43">
        <v>41</v>
      </c>
      <c r="F88" s="44">
        <f t="shared" si="1"/>
        <v>0</v>
      </c>
    </row>
    <row r="89" spans="2:6" ht="28.5" x14ac:dyDescent="0.2">
      <c r="B89" s="40" t="s">
        <v>170</v>
      </c>
      <c r="C89" s="45"/>
      <c r="D89" s="45"/>
      <c r="E89" s="41"/>
      <c r="F89" s="44"/>
    </row>
    <row r="90" spans="2:6" x14ac:dyDescent="0.2">
      <c r="B90" s="32" t="s">
        <v>171</v>
      </c>
      <c r="C90" s="42">
        <v>50</v>
      </c>
      <c r="D90" s="54"/>
      <c r="E90" s="43">
        <v>17</v>
      </c>
      <c r="F90" s="44">
        <f t="shared" si="1"/>
        <v>0</v>
      </c>
    </row>
    <row r="91" spans="2:6" x14ac:dyDescent="0.2">
      <c r="B91" s="32" t="s">
        <v>172</v>
      </c>
      <c r="C91" s="42">
        <v>100</v>
      </c>
      <c r="D91" s="54"/>
      <c r="E91" s="43">
        <v>4</v>
      </c>
      <c r="F91" s="44">
        <f t="shared" si="1"/>
        <v>0</v>
      </c>
    </row>
    <row r="92" spans="2:6" x14ac:dyDescent="0.2">
      <c r="B92" s="40" t="s">
        <v>173</v>
      </c>
      <c r="C92" s="45"/>
      <c r="D92" s="55"/>
      <c r="E92" s="41"/>
      <c r="F92" s="44"/>
    </row>
    <row r="93" spans="2:6" x14ac:dyDescent="0.2">
      <c r="B93" s="32" t="s">
        <v>174</v>
      </c>
      <c r="C93" s="42">
        <v>82.8</v>
      </c>
      <c r="D93" s="54"/>
      <c r="E93" s="43">
        <v>3</v>
      </c>
      <c r="F93" s="44">
        <f t="shared" si="1"/>
        <v>0</v>
      </c>
    </row>
    <row r="94" spans="2:6" x14ac:dyDescent="0.2">
      <c r="B94" s="32" t="s">
        <v>175</v>
      </c>
      <c r="C94" s="42">
        <v>130.38999999999999</v>
      </c>
      <c r="D94" s="54"/>
      <c r="E94" s="43">
        <v>7</v>
      </c>
      <c r="F94" s="44">
        <f t="shared" si="1"/>
        <v>0</v>
      </c>
    </row>
    <row r="95" spans="2:6" ht="28.5" x14ac:dyDescent="0.2">
      <c r="B95" s="32" t="s">
        <v>176</v>
      </c>
      <c r="C95" s="42">
        <v>190</v>
      </c>
      <c r="D95" s="54"/>
      <c r="E95" s="43">
        <v>1</v>
      </c>
      <c r="F95" s="44">
        <f t="shared" si="1"/>
        <v>0</v>
      </c>
    </row>
    <row r="96" spans="2:6" ht="28.5" x14ac:dyDescent="0.2">
      <c r="B96" s="32" t="s">
        <v>177</v>
      </c>
      <c r="C96" s="42">
        <v>365</v>
      </c>
      <c r="D96" s="54"/>
      <c r="E96" s="43">
        <v>1</v>
      </c>
      <c r="F96" s="44">
        <f t="shared" si="1"/>
        <v>0</v>
      </c>
    </row>
    <row r="97" spans="2:6" x14ac:dyDescent="0.2">
      <c r="B97" s="40" t="s">
        <v>178</v>
      </c>
      <c r="C97" s="45"/>
      <c r="D97" s="55"/>
      <c r="E97" s="41"/>
      <c r="F97" s="44"/>
    </row>
    <row r="98" spans="2:6" x14ac:dyDescent="0.2">
      <c r="B98" s="32" t="s">
        <v>179</v>
      </c>
      <c r="C98" s="42">
        <v>58.3</v>
      </c>
      <c r="D98" s="54"/>
      <c r="E98" s="43">
        <v>2</v>
      </c>
      <c r="F98" s="44">
        <f t="shared" si="1"/>
        <v>0</v>
      </c>
    </row>
    <row r="99" spans="2:6" ht="28.5" x14ac:dyDescent="0.2">
      <c r="B99" s="32" t="s">
        <v>180</v>
      </c>
      <c r="C99" s="42">
        <v>67.05</v>
      </c>
      <c r="D99" s="54"/>
      <c r="E99" s="43">
        <v>2</v>
      </c>
      <c r="F99" s="44">
        <f t="shared" si="1"/>
        <v>0</v>
      </c>
    </row>
    <row r="100" spans="2:6" ht="28.5" x14ac:dyDescent="0.2">
      <c r="B100" s="32" t="s">
        <v>181</v>
      </c>
      <c r="C100" s="42">
        <v>248.7</v>
      </c>
      <c r="D100" s="54"/>
      <c r="E100" s="43">
        <v>8</v>
      </c>
      <c r="F100" s="44">
        <f t="shared" si="1"/>
        <v>0</v>
      </c>
    </row>
    <row r="101" spans="2:6" x14ac:dyDescent="0.2">
      <c r="B101" s="32" t="s">
        <v>182</v>
      </c>
      <c r="C101" s="42">
        <v>30.02</v>
      </c>
      <c r="D101" s="54"/>
      <c r="E101" s="43">
        <v>5</v>
      </c>
      <c r="F101" s="44">
        <f t="shared" si="1"/>
        <v>0</v>
      </c>
    </row>
    <row r="102" spans="2:6" ht="42.75" x14ac:dyDescent="0.2">
      <c r="B102" s="32" t="s">
        <v>183</v>
      </c>
      <c r="C102" s="42">
        <v>58.82</v>
      </c>
      <c r="D102" s="54"/>
      <c r="E102" s="43">
        <v>5</v>
      </c>
      <c r="F102" s="44">
        <f t="shared" si="1"/>
        <v>0</v>
      </c>
    </row>
    <row r="103" spans="2:6" ht="42.75" x14ac:dyDescent="0.2">
      <c r="B103" s="32" t="s">
        <v>184</v>
      </c>
      <c r="C103" s="42">
        <v>298.63</v>
      </c>
      <c r="D103" s="54"/>
      <c r="E103" s="43">
        <v>3</v>
      </c>
      <c r="F103" s="44">
        <f t="shared" si="1"/>
        <v>0</v>
      </c>
    </row>
    <row r="104" spans="2:6" x14ac:dyDescent="0.2">
      <c r="B104" s="40" t="s">
        <v>185</v>
      </c>
      <c r="C104" s="45"/>
      <c r="D104" s="45"/>
      <c r="E104" s="41"/>
      <c r="F104" s="44"/>
    </row>
    <row r="105" spans="2:6" ht="28.5" x14ac:dyDescent="0.2">
      <c r="B105" s="32" t="s">
        <v>186</v>
      </c>
      <c r="C105" s="42">
        <v>67.87</v>
      </c>
      <c r="D105" s="54"/>
      <c r="E105" s="43">
        <v>2</v>
      </c>
      <c r="F105" s="44">
        <f t="shared" si="1"/>
        <v>0</v>
      </c>
    </row>
    <row r="106" spans="2:6" ht="28.5" x14ac:dyDescent="0.2">
      <c r="B106" s="32" t="s">
        <v>187</v>
      </c>
      <c r="C106" s="42">
        <v>11.32</v>
      </c>
      <c r="D106" s="54"/>
      <c r="E106" s="43">
        <v>210</v>
      </c>
      <c r="F106" s="44">
        <f t="shared" si="1"/>
        <v>0</v>
      </c>
    </row>
    <row r="107" spans="2:6" ht="42.75" x14ac:dyDescent="0.2">
      <c r="B107" s="32" t="s">
        <v>188</v>
      </c>
      <c r="C107" s="42">
        <v>12.65</v>
      </c>
      <c r="D107" s="54"/>
      <c r="E107" s="43">
        <v>1</v>
      </c>
      <c r="F107" s="44">
        <f t="shared" si="1"/>
        <v>0</v>
      </c>
    </row>
    <row r="108" spans="2:6" ht="28.5" x14ac:dyDescent="0.2">
      <c r="B108" s="32" t="s">
        <v>189</v>
      </c>
      <c r="C108" s="42">
        <v>54.47</v>
      </c>
      <c r="D108" s="54"/>
      <c r="E108" s="43">
        <v>1</v>
      </c>
      <c r="F108" s="44">
        <f t="shared" si="1"/>
        <v>0</v>
      </c>
    </row>
    <row r="109" spans="2:6" ht="28.5" x14ac:dyDescent="0.2">
      <c r="B109" s="32" t="s">
        <v>190</v>
      </c>
      <c r="C109" s="42">
        <v>16.010000000000002</v>
      </c>
      <c r="D109" s="54"/>
      <c r="E109" s="43">
        <v>1</v>
      </c>
      <c r="F109" s="44">
        <f t="shared" si="1"/>
        <v>0</v>
      </c>
    </row>
    <row r="110" spans="2:6" ht="28.5" x14ac:dyDescent="0.2">
      <c r="B110" s="32" t="s">
        <v>191</v>
      </c>
      <c r="C110" s="42">
        <v>17.2</v>
      </c>
      <c r="D110" s="54"/>
      <c r="E110" s="43">
        <v>2</v>
      </c>
      <c r="F110" s="44">
        <f t="shared" si="1"/>
        <v>0</v>
      </c>
    </row>
    <row r="111" spans="2:6" x14ac:dyDescent="0.2">
      <c r="B111" s="40" t="s">
        <v>192</v>
      </c>
      <c r="C111" s="45"/>
      <c r="D111" s="45"/>
      <c r="E111" s="41"/>
      <c r="F111" s="44"/>
    </row>
    <row r="112" spans="2:6" ht="42.75" x14ac:dyDescent="0.2">
      <c r="B112" s="32" t="s">
        <v>193</v>
      </c>
      <c r="C112" s="42">
        <v>46.93</v>
      </c>
      <c r="D112" s="54"/>
      <c r="E112" s="43">
        <v>27</v>
      </c>
      <c r="F112" s="44">
        <f t="shared" si="1"/>
        <v>0</v>
      </c>
    </row>
    <row r="113" spans="2:6" x14ac:dyDescent="0.2">
      <c r="B113" s="32" t="s">
        <v>194</v>
      </c>
      <c r="C113" s="42">
        <v>22.87</v>
      </c>
      <c r="D113" s="54"/>
      <c r="E113" s="43">
        <v>1</v>
      </c>
      <c r="F113" s="44">
        <f t="shared" si="1"/>
        <v>0</v>
      </c>
    </row>
    <row r="114" spans="2:6" x14ac:dyDescent="0.2">
      <c r="B114" s="32" t="s">
        <v>195</v>
      </c>
      <c r="C114" s="42">
        <v>24.89</v>
      </c>
      <c r="D114" s="54"/>
      <c r="E114" s="43">
        <v>1</v>
      </c>
      <c r="F114" s="44">
        <f t="shared" si="1"/>
        <v>0</v>
      </c>
    </row>
    <row r="115" spans="2:6" ht="28.5" x14ac:dyDescent="0.2">
      <c r="B115" s="32" t="s">
        <v>196</v>
      </c>
      <c r="C115" s="42">
        <v>16.79</v>
      </c>
      <c r="D115" s="54"/>
      <c r="E115" s="43">
        <v>16</v>
      </c>
      <c r="F115" s="44">
        <f t="shared" si="1"/>
        <v>0</v>
      </c>
    </row>
    <row r="116" spans="2:6" ht="28.5" x14ac:dyDescent="0.2">
      <c r="B116" s="32" t="s">
        <v>197</v>
      </c>
      <c r="C116" s="42">
        <v>19.510000000000002</v>
      </c>
      <c r="D116" s="54"/>
      <c r="E116" s="43">
        <v>148</v>
      </c>
      <c r="F116" s="44">
        <f t="shared" si="1"/>
        <v>0</v>
      </c>
    </row>
    <row r="117" spans="2:6" ht="28.5" x14ac:dyDescent="0.2">
      <c r="B117" s="32" t="s">
        <v>198</v>
      </c>
      <c r="C117" s="42">
        <v>11.13</v>
      </c>
      <c r="D117" s="54"/>
      <c r="E117" s="43">
        <v>56</v>
      </c>
      <c r="F117" s="44">
        <f t="shared" si="1"/>
        <v>0</v>
      </c>
    </row>
    <row r="118" spans="2:6" ht="28.5" x14ac:dyDescent="0.2">
      <c r="B118" s="32" t="s">
        <v>199</v>
      </c>
      <c r="C118" s="42">
        <v>13.84</v>
      </c>
      <c r="D118" s="54"/>
      <c r="E118" s="43">
        <v>20</v>
      </c>
      <c r="F118" s="44">
        <f t="shared" si="1"/>
        <v>0</v>
      </c>
    </row>
    <row r="119" spans="2:6" ht="28.5" x14ac:dyDescent="0.2">
      <c r="B119" s="32" t="s">
        <v>200</v>
      </c>
      <c r="C119" s="42">
        <v>3.22</v>
      </c>
      <c r="D119" s="54"/>
      <c r="E119" s="43">
        <v>4</v>
      </c>
      <c r="F119" s="44">
        <f t="shared" si="1"/>
        <v>0</v>
      </c>
    </row>
    <row r="120" spans="2:6" x14ac:dyDescent="0.2">
      <c r="B120" s="32" t="s">
        <v>201</v>
      </c>
      <c r="C120" s="42">
        <v>3.07</v>
      </c>
      <c r="D120" s="54"/>
      <c r="E120" s="43">
        <v>1</v>
      </c>
      <c r="F120" s="44">
        <f t="shared" si="1"/>
        <v>0</v>
      </c>
    </row>
    <row r="121" spans="2:6" ht="28.5" x14ac:dyDescent="0.2">
      <c r="B121" s="32" t="s">
        <v>202</v>
      </c>
      <c r="C121" s="42">
        <v>11.67</v>
      </c>
      <c r="D121" s="54"/>
      <c r="E121" s="43">
        <v>60</v>
      </c>
      <c r="F121" s="44">
        <f t="shared" si="1"/>
        <v>0</v>
      </c>
    </row>
    <row r="122" spans="2:6" x14ac:dyDescent="0.2">
      <c r="B122" s="40" t="s">
        <v>203</v>
      </c>
      <c r="C122" s="45"/>
      <c r="D122" s="45"/>
      <c r="E122" s="41"/>
      <c r="F122" s="44"/>
    </row>
    <row r="123" spans="2:6" ht="42.75" x14ac:dyDescent="0.2">
      <c r="B123" s="32" t="s">
        <v>204</v>
      </c>
      <c r="C123" s="42">
        <v>86</v>
      </c>
      <c r="D123" s="54"/>
      <c r="E123" s="43">
        <v>4</v>
      </c>
      <c r="F123" s="44">
        <f t="shared" si="1"/>
        <v>0</v>
      </c>
    </row>
    <row r="124" spans="2:6" ht="42.75" x14ac:dyDescent="0.2">
      <c r="B124" s="32" t="s">
        <v>205</v>
      </c>
      <c r="C124" s="42">
        <v>45</v>
      </c>
      <c r="D124" s="54"/>
      <c r="E124" s="43">
        <v>28</v>
      </c>
      <c r="F124" s="44">
        <f t="shared" si="1"/>
        <v>0</v>
      </c>
    </row>
    <row r="125" spans="2:6" x14ac:dyDescent="0.2">
      <c r="B125" s="32" t="s">
        <v>206</v>
      </c>
      <c r="C125" s="42">
        <v>42.79</v>
      </c>
      <c r="D125" s="54"/>
      <c r="E125" s="43">
        <v>13</v>
      </c>
      <c r="F125" s="44">
        <f t="shared" si="1"/>
        <v>0</v>
      </c>
    </row>
    <row r="126" spans="2:6" x14ac:dyDescent="0.2">
      <c r="B126" s="32" t="s">
        <v>207</v>
      </c>
      <c r="C126" s="42">
        <v>21.45</v>
      </c>
      <c r="D126" s="54"/>
      <c r="E126" s="43">
        <v>30</v>
      </c>
      <c r="F126" s="44">
        <f t="shared" si="1"/>
        <v>0</v>
      </c>
    </row>
    <row r="127" spans="2:6" ht="28.5" x14ac:dyDescent="0.2">
      <c r="B127" s="32" t="s">
        <v>208</v>
      </c>
      <c r="C127" s="42">
        <v>26.75</v>
      </c>
      <c r="D127" s="54"/>
      <c r="E127" s="43">
        <v>48</v>
      </c>
      <c r="F127" s="44">
        <f t="shared" si="1"/>
        <v>0</v>
      </c>
    </row>
    <row r="128" spans="2:6" x14ac:dyDescent="0.2">
      <c r="B128" s="46" t="s">
        <v>209</v>
      </c>
      <c r="C128" s="42">
        <v>15.24</v>
      </c>
      <c r="D128" s="54"/>
      <c r="E128" s="43">
        <v>13</v>
      </c>
      <c r="F128" s="44">
        <f t="shared" si="1"/>
        <v>0</v>
      </c>
    </row>
    <row r="129" spans="2:6" ht="28.5" x14ac:dyDescent="0.2">
      <c r="B129" s="32" t="s">
        <v>210</v>
      </c>
      <c r="C129" s="42">
        <v>80.69</v>
      </c>
      <c r="D129" s="54"/>
      <c r="E129" s="43">
        <v>1</v>
      </c>
      <c r="F129" s="44">
        <f t="shared" si="1"/>
        <v>0</v>
      </c>
    </row>
    <row r="130" spans="2:6" ht="28.5" x14ac:dyDescent="0.2">
      <c r="B130" s="32" t="s">
        <v>211</v>
      </c>
      <c r="C130" s="42">
        <v>127.29</v>
      </c>
      <c r="D130" s="54"/>
      <c r="E130" s="43">
        <v>1</v>
      </c>
      <c r="F130" s="44">
        <f t="shared" si="1"/>
        <v>0</v>
      </c>
    </row>
    <row r="131" spans="2:6" ht="42.75" x14ac:dyDescent="0.2">
      <c r="B131" s="32" t="s">
        <v>212</v>
      </c>
      <c r="C131" s="42">
        <v>48</v>
      </c>
      <c r="D131" s="54"/>
      <c r="E131" s="43">
        <v>5</v>
      </c>
      <c r="F131" s="44">
        <f t="shared" si="1"/>
        <v>0</v>
      </c>
    </row>
    <row r="132" spans="2:6" ht="42.75" x14ac:dyDescent="0.2">
      <c r="B132" s="32" t="s">
        <v>213</v>
      </c>
      <c r="C132" s="42">
        <v>82.1</v>
      </c>
      <c r="D132" s="54"/>
      <c r="E132" s="43">
        <v>2</v>
      </c>
      <c r="F132" s="44">
        <f t="shared" si="1"/>
        <v>0</v>
      </c>
    </row>
    <row r="133" spans="2:6" ht="42.75" x14ac:dyDescent="0.2">
      <c r="B133" s="32" t="s">
        <v>214</v>
      </c>
      <c r="C133" s="42">
        <v>99.33</v>
      </c>
      <c r="D133" s="54"/>
      <c r="E133" s="43">
        <v>3</v>
      </c>
      <c r="F133" s="44">
        <f t="shared" si="1"/>
        <v>0</v>
      </c>
    </row>
    <row r="134" spans="2:6" ht="42.75" x14ac:dyDescent="0.2">
      <c r="B134" s="32" t="s">
        <v>215</v>
      </c>
      <c r="C134" s="42">
        <v>125</v>
      </c>
      <c r="D134" s="54"/>
      <c r="E134" s="43">
        <v>3</v>
      </c>
      <c r="F134" s="44">
        <f t="shared" si="1"/>
        <v>0</v>
      </c>
    </row>
    <row r="135" spans="2:6" ht="42.75" x14ac:dyDescent="0.2">
      <c r="B135" s="32" t="s">
        <v>216</v>
      </c>
      <c r="C135" s="42">
        <v>250</v>
      </c>
      <c r="D135" s="54"/>
      <c r="E135" s="43">
        <v>1</v>
      </c>
      <c r="F135" s="44">
        <f t="shared" si="1"/>
        <v>0</v>
      </c>
    </row>
    <row r="136" spans="2:6" ht="42.75" x14ac:dyDescent="0.2">
      <c r="B136" s="32" t="s">
        <v>217</v>
      </c>
      <c r="C136" s="42">
        <v>150</v>
      </c>
      <c r="D136" s="54"/>
      <c r="E136" s="43">
        <v>4</v>
      </c>
      <c r="F136" s="44">
        <f t="shared" si="1"/>
        <v>0</v>
      </c>
    </row>
    <row r="137" spans="2:6" ht="42.75" x14ac:dyDescent="0.2">
      <c r="B137" s="32" t="s">
        <v>218</v>
      </c>
      <c r="C137" s="42">
        <v>180</v>
      </c>
      <c r="D137" s="54"/>
      <c r="E137" s="43">
        <v>15</v>
      </c>
      <c r="F137" s="44">
        <f t="shared" ref="F137:F140" si="2">E137*D137</f>
        <v>0</v>
      </c>
    </row>
    <row r="138" spans="2:6" ht="42.75" x14ac:dyDescent="0.2">
      <c r="B138" s="32" t="s">
        <v>219</v>
      </c>
      <c r="C138" s="42">
        <v>232.45</v>
      </c>
      <c r="D138" s="54"/>
      <c r="E138" s="43">
        <v>2</v>
      </c>
      <c r="F138" s="44">
        <f t="shared" si="2"/>
        <v>0</v>
      </c>
    </row>
    <row r="139" spans="2:6" ht="42.75" x14ac:dyDescent="0.2">
      <c r="B139" s="32" t="s">
        <v>220</v>
      </c>
      <c r="C139" s="42">
        <v>19.79</v>
      </c>
      <c r="D139" s="54"/>
      <c r="E139" s="43">
        <v>1</v>
      </c>
      <c r="F139" s="44">
        <f t="shared" si="2"/>
        <v>0</v>
      </c>
    </row>
    <row r="140" spans="2:6" ht="42.75" x14ac:dyDescent="0.2">
      <c r="B140" s="32" t="s">
        <v>221</v>
      </c>
      <c r="C140" s="42">
        <v>35.33</v>
      </c>
      <c r="D140" s="54"/>
      <c r="E140" s="43">
        <v>16</v>
      </c>
      <c r="F140" s="44">
        <f t="shared" si="2"/>
        <v>0</v>
      </c>
    </row>
    <row r="141" spans="2:6" x14ac:dyDescent="0.2">
      <c r="B141" s="40"/>
      <c r="C141" s="45"/>
      <c r="D141" s="45"/>
      <c r="E141" s="41"/>
      <c r="F141" s="41"/>
    </row>
    <row r="142" spans="2:6" x14ac:dyDescent="0.2">
      <c r="B142" s="32"/>
      <c r="C142" s="47"/>
      <c r="D142" s="47"/>
      <c r="E142" s="48"/>
      <c r="F142" s="49" t="s">
        <v>10</v>
      </c>
    </row>
    <row r="143" spans="2:6" x14ac:dyDescent="0.2">
      <c r="B143" s="50"/>
      <c r="C143" s="33"/>
      <c r="D143" s="33"/>
      <c r="E143" s="51"/>
      <c r="F143" s="33">
        <f>SUM(F8:F140)</f>
        <v>0</v>
      </c>
    </row>
    <row r="144" spans="2:6" x14ac:dyDescent="0.2">
      <c r="B144" s="40" t="s">
        <v>224</v>
      </c>
      <c r="C144" s="50"/>
      <c r="D144" s="50"/>
      <c r="E144" s="50"/>
      <c r="F144" s="50"/>
    </row>
    <row r="145" spans="2:6" x14ac:dyDescent="0.2">
      <c r="B145" s="32" t="s">
        <v>21</v>
      </c>
      <c r="C145" s="42"/>
      <c r="D145" s="42"/>
      <c r="E145" s="43"/>
      <c r="F145" s="44"/>
    </row>
    <row r="146" spans="2:6" ht="57" x14ac:dyDescent="0.2">
      <c r="B146" s="32" t="s">
        <v>71</v>
      </c>
      <c r="C146" s="42">
        <v>4708.8900000000003</v>
      </c>
      <c r="D146" s="54"/>
      <c r="E146" s="43">
        <v>1</v>
      </c>
      <c r="F146" s="44">
        <f>E146*D146</f>
        <v>0</v>
      </c>
    </row>
    <row r="147" spans="2:6" x14ac:dyDescent="0.2">
      <c r="B147" s="32" t="s">
        <v>72</v>
      </c>
      <c r="C147" s="42">
        <v>1378.48</v>
      </c>
      <c r="D147" s="54"/>
      <c r="E147" s="43">
        <v>1</v>
      </c>
      <c r="F147" s="44">
        <f t="shared" ref="F147:F163" si="3">E147*D147</f>
        <v>0</v>
      </c>
    </row>
    <row r="148" spans="2:6" ht="28.5" x14ac:dyDescent="0.2">
      <c r="B148" s="32" t="s">
        <v>73</v>
      </c>
      <c r="C148" s="42">
        <v>2.58</v>
      </c>
      <c r="D148" s="54"/>
      <c r="E148" s="43">
        <v>15</v>
      </c>
      <c r="F148" s="44">
        <f t="shared" si="3"/>
        <v>0</v>
      </c>
    </row>
    <row r="149" spans="2:6" ht="28.5" x14ac:dyDescent="0.2">
      <c r="B149" s="32" t="s">
        <v>74</v>
      </c>
      <c r="C149" s="42">
        <v>3.11</v>
      </c>
      <c r="D149" s="54"/>
      <c r="E149" s="43">
        <v>60</v>
      </c>
      <c r="F149" s="44">
        <f t="shared" si="3"/>
        <v>0</v>
      </c>
    </row>
    <row r="150" spans="2:6" ht="28.5" x14ac:dyDescent="0.2">
      <c r="B150" s="32" t="s">
        <v>75</v>
      </c>
      <c r="C150" s="42">
        <v>206.59</v>
      </c>
      <c r="D150" s="54"/>
      <c r="E150" s="43">
        <v>1</v>
      </c>
      <c r="F150" s="44">
        <f t="shared" si="3"/>
        <v>0</v>
      </c>
    </row>
    <row r="151" spans="2:6" ht="28.5" x14ac:dyDescent="0.2">
      <c r="B151" s="32" t="s">
        <v>76</v>
      </c>
      <c r="C151" s="42">
        <v>180.64000000000001</v>
      </c>
      <c r="D151" s="54"/>
      <c r="E151" s="43">
        <v>1</v>
      </c>
      <c r="F151" s="44">
        <f t="shared" si="3"/>
        <v>0</v>
      </c>
    </row>
    <row r="152" spans="2:6" ht="28.5" x14ac:dyDescent="0.2">
      <c r="B152" s="32" t="s">
        <v>77</v>
      </c>
      <c r="C152" s="42">
        <v>555.25</v>
      </c>
      <c r="D152" s="54"/>
      <c r="E152" s="43">
        <v>1</v>
      </c>
      <c r="F152" s="44">
        <f t="shared" si="3"/>
        <v>0</v>
      </c>
    </row>
    <row r="153" spans="2:6" ht="28.5" x14ac:dyDescent="0.2">
      <c r="B153" s="32" t="s">
        <v>78</v>
      </c>
      <c r="C153" s="42">
        <v>2107.4900000000002</v>
      </c>
      <c r="D153" s="54"/>
      <c r="E153" s="43">
        <v>1</v>
      </c>
      <c r="F153" s="44">
        <f t="shared" si="3"/>
        <v>0</v>
      </c>
    </row>
    <row r="154" spans="2:6" ht="28.5" x14ac:dyDescent="0.2">
      <c r="B154" s="32" t="s">
        <v>79</v>
      </c>
      <c r="C154" s="42">
        <v>978.38</v>
      </c>
      <c r="D154" s="54"/>
      <c r="E154" s="43">
        <v>2</v>
      </c>
      <c r="F154" s="44">
        <f t="shared" si="3"/>
        <v>0</v>
      </c>
    </row>
    <row r="155" spans="2:6" ht="42.75" x14ac:dyDescent="0.2">
      <c r="B155" s="32" t="s">
        <v>80</v>
      </c>
      <c r="C155" s="42">
        <v>1045.7</v>
      </c>
      <c r="D155" s="54"/>
      <c r="E155" s="43">
        <v>1</v>
      </c>
      <c r="F155" s="44">
        <f t="shared" si="3"/>
        <v>0</v>
      </c>
    </row>
    <row r="156" spans="2:6" ht="28.5" x14ac:dyDescent="0.2">
      <c r="B156" s="32" t="s">
        <v>81</v>
      </c>
      <c r="C156" s="42">
        <v>171.62</v>
      </c>
      <c r="D156" s="54"/>
      <c r="E156" s="43">
        <v>4</v>
      </c>
      <c r="F156" s="44">
        <f t="shared" si="3"/>
        <v>0</v>
      </c>
    </row>
    <row r="157" spans="2:6" ht="28.5" x14ac:dyDescent="0.2">
      <c r="B157" s="32" t="s">
        <v>82</v>
      </c>
      <c r="C157" s="42">
        <v>171.62</v>
      </c>
      <c r="D157" s="54"/>
      <c r="E157" s="43">
        <v>4</v>
      </c>
      <c r="F157" s="44">
        <f t="shared" si="3"/>
        <v>0</v>
      </c>
    </row>
    <row r="158" spans="2:6" x14ac:dyDescent="0.2">
      <c r="B158" s="32" t="s">
        <v>83</v>
      </c>
      <c r="C158" s="42">
        <v>320.34000000000003</v>
      </c>
      <c r="D158" s="54"/>
      <c r="E158" s="43">
        <v>4</v>
      </c>
      <c r="F158" s="44">
        <f t="shared" si="3"/>
        <v>0</v>
      </c>
    </row>
    <row r="159" spans="2:6" ht="28.5" x14ac:dyDescent="0.2">
      <c r="B159" s="32" t="s">
        <v>84</v>
      </c>
      <c r="C159" s="42">
        <v>228.81</v>
      </c>
      <c r="D159" s="54"/>
      <c r="E159" s="43">
        <v>3</v>
      </c>
      <c r="F159" s="44">
        <f t="shared" si="3"/>
        <v>0</v>
      </c>
    </row>
    <row r="160" spans="2:6" ht="28.5" x14ac:dyDescent="0.2">
      <c r="B160" s="32" t="s">
        <v>85</v>
      </c>
      <c r="C160" s="42">
        <v>274.58</v>
      </c>
      <c r="D160" s="54"/>
      <c r="E160" s="43">
        <v>3</v>
      </c>
      <c r="F160" s="44">
        <f t="shared" si="3"/>
        <v>0</v>
      </c>
    </row>
    <row r="161" spans="1:7" ht="28.5" x14ac:dyDescent="0.2">
      <c r="B161" s="32" t="s">
        <v>86</v>
      </c>
      <c r="C161" s="42">
        <v>439.89</v>
      </c>
      <c r="D161" s="54"/>
      <c r="E161" s="43">
        <v>2</v>
      </c>
      <c r="F161" s="44">
        <f t="shared" si="3"/>
        <v>0</v>
      </c>
    </row>
    <row r="162" spans="1:7" s="36" customFormat="1" ht="42.75" x14ac:dyDescent="0.2">
      <c r="A162" s="35"/>
      <c r="B162" s="32" t="s">
        <v>87</v>
      </c>
      <c r="C162" s="42">
        <v>754.17</v>
      </c>
      <c r="D162" s="54"/>
      <c r="E162" s="43">
        <v>1</v>
      </c>
      <c r="F162" s="44">
        <f t="shared" si="3"/>
        <v>0</v>
      </c>
      <c r="G162" s="35"/>
    </row>
    <row r="163" spans="1:7" s="36" customFormat="1" ht="28.5" x14ac:dyDescent="0.2">
      <c r="A163" s="35"/>
      <c r="B163" s="32" t="s">
        <v>88</v>
      </c>
      <c r="C163" s="42">
        <v>41.69</v>
      </c>
      <c r="D163" s="54"/>
      <c r="E163" s="43">
        <v>2</v>
      </c>
      <c r="F163" s="44">
        <f t="shared" si="3"/>
        <v>0</v>
      </c>
      <c r="G163" s="35"/>
    </row>
    <row r="164" spans="1:7" s="36" customFormat="1" x14ac:dyDescent="0.2">
      <c r="A164" s="35"/>
      <c r="B164" s="32"/>
      <c r="C164" s="42"/>
      <c r="D164" s="42"/>
      <c r="E164" s="43"/>
      <c r="F164" s="33" t="s">
        <v>10</v>
      </c>
      <c r="G164" s="35"/>
    </row>
    <row r="165" spans="1:7" s="36" customFormat="1" x14ac:dyDescent="0.2">
      <c r="A165" s="35"/>
      <c r="B165" s="32"/>
      <c r="C165" s="42"/>
      <c r="D165" s="42"/>
      <c r="E165" s="43"/>
      <c r="F165" s="33">
        <f>SUM(F146:F163)</f>
        <v>0</v>
      </c>
      <c r="G165" s="35"/>
    </row>
    <row r="166" spans="1:7" s="36" customFormat="1" x14ac:dyDescent="0.2">
      <c r="A166" s="35"/>
      <c r="B166" s="50"/>
      <c r="C166" s="50"/>
      <c r="D166" s="50"/>
      <c r="E166" s="52" t="s">
        <v>10</v>
      </c>
      <c r="F166" s="53">
        <f>F143+F165</f>
        <v>0</v>
      </c>
      <c r="G166" s="35"/>
    </row>
    <row r="167" spans="1:7" s="36" customFormat="1" x14ac:dyDescent="0.2">
      <c r="A167" s="35"/>
      <c r="B167" s="35"/>
      <c r="C167" s="35"/>
      <c r="D167" s="35"/>
      <c r="E167" s="35"/>
      <c r="F167" s="35"/>
      <c r="G167" s="35"/>
    </row>
  </sheetData>
  <sheetProtection algorithmName="SHA-512" hashValue="IoqW5oLWJb8e7flpd57E3RtzZPdaJE8laqV4V/U9dyjj0WLxc4TVz95zKDgEShScDFsym6kVCTdqcETmEnOqQQ==" saltValue="fgJoe3wZX0yHF0Fq1GJfdg==" spinCount="100000" sheet="1" objects="1" scenarios="1"/>
  <mergeCells count="2">
    <mergeCell ref="B4:D4"/>
    <mergeCell ref="B2:F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034F9-CB9A-4757-A931-276600761299}">
  <dimension ref="B1:F11"/>
  <sheetViews>
    <sheetView workbookViewId="0">
      <selection activeCell="E16" sqref="E16"/>
    </sheetView>
  </sheetViews>
  <sheetFormatPr defaultColWidth="8.85546875" defaultRowHeight="15" x14ac:dyDescent="0.25"/>
  <cols>
    <col min="1" max="1" width="8.85546875" style="57"/>
    <col min="2" max="2" width="33.85546875" style="57" customWidth="1"/>
    <col min="3" max="3" width="18.85546875" style="57" customWidth="1"/>
    <col min="4" max="4" width="17.85546875" style="57" customWidth="1"/>
    <col min="5" max="5" width="14.5703125" style="57" bestFit="1" customWidth="1"/>
    <col min="6" max="6" width="17.85546875" style="57" customWidth="1"/>
    <col min="7" max="16384" width="8.85546875" style="57"/>
  </cols>
  <sheetData>
    <row r="1" spans="2:6" x14ac:dyDescent="0.25">
      <c r="B1" s="56" t="s">
        <v>69</v>
      </c>
    </row>
    <row r="2" spans="2:6" ht="28.15" customHeight="1" x14ac:dyDescent="0.25">
      <c r="B2" s="71" t="s">
        <v>70</v>
      </c>
      <c r="C2" s="71"/>
      <c r="D2" s="71"/>
      <c r="E2" s="71"/>
      <c r="F2" s="71"/>
    </row>
    <row r="4" spans="2:6" x14ac:dyDescent="0.25">
      <c r="B4" s="69" t="s">
        <v>68</v>
      </c>
      <c r="C4" s="70"/>
      <c r="D4" s="70"/>
    </row>
    <row r="6" spans="2:6" ht="42.75" x14ac:dyDescent="0.25">
      <c r="B6" s="58" t="s">
        <v>21</v>
      </c>
      <c r="C6" s="59" t="s">
        <v>64</v>
      </c>
      <c r="D6" s="59" t="s">
        <v>65</v>
      </c>
      <c r="E6" s="58" t="s">
        <v>22</v>
      </c>
      <c r="F6" s="58" t="s">
        <v>10</v>
      </c>
    </row>
    <row r="7" spans="2:6" x14ac:dyDescent="0.25">
      <c r="B7" s="58"/>
      <c r="C7" s="59"/>
      <c r="D7" s="59"/>
      <c r="E7" s="58"/>
      <c r="F7" s="58"/>
    </row>
    <row r="8" spans="2:6" ht="114" x14ac:dyDescent="0.25">
      <c r="B8" s="60" t="s">
        <v>66</v>
      </c>
      <c r="C8" s="61">
        <v>725</v>
      </c>
      <c r="D8" s="68"/>
      <c r="E8" s="62">
        <v>1</v>
      </c>
      <c r="F8" s="61">
        <f>D8*E8</f>
        <v>0</v>
      </c>
    </row>
    <row r="9" spans="2:6" ht="114" x14ac:dyDescent="0.25">
      <c r="B9" s="60" t="s">
        <v>67</v>
      </c>
      <c r="C9" s="61">
        <v>725</v>
      </c>
      <c r="D9" s="68"/>
      <c r="E9" s="62">
        <v>1</v>
      </c>
      <c r="F9" s="61">
        <f>D9*E9</f>
        <v>0</v>
      </c>
    </row>
    <row r="10" spans="2:6" x14ac:dyDescent="0.25">
      <c r="B10" s="63"/>
      <c r="C10" s="64"/>
      <c r="D10" s="64"/>
      <c r="E10" s="62"/>
      <c r="F10" s="65" t="s">
        <v>10</v>
      </c>
    </row>
    <row r="11" spans="2:6" x14ac:dyDescent="0.25">
      <c r="B11" s="63"/>
      <c r="C11" s="66"/>
      <c r="D11" s="64"/>
      <c r="E11" s="67"/>
      <c r="F11" s="66">
        <f>F8+F9</f>
        <v>0</v>
      </c>
    </row>
  </sheetData>
  <sheetProtection algorithmName="SHA-512" hashValue="77cQY4KbyZBt3FxDQ3bVPnNg1C3P3qSTy6AG9FlrOm+fttNJwkb2uICExQtrrC0a7+VlqO9YAVpsXOaabLWgow==" saltValue="PnPvkWoVvtSUpTiZ1DY8mw==" spinCount="100000" sheet="1" objects="1" scenarios="1"/>
  <mergeCells count="2">
    <mergeCell ref="B4:D4"/>
    <mergeCell ref="B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EE072-5EA2-488B-ADDE-DD0E5E4EBF1A}">
  <dimension ref="C1:G93"/>
  <sheetViews>
    <sheetView zoomScaleNormal="100" workbookViewId="0">
      <selection activeCell="E8" sqref="E8"/>
    </sheetView>
  </sheetViews>
  <sheetFormatPr defaultRowHeight="15" x14ac:dyDescent="0.25"/>
  <cols>
    <col min="3" max="3" width="21.140625" bestFit="1" customWidth="1"/>
    <col min="4" max="4" width="19.28515625" bestFit="1" customWidth="1"/>
    <col min="5" max="5" width="19.28515625" customWidth="1"/>
    <col min="6" max="6" width="12" bestFit="1" customWidth="1"/>
    <col min="7" max="7" width="16.140625" bestFit="1" customWidth="1"/>
  </cols>
  <sheetData>
    <row r="1" spans="3:7" x14ac:dyDescent="0.25">
      <c r="C1" s="1" t="s">
        <v>69</v>
      </c>
    </row>
    <row r="2" spans="3:7" ht="29.45" customHeight="1" x14ac:dyDescent="0.25">
      <c r="C2" s="71" t="s">
        <v>70</v>
      </c>
      <c r="D2" s="71"/>
      <c r="E2" s="71"/>
      <c r="F2" s="71"/>
      <c r="G2" s="71"/>
    </row>
    <row r="4" spans="3:7" x14ac:dyDescent="0.25">
      <c r="C4" s="69" t="s">
        <v>68</v>
      </c>
      <c r="D4" s="70"/>
      <c r="E4" s="70"/>
    </row>
    <row r="6" spans="3:7" ht="15" customHeight="1" x14ac:dyDescent="0.25">
      <c r="C6" s="72" t="s">
        <v>21</v>
      </c>
      <c r="D6" s="73" t="s">
        <v>64</v>
      </c>
      <c r="E6" s="73" t="s">
        <v>65</v>
      </c>
      <c r="F6" s="72" t="s">
        <v>22</v>
      </c>
      <c r="G6" s="72" t="s">
        <v>10</v>
      </c>
    </row>
    <row r="7" spans="3:7" x14ac:dyDescent="0.25">
      <c r="C7" s="72"/>
      <c r="D7" s="73"/>
      <c r="E7" s="73"/>
      <c r="F7" s="72"/>
      <c r="G7" s="72"/>
    </row>
    <row r="8" spans="3:7" ht="42.75" x14ac:dyDescent="0.25">
      <c r="C8" s="20" t="s">
        <v>23</v>
      </c>
      <c r="D8" s="21">
        <v>8700</v>
      </c>
      <c r="E8" s="30"/>
      <c r="F8" s="22">
        <v>1</v>
      </c>
      <c r="G8" s="21">
        <f>E8*F8</f>
        <v>0</v>
      </c>
    </row>
    <row r="9" spans="3:7" x14ac:dyDescent="0.25">
      <c r="C9" s="23" t="s">
        <v>24</v>
      </c>
      <c r="D9" s="24"/>
      <c r="E9" s="24"/>
      <c r="F9" s="22"/>
      <c r="G9" s="24"/>
    </row>
    <row r="10" spans="3:7" ht="28.5" x14ac:dyDescent="0.25">
      <c r="C10" s="23" t="s">
        <v>25</v>
      </c>
      <c r="D10" s="24"/>
      <c r="E10" s="24"/>
      <c r="F10" s="22"/>
      <c r="G10" s="24"/>
    </row>
    <row r="11" spans="3:7" ht="399" x14ac:dyDescent="0.25">
      <c r="C11" s="23" t="s">
        <v>26</v>
      </c>
      <c r="D11" s="24"/>
      <c r="E11" s="24"/>
      <c r="F11" s="24"/>
      <c r="G11" s="24"/>
    </row>
    <row r="12" spans="3:7" ht="199.5" x14ac:dyDescent="0.25">
      <c r="C12" s="23" t="s">
        <v>27</v>
      </c>
      <c r="D12" s="24"/>
      <c r="E12" s="24"/>
      <c r="F12" s="24"/>
      <c r="G12" s="24"/>
    </row>
    <row r="13" spans="3:7" ht="199.5" x14ac:dyDescent="0.25">
      <c r="C13" s="23" t="s">
        <v>28</v>
      </c>
      <c r="D13" s="24"/>
      <c r="E13" s="24"/>
      <c r="F13" s="24"/>
      <c r="G13" s="24"/>
    </row>
    <row r="14" spans="3:7" ht="71.25" x14ac:dyDescent="0.25">
      <c r="C14" s="20" t="s">
        <v>29</v>
      </c>
      <c r="D14" s="21">
        <v>200</v>
      </c>
      <c r="E14" s="30"/>
      <c r="F14" s="22">
        <v>21</v>
      </c>
      <c r="G14" s="21">
        <f>E14*F14</f>
        <v>0</v>
      </c>
    </row>
    <row r="15" spans="3:7" ht="42.75" x14ac:dyDescent="0.25">
      <c r="C15" s="23" t="s">
        <v>30</v>
      </c>
      <c r="D15" s="24"/>
      <c r="E15" s="24"/>
      <c r="F15" s="22"/>
      <c r="G15" s="24"/>
    </row>
    <row r="16" spans="3:7" ht="28.5" x14ac:dyDescent="0.25">
      <c r="C16" s="23" t="s">
        <v>25</v>
      </c>
      <c r="D16" s="24"/>
      <c r="E16" s="24"/>
      <c r="F16" s="22"/>
      <c r="G16" s="24"/>
    </row>
    <row r="17" spans="3:7" ht="228" x14ac:dyDescent="0.25">
      <c r="C17" s="23" t="s">
        <v>31</v>
      </c>
      <c r="D17" s="24"/>
      <c r="E17" s="24"/>
      <c r="F17" s="24"/>
      <c r="G17" s="24"/>
    </row>
    <row r="18" spans="3:7" ht="199.5" x14ac:dyDescent="0.25">
      <c r="C18" s="23" t="s">
        <v>27</v>
      </c>
      <c r="D18" s="24"/>
      <c r="E18" s="24"/>
      <c r="F18" s="24"/>
      <c r="G18" s="24"/>
    </row>
    <row r="19" spans="3:7" ht="199.5" x14ac:dyDescent="0.25">
      <c r="C19" s="23" t="s">
        <v>28</v>
      </c>
      <c r="D19" s="24"/>
      <c r="E19" s="24"/>
      <c r="F19" s="24"/>
      <c r="G19" s="24"/>
    </row>
    <row r="20" spans="3:7" ht="71.25" x14ac:dyDescent="0.25">
      <c r="C20" s="20" t="s">
        <v>32</v>
      </c>
      <c r="D20" s="21">
        <v>200</v>
      </c>
      <c r="E20" s="30"/>
      <c r="F20" s="22">
        <v>21</v>
      </c>
      <c r="G20" s="21">
        <f>E20*F20</f>
        <v>0</v>
      </c>
    </row>
    <row r="21" spans="3:7" ht="42.75" x14ac:dyDescent="0.25">
      <c r="C21" s="23" t="s">
        <v>30</v>
      </c>
      <c r="D21" s="24"/>
      <c r="E21" s="24"/>
      <c r="F21" s="22"/>
      <c r="G21" s="24"/>
    </row>
    <row r="22" spans="3:7" ht="28.5" x14ac:dyDescent="0.25">
      <c r="C22" s="23" t="s">
        <v>25</v>
      </c>
      <c r="D22" s="24"/>
      <c r="E22" s="24"/>
      <c r="F22" s="22"/>
      <c r="G22" s="24"/>
    </row>
    <row r="23" spans="3:7" ht="228" x14ac:dyDescent="0.25">
      <c r="C23" s="23" t="s">
        <v>33</v>
      </c>
      <c r="D23" s="24"/>
      <c r="E23" s="24"/>
      <c r="F23" s="24"/>
      <c r="G23" s="24"/>
    </row>
    <row r="24" spans="3:7" ht="199.5" x14ac:dyDescent="0.25">
      <c r="C24" s="23" t="s">
        <v>27</v>
      </c>
      <c r="D24" s="24"/>
      <c r="E24" s="24"/>
      <c r="F24" s="24"/>
      <c r="G24" s="24"/>
    </row>
    <row r="25" spans="3:7" ht="199.5" x14ac:dyDescent="0.25">
      <c r="C25" s="23" t="s">
        <v>28</v>
      </c>
      <c r="D25" s="24"/>
      <c r="E25" s="24"/>
      <c r="F25" s="24"/>
      <c r="G25" s="24"/>
    </row>
    <row r="26" spans="3:7" ht="42.75" x14ac:dyDescent="0.25">
      <c r="C26" s="20" t="s">
        <v>34</v>
      </c>
      <c r="D26" s="21">
        <v>200</v>
      </c>
      <c r="E26" s="30"/>
      <c r="F26" s="22">
        <v>14</v>
      </c>
      <c r="G26" s="21">
        <f>E26*F26</f>
        <v>0</v>
      </c>
    </row>
    <row r="27" spans="3:7" ht="28.5" x14ac:dyDescent="0.25">
      <c r="C27" s="23" t="s">
        <v>35</v>
      </c>
      <c r="D27" s="24"/>
      <c r="E27" s="24"/>
      <c r="F27" s="22"/>
      <c r="G27" s="24"/>
    </row>
    <row r="28" spans="3:7" ht="28.5" x14ac:dyDescent="0.25">
      <c r="C28" s="23" t="s">
        <v>25</v>
      </c>
      <c r="D28" s="24"/>
      <c r="E28" s="24"/>
      <c r="F28" s="22"/>
      <c r="G28" s="24"/>
    </row>
    <row r="29" spans="3:7" ht="228" x14ac:dyDescent="0.25">
      <c r="C29" s="23" t="s">
        <v>36</v>
      </c>
      <c r="D29" s="24"/>
      <c r="E29" s="24"/>
      <c r="F29" s="24"/>
      <c r="G29" s="24"/>
    </row>
    <row r="30" spans="3:7" ht="199.5" x14ac:dyDescent="0.25">
      <c r="C30" s="23" t="s">
        <v>27</v>
      </c>
      <c r="D30" s="24"/>
      <c r="E30" s="24"/>
      <c r="F30" s="24"/>
      <c r="G30" s="24"/>
    </row>
    <row r="31" spans="3:7" ht="199.5" x14ac:dyDescent="0.25">
      <c r="C31" s="23" t="s">
        <v>28</v>
      </c>
      <c r="D31" s="24"/>
      <c r="E31" s="24"/>
      <c r="F31" s="24"/>
      <c r="G31" s="24"/>
    </row>
    <row r="32" spans="3:7" ht="42.75" x14ac:dyDescent="0.25">
      <c r="C32" s="20" t="s">
        <v>37</v>
      </c>
      <c r="D32" s="21">
        <v>175</v>
      </c>
      <c r="E32" s="30"/>
      <c r="F32" s="22">
        <v>18</v>
      </c>
      <c r="G32" s="21">
        <f>E32*F32</f>
        <v>0</v>
      </c>
    </row>
    <row r="33" spans="3:7" ht="28.5" x14ac:dyDescent="0.25">
      <c r="C33" s="23" t="s">
        <v>38</v>
      </c>
      <c r="D33" s="24"/>
      <c r="E33" s="24"/>
      <c r="F33" s="22"/>
      <c r="G33" s="24"/>
    </row>
    <row r="34" spans="3:7" ht="28.5" x14ac:dyDescent="0.25">
      <c r="C34" s="23" t="s">
        <v>25</v>
      </c>
      <c r="D34" s="24"/>
      <c r="E34" s="24"/>
      <c r="F34" s="22"/>
      <c r="G34" s="24"/>
    </row>
    <row r="35" spans="3:7" ht="228" x14ac:dyDescent="0.25">
      <c r="C35" s="23" t="s">
        <v>39</v>
      </c>
      <c r="D35" s="24"/>
      <c r="E35" s="24"/>
      <c r="F35" s="24"/>
      <c r="G35" s="24"/>
    </row>
    <row r="36" spans="3:7" ht="199.5" x14ac:dyDescent="0.25">
      <c r="C36" s="23" t="s">
        <v>27</v>
      </c>
      <c r="D36" s="24"/>
      <c r="E36" s="24"/>
      <c r="F36" s="24"/>
      <c r="G36" s="24"/>
    </row>
    <row r="37" spans="3:7" ht="199.5" x14ac:dyDescent="0.25">
      <c r="C37" s="23" t="s">
        <v>28</v>
      </c>
      <c r="D37" s="24"/>
      <c r="E37" s="24"/>
      <c r="F37" s="24"/>
      <c r="G37" s="24"/>
    </row>
    <row r="38" spans="3:7" ht="57" x14ac:dyDescent="0.25">
      <c r="C38" s="20" t="s">
        <v>40</v>
      </c>
      <c r="D38" s="21">
        <v>150</v>
      </c>
      <c r="E38" s="30"/>
      <c r="F38" s="22">
        <v>32</v>
      </c>
      <c r="G38" s="21">
        <f>E38*F38</f>
        <v>0</v>
      </c>
    </row>
    <row r="39" spans="3:7" ht="71.25" x14ac:dyDescent="0.25">
      <c r="C39" s="23" t="s">
        <v>41</v>
      </c>
      <c r="D39" s="24"/>
      <c r="E39" s="24"/>
      <c r="F39" s="22"/>
      <c r="G39" s="24"/>
    </row>
    <row r="40" spans="3:7" ht="28.5" x14ac:dyDescent="0.25">
      <c r="C40" s="23" t="s">
        <v>25</v>
      </c>
      <c r="D40" s="24"/>
      <c r="E40" s="24"/>
      <c r="F40" s="22"/>
      <c r="G40" s="24"/>
    </row>
    <row r="41" spans="3:7" ht="228" x14ac:dyDescent="0.25">
      <c r="C41" s="23" t="s">
        <v>42</v>
      </c>
      <c r="D41" s="24"/>
      <c r="E41" s="24"/>
      <c r="F41" s="24"/>
      <c r="G41" s="24"/>
    </row>
    <row r="42" spans="3:7" ht="199.5" x14ac:dyDescent="0.25">
      <c r="C42" s="23" t="s">
        <v>27</v>
      </c>
      <c r="D42" s="24"/>
      <c r="E42" s="24"/>
      <c r="F42" s="24"/>
      <c r="G42" s="24"/>
    </row>
    <row r="43" spans="3:7" ht="199.5" x14ac:dyDescent="0.25">
      <c r="C43" s="23" t="s">
        <v>28</v>
      </c>
      <c r="D43" s="24"/>
      <c r="E43" s="24"/>
      <c r="F43" s="24"/>
      <c r="G43" s="24"/>
    </row>
    <row r="44" spans="3:7" ht="57" x14ac:dyDescent="0.25">
      <c r="C44" s="20" t="s">
        <v>43</v>
      </c>
      <c r="D44" s="21">
        <v>140</v>
      </c>
      <c r="E44" s="30"/>
      <c r="F44" s="22">
        <v>6</v>
      </c>
      <c r="G44" s="21">
        <f>E44*F44</f>
        <v>0</v>
      </c>
    </row>
    <row r="45" spans="3:7" ht="42.75" x14ac:dyDescent="0.25">
      <c r="C45" s="23" t="s">
        <v>44</v>
      </c>
      <c r="D45" s="24"/>
      <c r="E45" s="24"/>
      <c r="F45" s="22"/>
      <c r="G45" s="24"/>
    </row>
    <row r="46" spans="3:7" ht="28.5" x14ac:dyDescent="0.25">
      <c r="C46" s="23" t="s">
        <v>25</v>
      </c>
      <c r="D46" s="24"/>
      <c r="E46" s="24"/>
      <c r="F46" s="22"/>
      <c r="G46" s="24"/>
    </row>
    <row r="47" spans="3:7" ht="213.75" x14ac:dyDescent="0.25">
      <c r="C47" s="23" t="s">
        <v>45</v>
      </c>
      <c r="D47" s="24"/>
      <c r="E47" s="24"/>
      <c r="F47" s="24"/>
      <c r="G47" s="24"/>
    </row>
    <row r="48" spans="3:7" ht="199.5" x14ac:dyDescent="0.25">
      <c r="C48" s="23" t="s">
        <v>27</v>
      </c>
      <c r="D48" s="24"/>
      <c r="E48" s="24"/>
      <c r="F48" s="24"/>
      <c r="G48" s="24"/>
    </row>
    <row r="49" spans="3:7" ht="199.5" x14ac:dyDescent="0.25">
      <c r="C49" s="23" t="s">
        <v>28</v>
      </c>
      <c r="D49" s="24"/>
      <c r="E49" s="24"/>
      <c r="F49" s="24"/>
      <c r="G49" s="24"/>
    </row>
    <row r="50" spans="3:7" ht="42.75" x14ac:dyDescent="0.25">
      <c r="C50" s="20" t="s">
        <v>46</v>
      </c>
      <c r="D50" s="21">
        <v>500</v>
      </c>
      <c r="E50" s="30"/>
      <c r="F50" s="22">
        <v>16</v>
      </c>
      <c r="G50" s="21">
        <f>E50*F50</f>
        <v>0</v>
      </c>
    </row>
    <row r="51" spans="3:7" ht="85.5" x14ac:dyDescent="0.25">
      <c r="C51" s="23" t="s">
        <v>47</v>
      </c>
      <c r="D51" s="24"/>
      <c r="E51" s="24"/>
      <c r="F51" s="22"/>
      <c r="G51" s="24"/>
    </row>
    <row r="52" spans="3:7" ht="28.5" x14ac:dyDescent="0.25">
      <c r="C52" s="23" t="s">
        <v>25</v>
      </c>
      <c r="D52" s="24"/>
      <c r="E52" s="24"/>
      <c r="F52" s="22"/>
      <c r="G52" s="24"/>
    </row>
    <row r="53" spans="3:7" ht="213.75" x14ac:dyDescent="0.25">
      <c r="C53" s="23" t="s">
        <v>48</v>
      </c>
      <c r="D53" s="24"/>
      <c r="E53" s="24"/>
      <c r="F53" s="24"/>
      <c r="G53" s="24"/>
    </row>
    <row r="54" spans="3:7" ht="199.5" x14ac:dyDescent="0.25">
      <c r="C54" s="23" t="s">
        <v>27</v>
      </c>
      <c r="D54" s="24"/>
      <c r="E54" s="24"/>
      <c r="F54" s="24"/>
      <c r="G54" s="24"/>
    </row>
    <row r="55" spans="3:7" ht="199.5" x14ac:dyDescent="0.25">
      <c r="C55" s="23" t="s">
        <v>28</v>
      </c>
      <c r="D55" s="24"/>
      <c r="E55" s="24"/>
      <c r="F55" s="24"/>
      <c r="G55" s="24"/>
    </row>
    <row r="56" spans="3:7" ht="57" x14ac:dyDescent="0.25">
      <c r="C56" s="20" t="s">
        <v>49</v>
      </c>
      <c r="D56" s="21">
        <v>53</v>
      </c>
      <c r="E56" s="30"/>
      <c r="F56" s="22">
        <v>271</v>
      </c>
      <c r="G56" s="21">
        <f>E56*F56</f>
        <v>0</v>
      </c>
    </row>
    <row r="57" spans="3:7" ht="85.5" x14ac:dyDescent="0.25">
      <c r="C57" s="23" t="s">
        <v>47</v>
      </c>
      <c r="D57" s="24"/>
      <c r="E57" s="24"/>
      <c r="F57" s="22"/>
      <c r="G57" s="24"/>
    </row>
    <row r="58" spans="3:7" ht="28.5" x14ac:dyDescent="0.25">
      <c r="C58" s="23" t="s">
        <v>25</v>
      </c>
      <c r="D58" s="24"/>
      <c r="E58" s="24"/>
      <c r="F58" s="22"/>
      <c r="G58" s="24"/>
    </row>
    <row r="59" spans="3:7" ht="356.25" x14ac:dyDescent="0.25">
      <c r="C59" s="23" t="s">
        <v>50</v>
      </c>
      <c r="D59" s="24"/>
      <c r="E59" s="24"/>
      <c r="F59" s="24"/>
      <c r="G59" s="24"/>
    </row>
    <row r="60" spans="3:7" ht="199.5" x14ac:dyDescent="0.25">
      <c r="C60" s="23" t="s">
        <v>27</v>
      </c>
      <c r="D60" s="24"/>
      <c r="E60" s="24"/>
      <c r="F60" s="24"/>
      <c r="G60" s="24"/>
    </row>
    <row r="61" spans="3:7" ht="199.5" x14ac:dyDescent="0.25">
      <c r="C61" s="23" t="s">
        <v>28</v>
      </c>
      <c r="D61" s="24"/>
      <c r="E61" s="24"/>
      <c r="F61" s="24"/>
      <c r="G61" s="24"/>
    </row>
    <row r="62" spans="3:7" ht="42.75" x14ac:dyDescent="0.25">
      <c r="C62" s="20" t="s">
        <v>51</v>
      </c>
      <c r="D62" s="21">
        <v>300</v>
      </c>
      <c r="E62" s="30"/>
      <c r="F62" s="22">
        <v>10</v>
      </c>
      <c r="G62" s="21">
        <f>E62*F62</f>
        <v>0</v>
      </c>
    </row>
    <row r="63" spans="3:7" ht="42.75" x14ac:dyDescent="0.25">
      <c r="C63" s="23" t="s">
        <v>52</v>
      </c>
      <c r="D63" s="24"/>
      <c r="E63" s="24"/>
      <c r="F63" s="22"/>
      <c r="G63" s="24"/>
    </row>
    <row r="64" spans="3:7" ht="28.5" x14ac:dyDescent="0.25">
      <c r="C64" s="23" t="s">
        <v>25</v>
      </c>
      <c r="D64" s="24"/>
      <c r="E64" s="24"/>
      <c r="F64" s="22"/>
      <c r="G64" s="24"/>
    </row>
    <row r="65" spans="3:7" ht="228" x14ac:dyDescent="0.25">
      <c r="C65" s="23" t="s">
        <v>53</v>
      </c>
      <c r="D65" s="24"/>
      <c r="E65" s="24"/>
      <c r="F65" s="24"/>
      <c r="G65" s="24"/>
    </row>
    <row r="66" spans="3:7" ht="199.5" x14ac:dyDescent="0.25">
      <c r="C66" s="23" t="s">
        <v>27</v>
      </c>
      <c r="D66" s="24"/>
      <c r="E66" s="24"/>
      <c r="F66" s="24"/>
      <c r="G66" s="24"/>
    </row>
    <row r="67" spans="3:7" ht="199.5" x14ac:dyDescent="0.25">
      <c r="C67" s="23" t="s">
        <v>28</v>
      </c>
      <c r="D67" s="24"/>
      <c r="E67" s="24"/>
      <c r="F67" s="24"/>
      <c r="G67" s="24"/>
    </row>
    <row r="68" spans="3:7" ht="42.75" x14ac:dyDescent="0.25">
      <c r="C68" s="20" t="s">
        <v>54</v>
      </c>
      <c r="D68" s="21">
        <v>220</v>
      </c>
      <c r="E68" s="30"/>
      <c r="F68" s="22">
        <v>29</v>
      </c>
      <c r="G68" s="21">
        <f>E68*F68</f>
        <v>0</v>
      </c>
    </row>
    <row r="69" spans="3:7" ht="42.75" x14ac:dyDescent="0.25">
      <c r="C69" s="23" t="s">
        <v>55</v>
      </c>
      <c r="D69" s="24"/>
      <c r="E69" s="24"/>
      <c r="F69" s="22"/>
      <c r="G69" s="24"/>
    </row>
    <row r="70" spans="3:7" ht="28.5" x14ac:dyDescent="0.25">
      <c r="C70" s="23" t="s">
        <v>25</v>
      </c>
      <c r="D70" s="24"/>
      <c r="E70" s="24"/>
      <c r="F70" s="22"/>
      <c r="G70" s="24"/>
    </row>
    <row r="71" spans="3:7" ht="399" x14ac:dyDescent="0.25">
      <c r="C71" s="23" t="s">
        <v>56</v>
      </c>
      <c r="D71" s="24"/>
      <c r="E71" s="24"/>
      <c r="F71" s="24"/>
      <c r="G71" s="24"/>
    </row>
    <row r="72" spans="3:7" ht="199.5" x14ac:dyDescent="0.25">
      <c r="C72" s="23" t="s">
        <v>27</v>
      </c>
      <c r="D72" s="24"/>
      <c r="E72" s="24"/>
      <c r="F72" s="24"/>
      <c r="G72" s="24"/>
    </row>
    <row r="73" spans="3:7" ht="199.5" x14ac:dyDescent="0.25">
      <c r="C73" s="23" t="s">
        <v>28</v>
      </c>
      <c r="D73" s="24"/>
      <c r="E73" s="24"/>
      <c r="F73" s="24"/>
      <c r="G73" s="24"/>
    </row>
    <row r="74" spans="3:7" ht="71.25" x14ac:dyDescent="0.25">
      <c r="C74" s="20" t="s">
        <v>57</v>
      </c>
      <c r="D74" s="21">
        <v>180</v>
      </c>
      <c r="E74" s="30"/>
      <c r="F74" s="22">
        <v>20</v>
      </c>
      <c r="G74" s="21">
        <f>E74*F74</f>
        <v>0</v>
      </c>
    </row>
    <row r="75" spans="3:7" ht="42.75" x14ac:dyDescent="0.25">
      <c r="C75" s="23" t="s">
        <v>55</v>
      </c>
      <c r="D75" s="24"/>
      <c r="E75" s="24"/>
      <c r="F75" s="22"/>
      <c r="G75" s="24"/>
    </row>
    <row r="76" spans="3:7" ht="28.5" x14ac:dyDescent="0.25">
      <c r="C76" s="23" t="s">
        <v>25</v>
      </c>
      <c r="D76" s="24"/>
      <c r="E76" s="24"/>
      <c r="F76" s="22"/>
      <c r="G76" s="24"/>
    </row>
    <row r="77" spans="3:7" ht="370.5" x14ac:dyDescent="0.25">
      <c r="C77" s="23" t="s">
        <v>58</v>
      </c>
      <c r="D77" s="24"/>
      <c r="E77" s="24"/>
      <c r="F77" s="24"/>
      <c r="G77" s="24"/>
    </row>
    <row r="78" spans="3:7" ht="199.5" x14ac:dyDescent="0.25">
      <c r="C78" s="23" t="s">
        <v>27</v>
      </c>
      <c r="D78" s="24"/>
      <c r="E78" s="24"/>
      <c r="F78" s="24"/>
      <c r="G78" s="24"/>
    </row>
    <row r="79" spans="3:7" ht="199.5" x14ac:dyDescent="0.25">
      <c r="C79" s="23" t="s">
        <v>28</v>
      </c>
      <c r="D79" s="24"/>
      <c r="E79" s="24"/>
      <c r="F79" s="24"/>
      <c r="G79" s="24"/>
    </row>
    <row r="80" spans="3:7" ht="71.25" x14ac:dyDescent="0.25">
      <c r="C80" s="20" t="s">
        <v>59</v>
      </c>
      <c r="D80" s="21">
        <v>160</v>
      </c>
      <c r="E80" s="30"/>
      <c r="F80" s="22">
        <v>18</v>
      </c>
      <c r="G80" s="21">
        <f>E80*F80</f>
        <v>0</v>
      </c>
    </row>
    <row r="81" spans="3:7" ht="42.75" x14ac:dyDescent="0.25">
      <c r="C81" s="23" t="s">
        <v>55</v>
      </c>
      <c r="D81" s="24"/>
      <c r="E81" s="24"/>
      <c r="F81" s="22"/>
      <c r="G81" s="24"/>
    </row>
    <row r="82" spans="3:7" ht="28.5" x14ac:dyDescent="0.25">
      <c r="C82" s="23" t="s">
        <v>25</v>
      </c>
      <c r="D82" s="24"/>
      <c r="E82" s="24"/>
      <c r="F82" s="22"/>
      <c r="G82" s="24"/>
    </row>
    <row r="83" spans="3:7" ht="370.5" x14ac:dyDescent="0.25">
      <c r="C83" s="23" t="s">
        <v>60</v>
      </c>
      <c r="D83" s="24"/>
      <c r="E83" s="24"/>
      <c r="F83" s="24"/>
      <c r="G83" s="24"/>
    </row>
    <row r="84" spans="3:7" ht="199.5" x14ac:dyDescent="0.25">
      <c r="C84" s="23" t="s">
        <v>27</v>
      </c>
      <c r="D84" s="24"/>
      <c r="E84" s="24"/>
      <c r="F84" s="24"/>
      <c r="G84" s="24"/>
    </row>
    <row r="85" spans="3:7" ht="199.5" x14ac:dyDescent="0.25">
      <c r="C85" s="23" t="s">
        <v>28</v>
      </c>
      <c r="D85" s="24"/>
      <c r="E85" s="24"/>
      <c r="F85" s="24"/>
      <c r="G85" s="24"/>
    </row>
    <row r="86" spans="3:7" ht="57" x14ac:dyDescent="0.25">
      <c r="C86" s="20" t="s">
        <v>61</v>
      </c>
      <c r="D86" s="21">
        <v>170</v>
      </c>
      <c r="E86" s="30"/>
      <c r="F86" s="22">
        <v>7</v>
      </c>
      <c r="G86" s="21">
        <f>E86*F86</f>
        <v>0</v>
      </c>
    </row>
    <row r="87" spans="3:7" ht="42.75" x14ac:dyDescent="0.25">
      <c r="C87" s="23" t="s">
        <v>62</v>
      </c>
      <c r="D87" s="24"/>
      <c r="E87" s="24"/>
      <c r="F87" s="22"/>
      <c r="G87" s="24"/>
    </row>
    <row r="88" spans="3:7" ht="28.5" x14ac:dyDescent="0.25">
      <c r="C88" s="23" t="s">
        <v>25</v>
      </c>
      <c r="D88" s="24"/>
      <c r="E88" s="24"/>
      <c r="F88" s="22"/>
      <c r="G88" s="24"/>
    </row>
    <row r="89" spans="3:7" ht="228" x14ac:dyDescent="0.25">
      <c r="C89" s="23" t="s">
        <v>63</v>
      </c>
      <c r="D89" s="24"/>
      <c r="E89" s="24"/>
      <c r="F89" s="24"/>
      <c r="G89" s="24"/>
    </row>
    <row r="90" spans="3:7" ht="199.5" x14ac:dyDescent="0.25">
      <c r="C90" s="23" t="s">
        <v>27</v>
      </c>
      <c r="D90" s="24"/>
      <c r="E90" s="24"/>
      <c r="F90" s="24"/>
      <c r="G90" s="24"/>
    </row>
    <row r="91" spans="3:7" ht="199.5" x14ac:dyDescent="0.25">
      <c r="C91" s="23" t="s">
        <v>28</v>
      </c>
      <c r="D91" s="24"/>
      <c r="E91" s="24"/>
      <c r="F91" s="24"/>
      <c r="G91" s="24"/>
    </row>
    <row r="92" spans="3:7" x14ac:dyDescent="0.25">
      <c r="C92" s="25"/>
      <c r="D92" s="26"/>
      <c r="E92" s="26"/>
      <c r="F92" s="27"/>
      <c r="G92" s="28" t="s">
        <v>10</v>
      </c>
    </row>
    <row r="93" spans="3:7" x14ac:dyDescent="0.25">
      <c r="C93" s="25"/>
      <c r="D93" s="29"/>
      <c r="E93" s="29"/>
      <c r="F93" s="27"/>
      <c r="G93" s="29">
        <f>G8+G14+G20+G26+G32+G38+G44+G50+G56+G62+G68+G74+G80+G86</f>
        <v>0</v>
      </c>
    </row>
  </sheetData>
  <sheetProtection algorithmName="SHA-512" hashValue="v9NyAFJdv8tniPgLLM7Vfa9wS5g4vwYy90t8z0ELxTfP1loeFlOEnVw/4KgoFcIjcqQLc5ktHYig8g2ee91VWA==" saltValue="Obx+3xCLyq9vIuTrUYCzPA==" spinCount="100000" sheet="1" objects="1" scenarios="1"/>
  <mergeCells count="7">
    <mergeCell ref="C4:E4"/>
    <mergeCell ref="C2:G2"/>
    <mergeCell ref="C6:C7"/>
    <mergeCell ref="D6:D7"/>
    <mergeCell ref="F6:F7"/>
    <mergeCell ref="G6:G7"/>
    <mergeCell ref="E6: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Pressupost Resum</vt:lpstr>
      <vt:lpstr>Valor Material Utilitzat</vt:lpstr>
      <vt:lpstr>Pressupost connexions actes </vt:lpstr>
      <vt:lpstr>Pressupost Nadal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CORTÉS LLAÓ, Josep</dc:creator>
  <cp:lastModifiedBy>DOMINGO CHICOTE, Carme</cp:lastModifiedBy>
  <dcterms:created xsi:type="dcterms:W3CDTF">2026-02-25T11:57:47Z</dcterms:created>
  <dcterms:modified xsi:type="dcterms:W3CDTF">2026-02-26T07:30:13Z</dcterms:modified>
</cp:coreProperties>
</file>