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02 PROJECTES I OBRES\EEE- Escoles educacio especial\EEE_2025 Climatització E Bressols\OBM-2026-11_Licitació\TCQ per licitar\"/>
    </mc:Choice>
  </mc:AlternateContent>
  <bookViews>
    <workbookView xWindow="0" yWindow="0" windowWidth="28800" windowHeight="12435" tabRatio="752" activeTab="2"/>
  </bookViews>
  <sheets>
    <sheet name="RESUM PRESSUPOST_" sheetId="54" r:id="rId1"/>
    <sheet name="BASE_CLIMA" sheetId="44" r:id="rId2"/>
    <sheet name="PRESSUPOST_CLIMA_" sheetId="50" r:id="rId3"/>
    <sheet name="AMIDAMENTS_CLIMA_" sheetId="51" r:id="rId4"/>
    <sheet name="JUSTIFICACIÓ PREUS_CLIMA_1_" sheetId="56" r:id="rId5"/>
    <sheet name="JUSTIFICACIÓ PREUS_CLIMA_2_" sheetId="59" r:id="rId6"/>
    <sheet name="JUSTIFICACIÓ PREUS_CLIMA_3_" sheetId="57" r:id="rId7"/>
    <sheet name="QUADRE PREUS 1_CLIMA_" sheetId="61" r:id="rId8"/>
    <sheet name="QUADRE PREUS_2_CLIMA_" sheetId="63" r:id="rId9"/>
    <sheet name="PLEC_CLIMA_" sheetId="65" r:id="rId10"/>
  </sheets>
  <definedNames>
    <definedName name="_xlnm.Print_Area" localSheetId="3">AMIDAMENTS_CLIMA_!$A$1:$G$186</definedName>
    <definedName name="_xlnm.Print_Area" localSheetId="1">BASE_CLIMA!$A$1:$G$622</definedName>
    <definedName name="_xlnm.Print_Area" localSheetId="4">'JUSTIFICACIÓ PREUS_CLIMA_1_'!$A$1:$G$10</definedName>
    <definedName name="_xlnm.Print_Area" localSheetId="5">'JUSTIFICACIÓ PREUS_CLIMA_2_'!$A$1:$G$528</definedName>
    <definedName name="_xlnm.Print_Area" localSheetId="6">'JUSTIFICACIÓ PREUS_CLIMA_3_'!$A$1:$G$8</definedName>
    <definedName name="_xlnm.Print_Area" localSheetId="9">PLEC_CLIMA_!$A$1:$G$91</definedName>
    <definedName name="_xlnm.Print_Area" localSheetId="2">PRESSUPOST_CLIMA_!$A$1:$G$211</definedName>
    <definedName name="_xlnm.Print_Area" localSheetId="7">'QUADRE PREUS 1_CLIMA_'!$A$1:$G$110</definedName>
    <definedName name="_xlnm.Print_Area" localSheetId="8">'QUADRE PREUS_2_CLIMA_'!$A$1:$G$528</definedName>
    <definedName name="_xlnm.Print_Area" localSheetId="0">'RESUM PRESSUPOST_'!$A$1:$G$24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0" i="50" l="1"/>
  <c r="G521" i="63"/>
  <c r="G520" i="63"/>
  <c r="G522" i="63" s="1"/>
  <c r="D517" i="63"/>
  <c r="G517" i="63" s="1"/>
  <c r="G516" i="63"/>
  <c r="D515" i="63"/>
  <c r="G515" i="63" s="1"/>
  <c r="G514" i="63"/>
  <c r="G521" i="59"/>
  <c r="G520" i="59"/>
  <c r="G522" i="59" s="1"/>
  <c r="D517" i="59"/>
  <c r="G517" i="59" s="1"/>
  <c r="G516" i="59"/>
  <c r="D515" i="59"/>
  <c r="G515" i="59" s="1"/>
  <c r="G518" i="59" s="1"/>
  <c r="G514" i="59"/>
  <c r="D9" i="56"/>
  <c r="D7" i="56"/>
  <c r="G518" i="63" l="1"/>
  <c r="G523" i="59"/>
  <c r="G524" i="59" s="1"/>
  <c r="G524" i="63" l="1"/>
  <c r="G523" i="63"/>
  <c r="G525" i="59"/>
  <c r="G526" i="59" s="1"/>
  <c r="D510" i="59" s="1"/>
  <c r="G510" i="59" s="1"/>
  <c r="G525" i="63" l="1"/>
  <c r="G526" i="63" s="1"/>
  <c r="G166" i="50" l="1"/>
  <c r="G168" i="50" s="1"/>
  <c r="G573" i="44"/>
  <c r="G572" i="44"/>
  <c r="G574" i="44" s="1"/>
  <c r="D569" i="44"/>
  <c r="G569" i="44" s="1"/>
  <c r="G568" i="44"/>
  <c r="D567" i="44"/>
  <c r="G567" i="44" s="1"/>
  <c r="G566" i="44"/>
  <c r="G174" i="50"/>
  <c r="G502" i="63"/>
  <c r="G501" i="63"/>
  <c r="G498" i="63"/>
  <c r="G497" i="63"/>
  <c r="G485" i="63"/>
  <c r="G484" i="63"/>
  <c r="G481" i="63"/>
  <c r="G480" i="63"/>
  <c r="G482" i="63" s="1"/>
  <c r="G468" i="63"/>
  <c r="G467" i="63"/>
  <c r="G464" i="63"/>
  <c r="G463" i="63"/>
  <c r="G451" i="63"/>
  <c r="G450" i="63"/>
  <c r="G447" i="63"/>
  <c r="G446" i="63"/>
  <c r="G430" i="63"/>
  <c r="G429" i="63"/>
  <c r="G426" i="63"/>
  <c r="G425" i="63"/>
  <c r="G417" i="63"/>
  <c r="G418" i="63" s="1"/>
  <c r="G405" i="63"/>
  <c r="G404" i="63"/>
  <c r="G401" i="63"/>
  <c r="G400" i="63"/>
  <c r="G388" i="63"/>
  <c r="G387" i="63"/>
  <c r="G384" i="63"/>
  <c r="G383" i="63"/>
  <c r="G371" i="63"/>
  <c r="G370" i="63"/>
  <c r="G367" i="63"/>
  <c r="G366" i="63"/>
  <c r="G354" i="63"/>
  <c r="G353" i="63"/>
  <c r="G350" i="63"/>
  <c r="G349" i="63"/>
  <c r="G337" i="63"/>
  <c r="G336" i="63"/>
  <c r="G333" i="63"/>
  <c r="G332" i="63"/>
  <c r="G320" i="63"/>
  <c r="G319" i="63"/>
  <c r="G316" i="63"/>
  <c r="G315" i="63"/>
  <c r="G303" i="63"/>
  <c r="G302" i="63"/>
  <c r="G299" i="63"/>
  <c r="G298" i="63"/>
  <c r="G286" i="63"/>
  <c r="G285" i="63"/>
  <c r="G282" i="63"/>
  <c r="G281" i="63"/>
  <c r="G269" i="63"/>
  <c r="G268" i="63"/>
  <c r="G265" i="63"/>
  <c r="G264" i="63"/>
  <c r="G252" i="63"/>
  <c r="G251" i="63"/>
  <c r="G248" i="63"/>
  <c r="G247" i="63"/>
  <c r="G231" i="63"/>
  <c r="G230" i="63"/>
  <c r="G227" i="63"/>
  <c r="G226" i="63"/>
  <c r="G210" i="63"/>
  <c r="G209" i="63"/>
  <c r="G206" i="63"/>
  <c r="G205" i="63"/>
  <c r="G189" i="63"/>
  <c r="G188" i="63"/>
  <c r="G185" i="63"/>
  <c r="G184" i="63"/>
  <c r="G172" i="63"/>
  <c r="G171" i="63"/>
  <c r="G168" i="63"/>
  <c r="G167" i="63"/>
  <c r="G155" i="63"/>
  <c r="G154" i="63"/>
  <c r="G151" i="63"/>
  <c r="G150" i="63"/>
  <c r="G138" i="63"/>
  <c r="G137" i="63"/>
  <c r="G139" i="63" s="1"/>
  <c r="G134" i="63"/>
  <c r="G133" i="63"/>
  <c r="G121" i="63"/>
  <c r="G120" i="63"/>
  <c r="G117" i="63"/>
  <c r="G116" i="63"/>
  <c r="G104" i="63"/>
  <c r="G103" i="63"/>
  <c r="G100" i="63"/>
  <c r="G99" i="63"/>
  <c r="G83" i="63"/>
  <c r="G82" i="63"/>
  <c r="G84" i="63" s="1"/>
  <c r="G79" i="63"/>
  <c r="G78" i="63"/>
  <c r="G66" i="63"/>
  <c r="G65" i="63"/>
  <c r="G62" i="63"/>
  <c r="G61" i="63"/>
  <c r="G49" i="63"/>
  <c r="G48" i="63"/>
  <c r="G45" i="63"/>
  <c r="G44" i="63"/>
  <c r="G32" i="63"/>
  <c r="G31" i="63"/>
  <c r="G28" i="63"/>
  <c r="G27" i="63"/>
  <c r="G15" i="63"/>
  <c r="G14" i="63"/>
  <c r="G11" i="63"/>
  <c r="G10" i="63"/>
  <c r="G502" i="59"/>
  <c r="G501" i="59"/>
  <c r="G498" i="59"/>
  <c r="G497" i="59"/>
  <c r="G485" i="59"/>
  <c r="G484" i="59"/>
  <c r="G481" i="59"/>
  <c r="G480" i="59"/>
  <c r="G468" i="59"/>
  <c r="G467" i="59"/>
  <c r="G464" i="59"/>
  <c r="G463" i="59"/>
  <c r="G451" i="59"/>
  <c r="G450" i="59"/>
  <c r="G447" i="59"/>
  <c r="G446" i="59"/>
  <c r="G430" i="59"/>
  <c r="G429" i="59"/>
  <c r="G426" i="59"/>
  <c r="G425" i="59"/>
  <c r="G417" i="59"/>
  <c r="G418" i="59" s="1"/>
  <c r="D413" i="59" s="1"/>
  <c r="G405" i="59"/>
  <c r="G404" i="59"/>
  <c r="G401" i="59"/>
  <c r="G400" i="59"/>
  <c r="G388" i="59"/>
  <c r="G387" i="59"/>
  <c r="G384" i="59"/>
  <c r="G383" i="59"/>
  <c r="G371" i="59"/>
  <c r="G370" i="59"/>
  <c r="G367" i="59"/>
  <c r="G366" i="59"/>
  <c r="G354" i="59"/>
  <c r="G353" i="59"/>
  <c r="G350" i="59"/>
  <c r="G349" i="59"/>
  <c r="G337" i="59"/>
  <c r="G336" i="59"/>
  <c r="G333" i="59"/>
  <c r="G332" i="59"/>
  <c r="G320" i="59"/>
  <c r="G319" i="59"/>
  <c r="G316" i="59"/>
  <c r="G315" i="59"/>
  <c r="G303" i="59"/>
  <c r="G302" i="59"/>
  <c r="G299" i="59"/>
  <c r="G298" i="59"/>
  <c r="G286" i="59"/>
  <c r="G285" i="59"/>
  <c r="G282" i="59"/>
  <c r="G281" i="59"/>
  <c r="G269" i="59"/>
  <c r="G268" i="59"/>
  <c r="G265" i="59"/>
  <c r="G264" i="59"/>
  <c r="G252" i="59"/>
  <c r="G251" i="59"/>
  <c r="G248" i="59"/>
  <c r="G247" i="59"/>
  <c r="G231" i="59"/>
  <c r="G230" i="59"/>
  <c r="G227" i="59"/>
  <c r="G226" i="59"/>
  <c r="G210" i="59"/>
  <c r="G209" i="59"/>
  <c r="G206" i="59"/>
  <c r="G205" i="59"/>
  <c r="G189" i="59"/>
  <c r="G188" i="59"/>
  <c r="G185" i="59"/>
  <c r="G184" i="59"/>
  <c r="G172" i="59"/>
  <c r="G171" i="59"/>
  <c r="G168" i="59"/>
  <c r="G167" i="59"/>
  <c r="G155" i="59"/>
  <c r="G154" i="59"/>
  <c r="G151" i="59"/>
  <c r="G150" i="59"/>
  <c r="G138" i="59"/>
  <c r="G137" i="59"/>
  <c r="G134" i="59"/>
  <c r="G133" i="59"/>
  <c r="G121" i="59"/>
  <c r="G120" i="59"/>
  <c r="G117" i="59"/>
  <c r="G116" i="59"/>
  <c r="G104" i="59"/>
  <c r="G103" i="59"/>
  <c r="G100" i="59"/>
  <c r="G99" i="59"/>
  <c r="G83" i="59"/>
  <c r="G82" i="59"/>
  <c r="G79" i="59"/>
  <c r="G78" i="59"/>
  <c r="G66" i="59"/>
  <c r="G65" i="59"/>
  <c r="G62" i="59"/>
  <c r="G61" i="59"/>
  <c r="G49" i="59"/>
  <c r="G48" i="59"/>
  <c r="G45" i="59"/>
  <c r="G44" i="59"/>
  <c r="G32" i="59"/>
  <c r="G31" i="59"/>
  <c r="G28" i="59"/>
  <c r="G27" i="59"/>
  <c r="G15" i="59"/>
  <c r="G14" i="59"/>
  <c r="G11" i="59"/>
  <c r="G10" i="59"/>
  <c r="E162" i="51"/>
  <c r="E158" i="51"/>
  <c r="E154" i="51"/>
  <c r="E146" i="51"/>
  <c r="E132" i="51"/>
  <c r="E82" i="51"/>
  <c r="E70" i="51"/>
  <c r="E62" i="51"/>
  <c r="E58" i="51"/>
  <c r="E54" i="51"/>
  <c r="E47" i="51"/>
  <c r="E43" i="51"/>
  <c r="E35" i="51"/>
  <c r="E27" i="51"/>
  <c r="E21" i="51"/>
  <c r="E17" i="51"/>
  <c r="E10" i="51"/>
  <c r="E6" i="51"/>
  <c r="C203" i="50"/>
  <c r="C202" i="50"/>
  <c r="C201" i="50"/>
  <c r="C200" i="50"/>
  <c r="C199" i="50"/>
  <c r="C198" i="50"/>
  <c r="C197" i="50"/>
  <c r="C196" i="50"/>
  <c r="C195" i="50"/>
  <c r="G185" i="50"/>
  <c r="G186" i="50" s="1"/>
  <c r="G203" i="50" s="1"/>
  <c r="G179" i="50"/>
  <c r="G180" i="50" s="1"/>
  <c r="G202" i="50" s="1"/>
  <c r="G173" i="50"/>
  <c r="E162" i="50"/>
  <c r="E158" i="50"/>
  <c r="E154" i="50"/>
  <c r="E146" i="50"/>
  <c r="E132" i="50"/>
  <c r="G129" i="50"/>
  <c r="E82" i="50"/>
  <c r="E70" i="50"/>
  <c r="E62" i="50"/>
  <c r="E58" i="50"/>
  <c r="E54" i="50"/>
  <c r="E47" i="50"/>
  <c r="E43" i="50"/>
  <c r="E35" i="50"/>
  <c r="E27" i="50"/>
  <c r="E21" i="50"/>
  <c r="E17" i="50"/>
  <c r="E10" i="50"/>
  <c r="E6" i="50"/>
  <c r="G427" i="63" l="1"/>
  <c r="G33" i="63"/>
  <c r="G190" i="63"/>
  <c r="G253" i="63"/>
  <c r="G469" i="63"/>
  <c r="G50" i="63"/>
  <c r="G156" i="63"/>
  <c r="G211" i="63"/>
  <c r="G63" i="63"/>
  <c r="G118" i="63"/>
  <c r="G123" i="63" s="1"/>
  <c r="G124" i="63" s="1"/>
  <c r="G283" i="63"/>
  <c r="G334" i="63"/>
  <c r="G503" i="63"/>
  <c r="G300" i="63"/>
  <c r="G465" i="63"/>
  <c r="G570" i="44"/>
  <c r="G406" i="63"/>
  <c r="G372" i="63"/>
  <c r="G169" i="63"/>
  <c r="G122" i="63"/>
  <c r="G173" i="63"/>
  <c r="G174" i="63" s="1"/>
  <c r="G175" i="63" s="1"/>
  <c r="G338" i="63"/>
  <c r="G448" i="63"/>
  <c r="G29" i="63"/>
  <c r="G34" i="63" s="1"/>
  <c r="G35" i="63" s="1"/>
  <c r="G80" i="63"/>
  <c r="G85" i="63" s="1"/>
  <c r="G86" i="63" s="1"/>
  <c r="G135" i="63"/>
  <c r="G140" i="63" s="1"/>
  <c r="G141" i="63" s="1"/>
  <c r="G186" i="63"/>
  <c r="G249" i="63"/>
  <c r="G254" i="63" s="1"/>
  <c r="G255" i="63" s="1"/>
  <c r="G351" i="63"/>
  <c r="G402" i="63"/>
  <c r="G407" i="63" s="1"/>
  <c r="G408" i="63" s="1"/>
  <c r="G452" i="63"/>
  <c r="G355" i="63"/>
  <c r="G101" i="63"/>
  <c r="G152" i="63"/>
  <c r="G157" i="63" s="1"/>
  <c r="G158" i="63" s="1"/>
  <c r="G266" i="63"/>
  <c r="G317" i="63"/>
  <c r="G266" i="59"/>
  <c r="G317" i="59"/>
  <c r="G368" i="59"/>
  <c r="G321" i="63"/>
  <c r="G232" i="63"/>
  <c r="G287" i="63"/>
  <c r="G385" i="63"/>
  <c r="G46" i="63"/>
  <c r="G51" i="63" s="1"/>
  <c r="G52" i="63" s="1"/>
  <c r="G389" i="63"/>
  <c r="G431" i="63"/>
  <c r="G432" i="63" s="1"/>
  <c r="G433" i="63" s="1"/>
  <c r="G486" i="63"/>
  <c r="G487" i="63" s="1"/>
  <c r="G488" i="63" s="1"/>
  <c r="G228" i="63"/>
  <c r="G12" i="63"/>
  <c r="G105" i="63"/>
  <c r="G207" i="63"/>
  <c r="G304" i="63"/>
  <c r="G499" i="63"/>
  <c r="G16" i="63"/>
  <c r="G67" i="63"/>
  <c r="G270" i="63"/>
  <c r="G368" i="63"/>
  <c r="G373" i="63" s="1"/>
  <c r="G374" i="63" s="1"/>
  <c r="G271" i="63"/>
  <c r="G272" i="63" s="1"/>
  <c r="G190" i="59"/>
  <c r="G12" i="59"/>
  <c r="G406" i="59"/>
  <c r="G448" i="59"/>
  <c r="G486" i="59"/>
  <c r="G135" i="59"/>
  <c r="G67" i="59"/>
  <c r="G385" i="59"/>
  <c r="G427" i="59"/>
  <c r="G499" i="59"/>
  <c r="G211" i="59"/>
  <c r="G186" i="59"/>
  <c r="G156" i="59"/>
  <c r="G338" i="59"/>
  <c r="G402" i="59"/>
  <c r="G407" i="59" s="1"/>
  <c r="G408" i="59" s="1"/>
  <c r="G105" i="59"/>
  <c r="G389" i="59"/>
  <c r="G431" i="59"/>
  <c r="G207" i="59"/>
  <c r="G118" i="59"/>
  <c r="G249" i="59"/>
  <c r="G46" i="59"/>
  <c r="G503" i="59"/>
  <c r="G173" i="59"/>
  <c r="G101" i="59"/>
  <c r="G139" i="59"/>
  <c r="G270" i="59"/>
  <c r="G372" i="59"/>
  <c r="G29" i="59"/>
  <c r="G152" i="59"/>
  <c r="G334" i="59"/>
  <c r="G465" i="59"/>
  <c r="G33" i="59"/>
  <c r="G300" i="59"/>
  <c r="G351" i="59"/>
  <c r="G253" i="59"/>
  <c r="G304" i="59"/>
  <c r="G355" i="59"/>
  <c r="G16" i="59"/>
  <c r="G50" i="59"/>
  <c r="G452" i="59"/>
  <c r="G228" i="59"/>
  <c r="G469" i="59"/>
  <c r="G80" i="59"/>
  <c r="G122" i="59"/>
  <c r="G232" i="59"/>
  <c r="G283" i="59"/>
  <c r="G321" i="59"/>
  <c r="G63" i="59"/>
  <c r="G84" i="59"/>
  <c r="G169" i="59"/>
  <c r="G287" i="59"/>
  <c r="G482" i="59"/>
  <c r="G487" i="59" s="1"/>
  <c r="G488" i="59" s="1"/>
  <c r="G201" i="50"/>
  <c r="G373" i="59" l="1"/>
  <c r="G453" i="63"/>
  <c r="G454" i="63" s="1"/>
  <c r="G455" i="63" s="1"/>
  <c r="G456" i="63" s="1"/>
  <c r="G68" i="63"/>
  <c r="G69" i="63" s="1"/>
  <c r="G322" i="63"/>
  <c r="G323" i="63" s="1"/>
  <c r="G324" i="63" s="1"/>
  <c r="G212" i="63"/>
  <c r="G213" i="63" s="1"/>
  <c r="G214" i="63" s="1"/>
  <c r="G215" i="63" s="1"/>
  <c r="G305" i="63"/>
  <c r="G306" i="63" s="1"/>
  <c r="G106" i="63"/>
  <c r="G107" i="63" s="1"/>
  <c r="G470" i="63"/>
  <c r="G471" i="63" s="1"/>
  <c r="G472" i="63" s="1"/>
  <c r="G473" i="63" s="1"/>
  <c r="G339" i="63"/>
  <c r="G340" i="63" s="1"/>
  <c r="G341" i="63" s="1"/>
  <c r="G342" i="63" s="1"/>
  <c r="G288" i="63"/>
  <c r="G289" i="63" s="1"/>
  <c r="G290" i="63" s="1"/>
  <c r="G291" i="63" s="1"/>
  <c r="G504" i="63"/>
  <c r="G505" i="63" s="1"/>
  <c r="G506" i="63" s="1"/>
  <c r="G507" i="63" s="1"/>
  <c r="G271" i="59"/>
  <c r="G272" i="59" s="1"/>
  <c r="G273" i="59" s="1"/>
  <c r="G274" i="59" s="1"/>
  <c r="D260" i="59" s="1"/>
  <c r="G575" i="44"/>
  <c r="G576" i="44" s="1"/>
  <c r="G390" i="63"/>
  <c r="G391" i="63" s="1"/>
  <c r="G392" i="63" s="1"/>
  <c r="G393" i="63" s="1"/>
  <c r="G356" i="63"/>
  <c r="G357" i="63" s="1"/>
  <c r="G358" i="63" s="1"/>
  <c r="G359" i="63" s="1"/>
  <c r="G322" i="59"/>
  <c r="G17" i="63"/>
  <c r="G18" i="63" s="1"/>
  <c r="G19" i="63" s="1"/>
  <c r="G20" i="63" s="1"/>
  <c r="G233" i="63"/>
  <c r="G234" i="63" s="1"/>
  <c r="G235" i="63" s="1"/>
  <c r="G236" i="63" s="1"/>
  <c r="G191" i="63"/>
  <c r="G192" i="63" s="1"/>
  <c r="G191" i="59"/>
  <c r="G192" i="59" s="1"/>
  <c r="G193" i="59" s="1"/>
  <c r="G194" i="59" s="1"/>
  <c r="D180" i="59" s="1"/>
  <c r="G504" i="59"/>
  <c r="G505" i="59" s="1"/>
  <c r="G506" i="59" s="1"/>
  <c r="G507" i="59" s="1"/>
  <c r="D493" i="59" s="1"/>
  <c r="G273" i="63"/>
  <c r="G274" i="63" s="1"/>
  <c r="G87" i="63"/>
  <c r="G88" i="63" s="1"/>
  <c r="G307" i="63"/>
  <c r="G308" i="63" s="1"/>
  <c r="G159" i="63"/>
  <c r="G160" i="63" s="1"/>
  <c r="G70" i="63"/>
  <c r="G71" i="63" s="1"/>
  <c r="G142" i="63"/>
  <c r="G143" i="63" s="1"/>
  <c r="G53" i="63"/>
  <c r="G54" i="63" s="1"/>
  <c r="G434" i="63"/>
  <c r="G435" i="63" s="1"/>
  <c r="G375" i="63"/>
  <c r="G376" i="63" s="1"/>
  <c r="G108" i="63"/>
  <c r="G109" i="63" s="1"/>
  <c r="G36" i="63"/>
  <c r="G37" i="63" s="1"/>
  <c r="G125" i="63"/>
  <c r="G126" i="63" s="1"/>
  <c r="G489" i="63"/>
  <c r="G490" i="63" s="1"/>
  <c r="G256" i="63"/>
  <c r="G257" i="63" s="1"/>
  <c r="G409" i="63"/>
  <c r="G410" i="63" s="1"/>
  <c r="G176" i="63"/>
  <c r="G177" i="63" s="1"/>
  <c r="G453" i="59"/>
  <c r="G454" i="59" s="1"/>
  <c r="G455" i="59" s="1"/>
  <c r="G456" i="59" s="1"/>
  <c r="D442" i="59" s="1"/>
  <c r="G17" i="59"/>
  <c r="G18" i="59" s="1"/>
  <c r="G19" i="59" s="1"/>
  <c r="G20" i="59" s="1"/>
  <c r="D6" i="59" s="1"/>
  <c r="G68" i="59"/>
  <c r="G69" i="59" s="1"/>
  <c r="G70" i="59" s="1"/>
  <c r="G71" i="59" s="1"/>
  <c r="D57" i="59" s="1"/>
  <c r="G140" i="59"/>
  <c r="G141" i="59" s="1"/>
  <c r="G142" i="59" s="1"/>
  <c r="G143" i="59" s="1"/>
  <c r="D129" i="59" s="1"/>
  <c r="G106" i="59"/>
  <c r="G107" i="59" s="1"/>
  <c r="G108" i="59" s="1"/>
  <c r="G109" i="59" s="1"/>
  <c r="D95" i="59" s="1"/>
  <c r="G157" i="59"/>
  <c r="G158" i="59" s="1"/>
  <c r="G159" i="59" s="1"/>
  <c r="G160" i="59" s="1"/>
  <c r="D146" i="59" s="1"/>
  <c r="G432" i="59"/>
  <c r="G433" i="59" s="1"/>
  <c r="G434" i="59" s="1"/>
  <c r="G435" i="59" s="1"/>
  <c r="D421" i="59" s="1"/>
  <c r="G390" i="59"/>
  <c r="G391" i="59" s="1"/>
  <c r="G392" i="59" s="1"/>
  <c r="G393" i="59" s="1"/>
  <c r="D379" i="59" s="1"/>
  <c r="G123" i="59"/>
  <c r="G124" i="59" s="1"/>
  <c r="G125" i="59" s="1"/>
  <c r="G126" i="59" s="1"/>
  <c r="D112" i="59" s="1"/>
  <c r="G254" i="59"/>
  <c r="G255" i="59" s="1"/>
  <c r="G256" i="59" s="1"/>
  <c r="G257" i="59" s="1"/>
  <c r="D243" i="59" s="1"/>
  <c r="G212" i="59"/>
  <c r="G213" i="59" s="1"/>
  <c r="G214" i="59" s="1"/>
  <c r="G215" i="59" s="1"/>
  <c r="D201" i="59" s="1"/>
  <c r="G470" i="59"/>
  <c r="G471" i="59" s="1"/>
  <c r="G472" i="59" s="1"/>
  <c r="G473" i="59" s="1"/>
  <c r="D459" i="59" s="1"/>
  <c r="G339" i="59"/>
  <c r="G340" i="59" s="1"/>
  <c r="G341" i="59" s="1"/>
  <c r="G342" i="59" s="1"/>
  <c r="D328" i="59" s="1"/>
  <c r="G34" i="59"/>
  <c r="G35" i="59" s="1"/>
  <c r="G36" i="59" s="1"/>
  <c r="G37" i="59" s="1"/>
  <c r="D23" i="59" s="1"/>
  <c r="G288" i="59"/>
  <c r="G289" i="59" s="1"/>
  <c r="G290" i="59" s="1"/>
  <c r="G291" i="59" s="1"/>
  <c r="D277" i="59" s="1"/>
  <c r="G51" i="59"/>
  <c r="G52" i="59" s="1"/>
  <c r="G53" i="59" s="1"/>
  <c r="G54" i="59" s="1"/>
  <c r="D40" i="59" s="1"/>
  <c r="G174" i="59"/>
  <c r="G175" i="59" s="1"/>
  <c r="G176" i="59" s="1"/>
  <c r="G233" i="59"/>
  <c r="G234" i="59" s="1"/>
  <c r="G235" i="59" s="1"/>
  <c r="G356" i="59"/>
  <c r="G357" i="59" s="1"/>
  <c r="G358" i="59" s="1"/>
  <c r="G359" i="59" s="1"/>
  <c r="D345" i="59" s="1"/>
  <c r="G305" i="59"/>
  <c r="G306" i="59" s="1"/>
  <c r="G307" i="59" s="1"/>
  <c r="G308" i="59" s="1"/>
  <c r="D294" i="59" s="1"/>
  <c r="G85" i="59"/>
  <c r="G86" i="59" s="1"/>
  <c r="G87" i="59" s="1"/>
  <c r="G88" i="59" s="1"/>
  <c r="D74" i="59" s="1"/>
  <c r="G374" i="59"/>
  <c r="G375" i="59" s="1"/>
  <c r="G376" i="59" s="1"/>
  <c r="D362" i="59" s="1"/>
  <c r="G323" i="59"/>
  <c r="G324" i="59" s="1"/>
  <c r="G325" i="59" s="1"/>
  <c r="D311" i="59" s="1"/>
  <c r="G409" i="59"/>
  <c r="G410" i="59" s="1"/>
  <c r="D396" i="59" s="1"/>
  <c r="G489" i="59"/>
  <c r="G490" i="59" s="1"/>
  <c r="D476" i="59" s="1"/>
  <c r="G146" i="50"/>
  <c r="G77" i="50"/>
  <c r="G197" i="50" s="1"/>
  <c r="G162" i="50"/>
  <c r="G126" i="50"/>
  <c r="G154" i="50"/>
  <c r="G123" i="50"/>
  <c r="G104" i="50"/>
  <c r="G132" i="50"/>
  <c r="G114" i="50"/>
  <c r="G58" i="50"/>
  <c r="G21" i="50"/>
  <c r="G6" i="50"/>
  <c r="G54" i="50"/>
  <c r="G107" i="50"/>
  <c r="G35" i="50"/>
  <c r="G98" i="50"/>
  <c r="G43" i="50"/>
  <c r="G101" i="50"/>
  <c r="G117" i="50"/>
  <c r="G120" i="50"/>
  <c r="G27" i="50"/>
  <c r="G111" i="50"/>
  <c r="G47" i="50"/>
  <c r="G62" i="50"/>
  <c r="G17" i="50"/>
  <c r="G10" i="50"/>
  <c r="G325" i="63" l="1"/>
  <c r="G577" i="44"/>
  <c r="G578" i="44" s="1"/>
  <c r="D562" i="44" s="1"/>
  <c r="G562" i="44" s="1"/>
  <c r="G141" i="50"/>
  <c r="G199" i="50" s="1"/>
  <c r="G193" i="63"/>
  <c r="G194" i="63" s="1"/>
  <c r="G236" i="59"/>
  <c r="D222" i="59" s="1"/>
  <c r="G177" i="59"/>
  <c r="D163" i="59" s="1"/>
  <c r="G158" i="50"/>
  <c r="G82" i="50"/>
  <c r="G93" i="50" s="1"/>
  <c r="G198" i="50" s="1"/>
  <c r="G65" i="50"/>
  <c r="G196" i="50" s="1"/>
  <c r="G30" i="50"/>
  <c r="G200" i="50" l="1"/>
  <c r="G195" i="50"/>
  <c r="G204" i="50" s="1"/>
  <c r="G188" i="50" l="1"/>
  <c r="G5" i="54" s="1"/>
  <c r="G6" i="54" s="1"/>
  <c r="G7" i="54" s="1"/>
  <c r="G206" i="50"/>
  <c r="G205" i="50"/>
  <c r="G8" i="54" l="1"/>
  <c r="G9" i="54" s="1"/>
  <c r="G10" i="54" s="1"/>
  <c r="G11" i="54" s="1"/>
  <c r="G207" i="50"/>
  <c r="G208" i="50" s="1"/>
  <c r="G209" i="50" s="1"/>
  <c r="E544" i="44"/>
  <c r="E526" i="44"/>
  <c r="E508" i="44"/>
  <c r="E486" i="44"/>
  <c r="E458" i="44"/>
  <c r="E250" i="44"/>
  <c r="E224" i="44"/>
  <c r="E127" i="44"/>
  <c r="E145" i="44"/>
  <c r="E105" i="44"/>
  <c r="E24" i="44"/>
  <c r="E83" i="44"/>
  <c r="C614" i="44"/>
  <c r="C613" i="44"/>
  <c r="C612" i="44"/>
  <c r="C611" i="44"/>
  <c r="C610" i="44"/>
  <c r="C609" i="44"/>
  <c r="C608" i="44"/>
  <c r="C607" i="44"/>
  <c r="C606" i="44"/>
  <c r="G597" i="44"/>
  <c r="G598" i="44" s="1"/>
  <c r="G614" i="44" s="1"/>
  <c r="G591" i="44"/>
  <c r="G592" i="44" s="1"/>
  <c r="G613" i="44" s="1"/>
  <c r="G585" i="44"/>
  <c r="G586" i="44" s="1"/>
  <c r="G554" i="44"/>
  <c r="G553" i="44"/>
  <c r="G550" i="44"/>
  <c r="G549" i="44"/>
  <c r="G536" i="44"/>
  <c r="G535" i="44"/>
  <c r="G532" i="44"/>
  <c r="G531" i="44"/>
  <c r="G518" i="44"/>
  <c r="G517" i="44"/>
  <c r="G514" i="44"/>
  <c r="G513" i="44"/>
  <c r="G500" i="44"/>
  <c r="G499" i="44"/>
  <c r="G496" i="44"/>
  <c r="G495" i="44"/>
  <c r="G474" i="44"/>
  <c r="G473" i="44"/>
  <c r="G470" i="44"/>
  <c r="G469" i="44"/>
  <c r="G454" i="44"/>
  <c r="G455" i="44" s="1"/>
  <c r="D450" i="44" s="1"/>
  <c r="G450" i="44" s="1"/>
  <c r="G442" i="44"/>
  <c r="G441" i="44"/>
  <c r="G438" i="44"/>
  <c r="G437" i="44"/>
  <c r="G425" i="44"/>
  <c r="G424" i="44"/>
  <c r="G421" i="44"/>
  <c r="G420" i="44"/>
  <c r="G408" i="44"/>
  <c r="G407" i="44"/>
  <c r="G404" i="44"/>
  <c r="G403" i="44"/>
  <c r="G391" i="44"/>
  <c r="G390" i="44"/>
  <c r="G387" i="44"/>
  <c r="G386" i="44"/>
  <c r="G374" i="44"/>
  <c r="G373" i="44"/>
  <c r="G370" i="44"/>
  <c r="G369" i="44"/>
  <c r="G357" i="44"/>
  <c r="G356" i="44"/>
  <c r="G353" i="44"/>
  <c r="G352" i="44"/>
  <c r="G340" i="44"/>
  <c r="G339" i="44"/>
  <c r="G336" i="44"/>
  <c r="G335" i="44"/>
  <c r="G323" i="44"/>
  <c r="G322" i="44"/>
  <c r="G319" i="44"/>
  <c r="G318" i="44"/>
  <c r="G306" i="44"/>
  <c r="G305" i="44"/>
  <c r="G302" i="44"/>
  <c r="G301" i="44"/>
  <c r="G289" i="44"/>
  <c r="G288" i="44"/>
  <c r="G285" i="44"/>
  <c r="G284" i="44"/>
  <c r="G268" i="44"/>
  <c r="G267" i="44"/>
  <c r="G264" i="44"/>
  <c r="G263" i="44"/>
  <c r="G238" i="44"/>
  <c r="G237" i="44"/>
  <c r="G234" i="44"/>
  <c r="G233" i="44"/>
  <c r="G212" i="44"/>
  <c r="G211" i="44"/>
  <c r="G208" i="44"/>
  <c r="G207" i="44"/>
  <c r="E202" i="44"/>
  <c r="G194" i="44"/>
  <c r="G193" i="44"/>
  <c r="G190" i="44"/>
  <c r="G189" i="44"/>
  <c r="E184" i="44"/>
  <c r="G176" i="44"/>
  <c r="G175" i="44"/>
  <c r="G172" i="44"/>
  <c r="G171" i="44"/>
  <c r="E166" i="44"/>
  <c r="G158" i="44"/>
  <c r="G157" i="44"/>
  <c r="G154" i="44"/>
  <c r="G153" i="44"/>
  <c r="G137" i="44"/>
  <c r="G136" i="44"/>
  <c r="G133" i="44"/>
  <c r="G132" i="44"/>
  <c r="G119" i="44"/>
  <c r="G118" i="44"/>
  <c r="G115" i="44"/>
  <c r="G114" i="44"/>
  <c r="G93" i="44"/>
  <c r="G92" i="44"/>
  <c r="G89" i="44"/>
  <c r="G88" i="44"/>
  <c r="G75" i="44"/>
  <c r="G74" i="44"/>
  <c r="G71" i="44"/>
  <c r="G70" i="44"/>
  <c r="E63" i="44"/>
  <c r="G55" i="44"/>
  <c r="G54" i="44"/>
  <c r="G51" i="44"/>
  <c r="G50" i="44"/>
  <c r="E45" i="44"/>
  <c r="G37" i="44"/>
  <c r="G36" i="44"/>
  <c r="G33" i="44"/>
  <c r="G32" i="44"/>
  <c r="G16" i="44"/>
  <c r="G15" i="44"/>
  <c r="G12" i="44"/>
  <c r="G11" i="44"/>
  <c r="E6" i="44"/>
  <c r="G612" i="44" l="1"/>
  <c r="G17" i="44"/>
  <c r="G155" i="44"/>
  <c r="G515" i="44"/>
  <c r="G138" i="44"/>
  <c r="G265" i="44"/>
  <c r="G320" i="44"/>
  <c r="G371" i="44"/>
  <c r="G239" i="44"/>
  <c r="G551" i="44"/>
  <c r="G38" i="44"/>
  <c r="G555" i="44"/>
  <c r="G422" i="44"/>
  <c r="G209" i="44"/>
  <c r="G475" i="44"/>
  <c r="G52" i="44"/>
  <c r="G94" i="44"/>
  <c r="G213" i="44"/>
  <c r="G286" i="44"/>
  <c r="G337" i="44"/>
  <c r="G388" i="44"/>
  <c r="G134" i="44"/>
  <c r="G537" i="44"/>
  <c r="G120" i="44"/>
  <c r="G191" i="44"/>
  <c r="G307" i="44"/>
  <c r="G358" i="44"/>
  <c r="G409" i="44"/>
  <c r="G439" i="44"/>
  <c r="G173" i="44"/>
  <c r="G56" i="44"/>
  <c r="G13" i="44"/>
  <c r="G116" i="44"/>
  <c r="G235" i="44"/>
  <c r="G501" i="44"/>
  <c r="G90" i="44"/>
  <c r="G195" i="44"/>
  <c r="G159" i="44"/>
  <c r="G269" i="44"/>
  <c r="G324" i="44"/>
  <c r="G375" i="44"/>
  <c r="G426" i="44"/>
  <c r="G471" i="44"/>
  <c r="G519" i="44"/>
  <c r="G177" i="44"/>
  <c r="G533" i="44"/>
  <c r="G72" i="44"/>
  <c r="G290" i="44"/>
  <c r="G341" i="44"/>
  <c r="G392" i="44"/>
  <c r="G443" i="44"/>
  <c r="G34" i="44"/>
  <c r="G76" i="44"/>
  <c r="G303" i="44"/>
  <c r="G354" i="44"/>
  <c r="G405" i="44"/>
  <c r="G497" i="44"/>
  <c r="G139" i="44" l="1"/>
  <c r="G140" i="44" s="1"/>
  <c r="G141" i="44" s="1"/>
  <c r="G142" i="44" s="1"/>
  <c r="D127" i="44" s="1"/>
  <c r="G127" i="44" s="1"/>
  <c r="G18" i="44"/>
  <c r="G19" i="44" s="1"/>
  <c r="G20" i="44" s="1"/>
  <c r="G21" i="44" s="1"/>
  <c r="D6" i="44" s="1"/>
  <c r="G6" i="44" s="1"/>
  <c r="G520" i="44"/>
  <c r="G521" i="44" s="1"/>
  <c r="G522" i="44" s="1"/>
  <c r="G523" i="44" s="1"/>
  <c r="D508" i="44" s="1"/>
  <c r="G508" i="44" s="1"/>
  <c r="G160" i="44"/>
  <c r="G161" i="44" s="1"/>
  <c r="G240" i="44"/>
  <c r="G241" i="44" s="1"/>
  <c r="G242" i="44" s="1"/>
  <c r="G243" i="44" s="1"/>
  <c r="D224" i="44" s="1"/>
  <c r="G224" i="44" s="1"/>
  <c r="G245" i="44" s="1"/>
  <c r="G608" i="44" s="1"/>
  <c r="G325" i="44"/>
  <c r="G326" i="44" s="1"/>
  <c r="G327" i="44" s="1"/>
  <c r="G328" i="44" s="1"/>
  <c r="D314" i="44" s="1"/>
  <c r="G314" i="44" s="1"/>
  <c r="G95" i="44"/>
  <c r="G96" i="44" s="1"/>
  <c r="G97" i="44" s="1"/>
  <c r="G98" i="44" s="1"/>
  <c r="D83" i="44" s="1"/>
  <c r="G83" i="44" s="1"/>
  <c r="G556" i="44"/>
  <c r="G557" i="44" s="1"/>
  <c r="G558" i="44" s="1"/>
  <c r="G559" i="44" s="1"/>
  <c r="D544" i="44" s="1"/>
  <c r="G544" i="44" s="1"/>
  <c r="G538" i="44"/>
  <c r="G539" i="44" s="1"/>
  <c r="G540" i="44" s="1"/>
  <c r="G541" i="44" s="1"/>
  <c r="D526" i="44" s="1"/>
  <c r="G526" i="44" s="1"/>
  <c r="G196" i="44"/>
  <c r="G197" i="44" s="1"/>
  <c r="G198" i="44" s="1"/>
  <c r="G199" i="44" s="1"/>
  <c r="D184" i="44" s="1"/>
  <c r="G184" i="44" s="1"/>
  <c r="G270" i="44"/>
  <c r="G271" i="44" s="1"/>
  <c r="G272" i="44" s="1"/>
  <c r="G273" i="44" s="1"/>
  <c r="D250" i="44" s="1"/>
  <c r="G250" i="44" s="1"/>
  <c r="G275" i="44" s="1"/>
  <c r="G609" i="44" s="1"/>
  <c r="G476" i="44"/>
  <c r="G477" i="44" s="1"/>
  <c r="G478" i="44" s="1"/>
  <c r="G479" i="44" s="1"/>
  <c r="D458" i="44" s="1"/>
  <c r="G458" i="44" s="1"/>
  <c r="G342" i="44"/>
  <c r="G343" i="44" s="1"/>
  <c r="G344" i="44" s="1"/>
  <c r="G345" i="44" s="1"/>
  <c r="D331" i="44" s="1"/>
  <c r="G331" i="44" s="1"/>
  <c r="G359" i="44"/>
  <c r="G360" i="44" s="1"/>
  <c r="G361" i="44" s="1"/>
  <c r="G362" i="44" s="1"/>
  <c r="D348" i="44" s="1"/>
  <c r="G348" i="44" s="1"/>
  <c r="G308" i="44"/>
  <c r="G309" i="44" s="1"/>
  <c r="G310" i="44" s="1"/>
  <c r="G311" i="44" s="1"/>
  <c r="D297" i="44" s="1"/>
  <c r="G297" i="44" s="1"/>
  <c r="G427" i="44"/>
  <c r="G428" i="44" s="1"/>
  <c r="G429" i="44" s="1"/>
  <c r="G430" i="44" s="1"/>
  <c r="D416" i="44" s="1"/>
  <c r="G416" i="44" s="1"/>
  <c r="G291" i="44"/>
  <c r="G292" i="44" s="1"/>
  <c r="G293" i="44" s="1"/>
  <c r="G294" i="44" s="1"/>
  <c r="D280" i="44" s="1"/>
  <c r="G280" i="44" s="1"/>
  <c r="G77" i="44"/>
  <c r="G78" i="44" s="1"/>
  <c r="G79" i="44" s="1"/>
  <c r="G80" i="44" s="1"/>
  <c r="D63" i="44" s="1"/>
  <c r="G63" i="44" s="1"/>
  <c r="G376" i="44"/>
  <c r="G377" i="44" s="1"/>
  <c r="G378" i="44" s="1"/>
  <c r="G379" i="44" s="1"/>
  <c r="D365" i="44" s="1"/>
  <c r="G365" i="44" s="1"/>
  <c r="G214" i="44"/>
  <c r="G215" i="44" s="1"/>
  <c r="G216" i="44" s="1"/>
  <c r="G217" i="44" s="1"/>
  <c r="D202" i="44" s="1"/>
  <c r="G202" i="44" s="1"/>
  <c r="G39" i="44"/>
  <c r="G40" i="44" s="1"/>
  <c r="G41" i="44" s="1"/>
  <c r="G42" i="44" s="1"/>
  <c r="D24" i="44" s="1"/>
  <c r="G24" i="44" s="1"/>
  <c r="G57" i="44"/>
  <c r="G58" i="44" s="1"/>
  <c r="G59" i="44" s="1"/>
  <c r="G60" i="44" s="1"/>
  <c r="D45" i="44" s="1"/>
  <c r="G45" i="44" s="1"/>
  <c r="G410" i="44"/>
  <c r="G411" i="44" s="1"/>
  <c r="G412" i="44" s="1"/>
  <c r="G413" i="44" s="1"/>
  <c r="D399" i="44" s="1"/>
  <c r="G399" i="44" s="1"/>
  <c r="G121" i="44"/>
  <c r="G122" i="44" s="1"/>
  <c r="G123" i="44" s="1"/>
  <c r="G124" i="44" s="1"/>
  <c r="D105" i="44" s="1"/>
  <c r="G105" i="44" s="1"/>
  <c r="G444" i="44"/>
  <c r="G445" i="44" s="1"/>
  <c r="G446" i="44" s="1"/>
  <c r="G447" i="44" s="1"/>
  <c r="D433" i="44" s="1"/>
  <c r="G433" i="44" s="1"/>
  <c r="G393" i="44"/>
  <c r="G394" i="44" s="1"/>
  <c r="G395" i="44" s="1"/>
  <c r="G396" i="44" s="1"/>
  <c r="D382" i="44" s="1"/>
  <c r="G382" i="44" s="1"/>
  <c r="G502" i="44"/>
  <c r="G503" i="44" s="1"/>
  <c r="G504" i="44" s="1"/>
  <c r="G505" i="44" s="1"/>
  <c r="D486" i="44" s="1"/>
  <c r="G486" i="44" s="1"/>
  <c r="G178" i="44"/>
  <c r="G179" i="44" s="1"/>
  <c r="G180" i="44" s="1"/>
  <c r="G181" i="44" s="1"/>
  <c r="D166" i="44" s="1"/>
  <c r="G166" i="44" s="1"/>
  <c r="G162" i="44"/>
  <c r="G163" i="44" s="1"/>
  <c r="D145" i="44" s="1"/>
  <c r="G145" i="44" s="1"/>
  <c r="G580" i="44" l="1"/>
  <c r="G611" i="44" s="1"/>
  <c r="G219" i="44"/>
  <c r="G481" i="44"/>
  <c r="G610" i="44" s="1"/>
  <c r="G100" i="44"/>
  <c r="G607" i="44"/>
  <c r="G600" i="44" l="1"/>
  <c r="G606" i="44"/>
  <c r="G615" i="44" s="1"/>
  <c r="G617" i="44" l="1"/>
  <c r="G616" i="44"/>
  <c r="G618" i="44" l="1"/>
  <c r="G619" i="44" s="1"/>
  <c r="G620" i="44" s="1"/>
</calcChain>
</file>

<file path=xl/sharedStrings.xml><?xml version="1.0" encoding="utf-8"?>
<sst xmlns="http://schemas.openxmlformats.org/spreadsheetml/2006/main" count="3916" uniqueCount="173">
  <si>
    <t>DESCRIPCIÓ</t>
  </si>
  <si>
    <t>AMIDAMENT</t>
  </si>
  <si>
    <t>OBRA</t>
  </si>
  <si>
    <t>CAPÍTOL</t>
  </si>
  <si>
    <t>NUM. CODI</t>
  </si>
  <si>
    <t>TOTAL CAPÍTOL</t>
  </si>
  <si>
    <t>UNITAT</t>
  </si>
  <si>
    <t>ml</t>
  </si>
  <si>
    <t>PREU UNITAT (€)</t>
  </si>
  <si>
    <t>IMPORT (€)</t>
  </si>
  <si>
    <t>LEGALITZACIÓ</t>
  </si>
  <si>
    <t>TOTAL CAPÍTOL 1:</t>
  </si>
  <si>
    <t>TOTAL CAPÍTOL 2:</t>
  </si>
  <si>
    <t>TOTAL CAPÍTOL 3:</t>
  </si>
  <si>
    <t>TOTAL CAPÍTOL 4:</t>
  </si>
  <si>
    <t>u</t>
  </si>
  <si>
    <r>
      <t>m</t>
    </r>
    <r>
      <rPr>
        <vertAlign val="superscript"/>
        <sz val="8"/>
        <color theme="1"/>
        <rFont val="Tahoma"/>
        <family val="2"/>
      </rPr>
      <t>2</t>
    </r>
  </si>
  <si>
    <t>TOTAL</t>
  </si>
  <si>
    <t>TOTAL PEM</t>
  </si>
  <si>
    <t>13% DESPESES GENERALS</t>
  </si>
  <si>
    <t>6% BENEFICI INDUSTRIAL</t>
  </si>
  <si>
    <t>TOTAL=</t>
  </si>
  <si>
    <t>21% IVA</t>
  </si>
  <si>
    <t>TOTAL (IVA INCLÒS)</t>
  </si>
  <si>
    <r>
      <t xml:space="preserve">ESTUDI RESIDUS: </t>
    </r>
    <r>
      <rPr>
        <sz val="8"/>
        <color theme="1"/>
        <rFont val="Tahoma"/>
        <family val="2"/>
      </rPr>
      <t>MÀ D'OBRA I ELEMENTS NECESSARIS PER A PORTAR A TERME LES DISPOSICIONS QUE ES DETALLEN AL CORRESPONENT ESTUDI DE RESIDUS DE LA CONSTRUCCIÓ.</t>
    </r>
  </si>
  <si>
    <t>TOTAL CAPÍTOL 5:</t>
  </si>
  <si>
    <t>CLIMATITZACIÓ</t>
  </si>
  <si>
    <t>PROJECTE EXECUTIU_ESCOLA BRESSOL "LA ROMÀNICA"</t>
  </si>
  <si>
    <t>TOTAL CAPÍTOL 6:</t>
  </si>
  <si>
    <t>h</t>
  </si>
  <si>
    <t>materials</t>
  </si>
  <si>
    <t>mà d'obra</t>
  </si>
  <si>
    <t>material</t>
  </si>
  <si>
    <t>SUBTOTAL=</t>
  </si>
  <si>
    <t>1,5% DESPESES AUXILIARS</t>
  </si>
  <si>
    <t>COST DIRECTE=</t>
  </si>
  <si>
    <t>COST EXECUCIÓ MATERIAL =</t>
  </si>
  <si>
    <t>CODI</t>
  </si>
  <si>
    <t>A1_C1_01</t>
  </si>
  <si>
    <t>A1_C1_02</t>
  </si>
  <si>
    <t>A1_C1_03</t>
  </si>
  <si>
    <t>A1_C1_04</t>
  </si>
  <si>
    <t>A1_C1_05</t>
  </si>
  <si>
    <t>NUM.</t>
  </si>
  <si>
    <t>A1_C2_01</t>
  </si>
  <si>
    <t>A1_C2_02</t>
  </si>
  <si>
    <t>A1_C2_04</t>
  </si>
  <si>
    <t>A1_C2_05</t>
  </si>
  <si>
    <t>A1_C2_03</t>
  </si>
  <si>
    <t>A1_C2_06</t>
  </si>
  <si>
    <t>A1_C3_01</t>
  </si>
  <si>
    <t>A1_C4_01</t>
  </si>
  <si>
    <t>A1_C5_01</t>
  </si>
  <si>
    <t>A1_C6_01</t>
  </si>
  <si>
    <t>MÀ D'OBRA</t>
  </si>
  <si>
    <t>PARTIDES ALÇADES</t>
  </si>
  <si>
    <t>A1_MO_01</t>
  </si>
  <si>
    <t>A1_MO_02</t>
  </si>
  <si>
    <t>A1_MO_03</t>
  </si>
  <si>
    <t>A1_MO_04</t>
  </si>
  <si>
    <t>A1_MO_05</t>
  </si>
  <si>
    <t>PROGRAMADOR INFORMÀTIC</t>
  </si>
  <si>
    <t>suport</t>
  </si>
  <si>
    <t>equip</t>
  </si>
  <si>
    <t>suports</t>
  </si>
  <si>
    <t>accessoris</t>
  </si>
  <si>
    <t>canonada</t>
  </si>
  <si>
    <t>tub pvc</t>
  </si>
  <si>
    <t>tub</t>
  </si>
  <si>
    <t>accessoris i suport</t>
  </si>
  <si>
    <t>accessoris, suport i aïllament</t>
  </si>
  <si>
    <t>accessoris i suportació</t>
  </si>
  <si>
    <t>conducte</t>
  </si>
  <si>
    <r>
      <t>ESTUDI SEGURETAT I SALUT:</t>
    </r>
    <r>
      <rPr>
        <sz val="8"/>
        <color theme="1"/>
        <rFont val="Tahoma"/>
        <family val="2"/>
      </rPr>
      <t xml:space="preserve"> MÀ D'OBRA I ELEMENTS NECESSARIS PER A PORTAR A TERME LES DISPOSICIONS QUE ES DETALLEN AL CORRESPONENT ESTUDI DE SEGURETAT I SALUT.</t>
    </r>
  </si>
  <si>
    <t>A1_C7_01</t>
  </si>
  <si>
    <t>ESTUDI RESIDUS</t>
  </si>
  <si>
    <t>ESTUDI SEGURETAT I SALUT</t>
  </si>
  <si>
    <t>ACTUACIÓ 1:</t>
  </si>
  <si>
    <t>EQUIPS</t>
  </si>
  <si>
    <t>AULA 1</t>
  </si>
  <si>
    <t>AULA 2</t>
  </si>
  <si>
    <t>AULA 3</t>
  </si>
  <si>
    <t>AULA 4</t>
  </si>
  <si>
    <t>DESPATX DIRECCIÓ</t>
  </si>
  <si>
    <t>CUINA</t>
  </si>
  <si>
    <t>XARXA DESGUÀS</t>
  </si>
  <si>
    <t>XARXA CONTROL</t>
  </si>
  <si>
    <t>A1_C5_03</t>
  </si>
  <si>
    <t>A1_C9_01</t>
  </si>
  <si>
    <t>A1_C8_01</t>
  </si>
  <si>
    <t>TOTAL CAPÍTOL 9:</t>
  </si>
  <si>
    <t>TOTAL CAPÍTOL 8:</t>
  </si>
  <si>
    <t>TOTAL CAPÍTOL 7:</t>
  </si>
  <si>
    <t>LEGALITZACIÓ ELÈCTRICA</t>
  </si>
  <si>
    <t>XARXA CANONADES, CONDUCTES I REIXES</t>
  </si>
  <si>
    <t>aïllament</t>
  </si>
  <si>
    <t>XARXA ELECTRICITAT BAIXA TENSIÓ</t>
  </si>
  <si>
    <t>A1_C5_02</t>
  </si>
  <si>
    <t>A1_C5_04</t>
  </si>
  <si>
    <t>3% despeses indirectes</t>
  </si>
  <si>
    <t>A1_C5_05</t>
  </si>
  <si>
    <t>A1_C5_06</t>
  </si>
  <si>
    <t>A1_C5_07</t>
  </si>
  <si>
    <t>A1_C5_08</t>
  </si>
  <si>
    <t>A1_C5_09</t>
  </si>
  <si>
    <t>A1_C5_10</t>
  </si>
  <si>
    <t>A1_C5_11</t>
  </si>
  <si>
    <t>COST DIRECTE SENSE DESCOMPOSICIÓ=</t>
  </si>
  <si>
    <t>A1_C5_12</t>
  </si>
  <si>
    <t>AJUTS OBRA CIVIL I VARIS</t>
  </si>
  <si>
    <t>A1_C6_02</t>
  </si>
  <si>
    <r>
      <t>m</t>
    </r>
    <r>
      <rPr>
        <vertAlign val="superscript"/>
        <sz val="8"/>
        <rFont val="Tahoma"/>
        <family val="2"/>
      </rPr>
      <t>2</t>
    </r>
  </si>
  <si>
    <t>A1_C6_04</t>
  </si>
  <si>
    <t>plaques</t>
  </si>
  <si>
    <t>medidor</t>
  </si>
  <si>
    <r>
      <t>DESMUNTATGE i MUNTATGE DE LÀMPADES EXISTENTS:</t>
    </r>
    <r>
      <rPr>
        <sz val="8"/>
        <rFont val="Tahoma"/>
        <family val="2"/>
      </rPr>
      <t xml:space="preserve"> Desmuntatge i muntatge de làmpedes existents a les zones de cel ras desmuntades. Totalment muntat, connexionat i provat. Inclou: Desmuntatge, muntatge i connexionat de l'element.</t>
    </r>
  </si>
  <si>
    <r>
      <t xml:space="preserve">DESMUNTATGE CEL RAS: </t>
    </r>
    <r>
      <rPr>
        <sz val="8"/>
        <color theme="1"/>
        <rFont val="Tahoma"/>
        <family val="2"/>
      </rPr>
      <t>Desmuntatge cel ras de la zona del passadís i cuina per a la instal.lació d'equip de climatització, conductes i reixes. Inclou: Desmuntatge. Criteri d'amidament de projecte: Superfície prevista segons documentació gràfica de Projecte.</t>
    </r>
  </si>
  <si>
    <r>
      <t xml:space="preserve">ESTUDI RESIDUS: </t>
    </r>
    <r>
      <rPr>
        <sz val="8"/>
        <color theme="1"/>
        <rFont val="Tahoma"/>
        <family val="2"/>
      </rPr>
      <t>mà d'obra i elements necessaris per a portar a terme les disposicions que es detallen al corresponent estudi de residus de la construcció.</t>
    </r>
  </si>
  <si>
    <r>
      <t>ESTUDI SEGURETAT I SALUT:</t>
    </r>
    <r>
      <rPr>
        <sz val="8"/>
        <color theme="1"/>
        <rFont val="Tahoma"/>
        <family val="2"/>
      </rPr>
      <t xml:space="preserve"> Mà d'obra i elements necessaris per a portar a terme les disposicions que es detallen al corresponent estudi de seguretat i salut.</t>
    </r>
  </si>
  <si>
    <r>
      <rPr>
        <b/>
        <sz val="8"/>
        <color theme="1"/>
        <rFont val="Tahoma"/>
        <family val="2"/>
      </rPr>
      <t>UNITAT EXTERIOR SPLIT 1 x 1 DE 6 kW:</t>
    </r>
    <r>
      <rPr>
        <sz val="8"/>
        <color theme="1"/>
        <rFont val="Tahoma"/>
        <family val="2"/>
      </rPr>
      <t xml:space="preserve"> Unitat exterior split 1 x 1 de 6,1 kW de 1,6 a 6,3 kW de fred i 1,6 a 8 kW de calor. Consum d'1,75 kW elèctrics (230V i 15,2A), EER 3,7, COP 4 kWkW. Cabal d'aire de 3000 m</t>
    </r>
    <r>
      <rPr>
        <vertAlign val="superscript"/>
        <sz val="8"/>
        <color theme="1"/>
        <rFont val="Tahoma"/>
        <family val="2"/>
      </rPr>
      <t>3</t>
    </r>
    <r>
      <rPr>
        <sz val="8"/>
        <color theme="1"/>
        <rFont val="Tahoma"/>
        <family val="2"/>
      </rPr>
      <t>/h. Dimensions: 880 x 840 x 330 mm. Gas refrigerant R32. Totalment muntat, connexionat i provat. Inclou: Subministrament, muntatge i connexionat de l'element. Criteri d'amidament de projecte: Nombre d'unitats previstes segons documentació gràfica de Projecte. Tractament anti corrosió. MODEL:</t>
    </r>
    <r>
      <rPr>
        <b/>
        <sz val="8"/>
        <color theme="1"/>
        <rFont val="Tahoma"/>
        <family val="2"/>
      </rPr>
      <t xml:space="preserve"> SUZ-M60VA. </t>
    </r>
    <r>
      <rPr>
        <sz val="8"/>
        <color theme="1"/>
        <rFont val="Tahoma"/>
        <family val="2"/>
      </rPr>
      <t>MARCA:</t>
    </r>
    <r>
      <rPr>
        <b/>
        <sz val="8"/>
        <color theme="1"/>
        <rFont val="Tahoma"/>
        <family val="2"/>
      </rPr>
      <t xml:space="preserve"> MITSUBISHI ELECTRIC</t>
    </r>
    <r>
      <rPr>
        <sz val="8"/>
        <color theme="1"/>
        <rFont val="Tahoma"/>
        <family val="2"/>
      </rPr>
      <t xml:space="preserve"> o equivalent.</t>
    </r>
  </si>
  <si>
    <r>
      <rPr>
        <b/>
        <sz val="8"/>
        <color theme="1"/>
        <rFont val="Tahoma"/>
        <family val="2"/>
      </rPr>
      <t xml:space="preserve">UNITAT INTERIOR SPLIT 1 x 1 de 6 kW: </t>
    </r>
    <r>
      <rPr>
        <sz val="8"/>
        <color theme="1"/>
        <rFont val="Tahoma"/>
        <family val="2"/>
      </rPr>
      <t>Unitat interior amb cabal de 900 m</t>
    </r>
    <r>
      <rPr>
        <vertAlign val="superscript"/>
        <sz val="8"/>
        <color theme="1"/>
        <rFont val="Tahoma"/>
        <family val="2"/>
      </rPr>
      <t>3</t>
    </r>
    <r>
      <rPr>
        <sz val="8"/>
        <color theme="1"/>
        <rFont val="Tahoma"/>
        <family val="2"/>
      </rPr>
      <t>/h a 1200 m</t>
    </r>
    <r>
      <rPr>
        <vertAlign val="superscript"/>
        <sz val="8"/>
        <color theme="1"/>
        <rFont val="Tahoma"/>
        <family val="2"/>
      </rPr>
      <t>3</t>
    </r>
    <r>
      <rPr>
        <sz val="8"/>
        <color theme="1"/>
        <rFont val="Tahoma"/>
        <family val="2"/>
      </rPr>
      <t>/h. Nivell soroll de 33 dBA a 40 dBA. Dimensions: 230 x 1280 x 680 mm. Totalment muntat, connexionat i provat. Inclou: Subministrament, muntatge i connexionat de l'element. Criteri d'amidament de projecte: Nombre d'unitats previstes segons documentació gràfica de Projecte. MODEL:</t>
    </r>
    <r>
      <rPr>
        <b/>
        <sz val="8"/>
        <color theme="1"/>
        <rFont val="Tahoma"/>
        <family val="2"/>
      </rPr>
      <t xml:space="preserve"> PCA-M60KA2. </t>
    </r>
    <r>
      <rPr>
        <sz val="8"/>
        <color theme="1"/>
        <rFont val="Tahoma"/>
        <family val="2"/>
      </rPr>
      <t>MARCA:</t>
    </r>
    <r>
      <rPr>
        <b/>
        <sz val="8"/>
        <color theme="1"/>
        <rFont val="Tahoma"/>
        <family val="2"/>
      </rPr>
      <t xml:space="preserve"> MITSUBISHI ELECTRIC</t>
    </r>
    <r>
      <rPr>
        <sz val="8"/>
        <color theme="1"/>
        <rFont val="Tahoma"/>
        <family val="2"/>
      </rPr>
      <t xml:space="preserve"> o equivalent.</t>
    </r>
  </si>
  <si>
    <r>
      <rPr>
        <b/>
        <sz val="8"/>
        <rFont val="Tahoma"/>
        <family val="2"/>
      </rPr>
      <t>XARXA CANONADES LÍQUID:</t>
    </r>
    <r>
      <rPr>
        <sz val="8"/>
        <rFont val="Tahoma"/>
        <family val="2"/>
      </rPr>
      <t xml:space="preserve"> Xarxa de canonades per a líquid amb tub de coure especial per a refrigeració de 6,35 mm de diàmetre amb accessoris corresponents per a la seva instal·lació i suport amb aïllament de 25 mm de gruix. Totalment muntat, connexionat i provat. Inclou: Subministrament, muntatge i connexionat de l'element. Criteri d'amidament de projecte: Nombre d'unitats previstes segons documentació gràfica de Projecte.</t>
    </r>
  </si>
  <si>
    <r>
      <rPr>
        <b/>
        <sz val="8"/>
        <color theme="1"/>
        <rFont val="Tahoma"/>
        <family val="2"/>
      </rPr>
      <t>XARXA CANONADES GAS REFRIGERANT:</t>
    </r>
    <r>
      <rPr>
        <sz val="8"/>
        <color theme="1"/>
        <rFont val="Tahoma"/>
        <family val="2"/>
      </rPr>
      <t xml:space="preserve"> Xarxa de canonades per a gas refrigerant amb coure especial per a refrigeració de 15,88 mm de diàmetre amb accessoris corresponents per a la seva instal·lació i suport amb aïllament de 25 mm de gruix. Totalment muntat, connexionat i provat. Inclou: Subministrament, muntatge i connexionat de l'element. Criteri d'amidament de projecte: Nombre d'unitats previstes segons documentació gràfica de Projecte.</t>
    </r>
  </si>
  <si>
    <r>
      <t>XARXA DE DESGUÀS:</t>
    </r>
    <r>
      <rPr>
        <sz val="8"/>
        <color theme="1"/>
        <rFont val="Tahoma"/>
        <family val="2"/>
      </rPr>
      <t xml:space="preserve"> Xarxa de desguàs de PVC de 32 mm de diàmetre per conduir les condensacions de l'equip interior amb sifó i connexió flexible a la safata de condensats. Totalment muntat, connexionat i provat. Inclou: Subministrament, muntatge i connexionat de l'element. Criteri d'amidament de projecte: Nombre d'unitats previstes segons documentació gràfica de Projecte.</t>
    </r>
  </si>
  <si>
    <r>
      <rPr>
        <b/>
        <sz val="8"/>
        <color theme="1"/>
        <rFont val="Tahoma"/>
        <family val="2"/>
      </rPr>
      <t>MEDIDOR CO</t>
    </r>
    <r>
      <rPr>
        <b/>
        <vertAlign val="subscript"/>
        <sz val="8"/>
        <color theme="1"/>
        <rFont val="Tahoma"/>
        <family val="2"/>
      </rPr>
      <t>2</t>
    </r>
    <r>
      <rPr>
        <b/>
        <sz val="8"/>
        <color theme="1"/>
        <rFont val="Tahoma"/>
        <family val="2"/>
      </rPr>
      <t>,TEMPERATURA I HUMITAT:</t>
    </r>
    <r>
      <rPr>
        <sz val="8"/>
        <color theme="1"/>
        <rFont val="Tahoma"/>
        <family val="2"/>
      </rPr>
      <t xml:space="preserve"> Medidor de Co</t>
    </r>
    <r>
      <rPr>
        <vertAlign val="subscript"/>
        <sz val="8"/>
        <color theme="1"/>
        <rFont val="Tahoma"/>
        <family val="2"/>
      </rPr>
      <t>2</t>
    </r>
    <r>
      <rPr>
        <sz val="8"/>
        <color theme="1"/>
        <rFont val="Tahoma"/>
        <family val="2"/>
      </rPr>
      <t xml:space="preserve">, temperatura i humitat. Totalment muntat, connexionat i provat. Inclou: Subministrament, muntatge i connexionat de l'element. Criteri d'amidament de projecte: Nombre d'unitats previstes segons documentació gràfica de Projecte. REFERÈNCIA: </t>
    </r>
    <r>
      <rPr>
        <b/>
        <sz val="8"/>
        <color theme="1"/>
        <rFont val="Tahoma"/>
        <family val="2"/>
      </rPr>
      <t>350923</t>
    </r>
    <r>
      <rPr>
        <sz val="8"/>
        <color theme="1"/>
        <rFont val="Tahoma"/>
        <family val="2"/>
      </rPr>
      <t xml:space="preserve">. MARCA: </t>
    </r>
    <r>
      <rPr>
        <b/>
        <sz val="8"/>
        <color theme="1"/>
        <rFont val="Tahoma"/>
        <family val="2"/>
      </rPr>
      <t>OEM</t>
    </r>
    <r>
      <rPr>
        <sz val="8"/>
        <color theme="1"/>
        <rFont val="Tahoma"/>
        <family val="2"/>
      </rPr>
      <t xml:space="preserve"> o equivalent.</t>
    </r>
  </si>
  <si>
    <r>
      <t>INTERRUPTOR AUTOMÀTIC MAGNETOTÈRMIC:</t>
    </r>
    <r>
      <rPr>
        <sz val="8"/>
        <color theme="1"/>
        <rFont val="Tahoma"/>
        <family val="2"/>
      </rPr>
      <t xml:space="preserve"> Interruptor automàtic magnetotèrmic, bipolar (2P), intensitat nominal 20A, PODER DE TALL 6 kA, corba C, de 36 x 94 X 78, 5 mm, grau de protecció IP20, muntatge sobre carril DIN (35 mm). Totalment muntat, connexionat i provat. Inclou: Subministrament, muntatge i connexionat de l'element. Criteri d'amidament de projecte: nombre d'unitats previstes, segons documentació gràfica de Projecte. MODEL:</t>
    </r>
    <r>
      <rPr>
        <b/>
        <sz val="8"/>
        <color theme="1"/>
        <rFont val="Tahoma"/>
        <family val="2"/>
      </rPr>
      <t xml:space="preserve"> iK60N A9K17225</t>
    </r>
    <r>
      <rPr>
        <sz val="8"/>
        <color theme="1"/>
        <rFont val="Tahoma"/>
        <family val="2"/>
      </rPr>
      <t xml:space="preserve">. MARCA: </t>
    </r>
    <r>
      <rPr>
        <b/>
        <sz val="8"/>
        <color theme="1"/>
        <rFont val="Tahoma"/>
        <family val="2"/>
      </rPr>
      <t>SCNEIDER ELECTRIC</t>
    </r>
    <r>
      <rPr>
        <sz val="8"/>
        <color theme="1"/>
        <rFont val="Tahoma"/>
        <family val="2"/>
      </rPr>
      <t xml:space="preserve"> o similar.</t>
    </r>
  </si>
  <si>
    <r>
      <t>INTERRUPTOR AUTOMÀTIC MAGNETOTÈRMIC:</t>
    </r>
    <r>
      <rPr>
        <sz val="8"/>
        <color theme="1"/>
        <rFont val="Tahoma"/>
        <family val="2"/>
      </rPr>
      <t xml:space="preserve"> Interruptor automàtic magnetotèrmic, de 2 mòduls, bipolar (2P), intensitat nominal 16 A, PODER DE TALL 6 kA, corba C, de 36 x 80 X 77,9 mm, grau de protecció IP20, muntatge sobre carril DIN (35 mm) i fixació a carril mitjançant grapes. Totalment muntat, connexionat i provat. Inclou: Subministrament, muntatge i connexionat de l'element. Criteri d'amidament de projecte: nombre d'unitats previstes, segons documentació gràfica de Projecte.</t>
    </r>
  </si>
  <si>
    <r>
      <t>INTERRUPTOR DIFERENCIAL INSTANTANI:</t>
    </r>
    <r>
      <rPr>
        <sz val="8"/>
        <color theme="1"/>
        <rFont val="Tahoma"/>
        <family val="2"/>
      </rPr>
      <t xml:space="preserve"> Interruptor diferencial instantani, bipolar (2P), intensitat nominal 40 A, classe AC, de 36 x 96 X 69 mm, muntatge sobre carril DIN (35 mm), amb connexió mitjançant borns de caixa per a cables de coure. Totalment muntat, connexionat i provat. Inclou: Subministrament, muntatge i connexionat de l'element. Criteri d'amidament de projecte: nombre d'unitats previstes, segons documentació gràfica de Projecte.</t>
    </r>
    <r>
      <rPr>
        <b/>
        <sz val="8"/>
        <color theme="1"/>
        <rFont val="Tahoma"/>
        <family val="2"/>
      </rPr>
      <t xml:space="preserve"> </t>
    </r>
    <r>
      <rPr>
        <sz val="8"/>
        <color theme="1"/>
        <rFont val="Tahoma"/>
        <family val="2"/>
      </rPr>
      <t>MODEL:</t>
    </r>
    <r>
      <rPr>
        <b/>
        <sz val="8"/>
        <color theme="1"/>
        <rFont val="Tahoma"/>
        <family val="2"/>
      </rPr>
      <t xml:space="preserve"> iID A9R60240. </t>
    </r>
    <r>
      <rPr>
        <sz val="8"/>
        <color theme="1"/>
        <rFont val="Tahoma"/>
        <family val="2"/>
      </rPr>
      <t>MARCA:</t>
    </r>
    <r>
      <rPr>
        <b/>
        <sz val="8"/>
        <color theme="1"/>
        <rFont val="Tahoma"/>
        <family val="2"/>
      </rPr>
      <t xml:space="preserve"> SCNEIDER ELECTRIC </t>
    </r>
    <r>
      <rPr>
        <sz val="8"/>
        <color theme="1"/>
        <rFont val="Tahoma"/>
        <family val="2"/>
      </rPr>
      <t>o similar.</t>
    </r>
  </si>
  <si>
    <r>
      <t>CABLE MULTIPOLAR 3G 2,5 mm</t>
    </r>
    <r>
      <rPr>
        <b/>
        <vertAlign val="superscript"/>
        <sz val="8"/>
        <color theme="1"/>
        <rFont val="Tahoma"/>
        <family val="2"/>
      </rPr>
      <t>2</t>
    </r>
    <r>
      <rPr>
        <b/>
        <sz val="8"/>
        <color theme="1"/>
        <rFont val="Tahoma"/>
        <family val="2"/>
      </rPr>
      <t>:</t>
    </r>
    <r>
      <rPr>
        <sz val="8"/>
        <color theme="1"/>
        <rFont val="Tahoma"/>
        <family val="2"/>
      </rPr>
      <t xml:space="preserve"> Cable multipolar HO7ZZ-F (AS), sent la seva tensió assignada de 450/750 V, reacció al foc classe Cca-s1b, d1, a1, Afumex amb conductor de coure classe 5 (-F) de 3G 2,5 mm</t>
    </r>
    <r>
      <rPr>
        <vertAlign val="superscript"/>
        <sz val="8"/>
        <color theme="1"/>
        <rFont val="Tahoma"/>
        <family val="2"/>
      </rPr>
      <t>2</t>
    </r>
    <r>
      <rPr>
        <sz val="8"/>
        <color theme="1"/>
        <rFont val="Tahoma"/>
        <family val="2"/>
      </rPr>
      <t xml:space="preserve"> de secció, amb aïllament de compost reticulat a base de poliolefina lliure d'halògens (z) i coberta de compost reticulat a base de poliolefina lliure d'halògens (z). Inclús accesoris i elements de subjecció. Inclou: Subministrament. Estesa del cable. Connexionat. Comprovació del seu correcte funcionament. Criteri d'amidament de projecte: Longitud mesurada segons documentació gràfica de Projecte.</t>
    </r>
  </si>
  <si>
    <r>
      <t>CABLE MULTIPOLAR 3G 4 mm</t>
    </r>
    <r>
      <rPr>
        <b/>
        <vertAlign val="superscript"/>
        <sz val="8"/>
        <color theme="1"/>
        <rFont val="Tahoma"/>
        <family val="2"/>
      </rPr>
      <t>2</t>
    </r>
    <r>
      <rPr>
        <b/>
        <sz val="8"/>
        <color theme="1"/>
        <rFont val="Tahoma"/>
        <family val="2"/>
      </rPr>
      <t>:</t>
    </r>
    <r>
      <rPr>
        <sz val="8"/>
        <color theme="1"/>
        <rFont val="Tahoma"/>
        <family val="2"/>
      </rPr>
      <t xml:space="preserve"> Cable multipolar HO7ZZ-F (AS), sent la seva tensió assignada de 450/750 V, reacció al foc classe Cca-s1b, d1, a1, Afumex amb conductor de coure classe 5 (-F) de 3G 4 mm</t>
    </r>
    <r>
      <rPr>
        <vertAlign val="superscript"/>
        <sz val="8"/>
        <color theme="1"/>
        <rFont val="Tahoma"/>
        <family val="2"/>
      </rPr>
      <t>2</t>
    </r>
    <r>
      <rPr>
        <sz val="8"/>
        <color theme="1"/>
        <rFont val="Tahoma"/>
        <family val="2"/>
      </rPr>
      <t xml:space="preserve"> de secció, amb aïllament de compost reticulat a base de poliolefina lliure d'halògens (z) i coberta de compost reticulat a base de poliolefina lliure d'halògens (z). Inclús accesoris i elements de subjecció. Inclou: Subministrament. Estesa del cable. Connexionat. Comprovació del seu correcte funcionament. Criteri d'amidament de projecte: Longitud mesurada segons documentació gràfica de Projecte.</t>
    </r>
  </si>
  <si>
    <r>
      <t>CABLE MULTIPOLAR 5G 35 mm</t>
    </r>
    <r>
      <rPr>
        <b/>
        <vertAlign val="superscript"/>
        <sz val="8"/>
        <color theme="1"/>
        <rFont val="Tahoma"/>
        <family val="2"/>
      </rPr>
      <t>2</t>
    </r>
    <r>
      <rPr>
        <b/>
        <sz val="8"/>
        <color theme="1"/>
        <rFont val="Tahoma"/>
        <family val="2"/>
      </rPr>
      <t>:</t>
    </r>
    <r>
      <rPr>
        <sz val="8"/>
        <color theme="1"/>
        <rFont val="Tahoma"/>
        <family val="2"/>
      </rPr>
      <t xml:space="preserve"> Cable multipolar RV-K, sent la seva tensió assignada de 0,6/1 kV, reacció al foc classe Eca, Afumex amb conductor de coure classe 5 (-K) de 5G 35 mm</t>
    </r>
    <r>
      <rPr>
        <vertAlign val="superscript"/>
        <sz val="8"/>
        <color theme="1"/>
        <rFont val="Tahoma"/>
        <family val="2"/>
      </rPr>
      <t>2</t>
    </r>
    <r>
      <rPr>
        <sz val="8"/>
        <color theme="1"/>
        <rFont val="Tahoma"/>
        <family val="2"/>
      </rPr>
      <t xml:space="preserve"> de secció, amb aïllament de polietilè reticulat (R) i coberta de PVC (V). Inclús accesoris i elements de subjecció. Inclou: Subministrament. Estesa del cable. Connexionat. Comprovació del seu correcte funcionament. Criteri d'amidament de projecte: Longitud mesurada segons documentació gràfica de Projecte.</t>
    </r>
  </si>
  <si>
    <r>
      <t>CANALITZACIÓ DE SAFATA:</t>
    </r>
    <r>
      <rPr>
        <sz val="8"/>
        <color theme="1"/>
        <rFont val="Tahoma"/>
        <family val="2"/>
      </rPr>
      <t xml:space="preserve"> Canalització de safata llisa de PVC rígid, de 60 x 200 mm. Instal.lació fixe en superfície. Inclosos accessoris. Inclou: Subministrament. Replanteig. Col.locació i fixació de la safata. Criteri d'amidament de projecte: Longitud mesurada segons documentació gràfica de Projecte.</t>
    </r>
  </si>
  <si>
    <r>
      <t>ARMARI DE DISTRIBUCIÓ:</t>
    </r>
    <r>
      <rPr>
        <sz val="8"/>
        <color theme="1"/>
        <rFont val="Tahoma"/>
        <family val="2"/>
      </rPr>
      <t xml:space="preserve"> Armari de distribució metàl.lic, de superfície, amb porta cega, grau de protecció IP40, aïllament classe II, per a 120 mòduls, en 5 files, DE 900 x 580 x 95 mm, amb carril DIN, tancament amb clau, acabat amb pintura epoxi i sostre i terra desmuntables. Totalment muntat. Inclou: Subministrament, col.locació i fixació de l'element. Criteri d'amidament de projecte: Nombre d'unitats previstes segons documentació gràfica de Projecte. MODEL: </t>
    </r>
    <r>
      <rPr>
        <b/>
        <sz val="8"/>
        <color theme="1"/>
        <rFont val="Tahoma"/>
        <family val="2"/>
      </rPr>
      <t>DINS/5-PN</t>
    </r>
    <r>
      <rPr>
        <sz val="8"/>
        <color theme="1"/>
        <rFont val="Tahoma"/>
        <family val="2"/>
      </rPr>
      <t xml:space="preserve">. MARCA: </t>
    </r>
    <r>
      <rPr>
        <b/>
        <sz val="8"/>
        <color theme="1"/>
        <rFont val="Tahoma"/>
        <family val="2"/>
      </rPr>
      <t>CHINT ELECTRICS</t>
    </r>
    <r>
      <rPr>
        <sz val="8"/>
        <color theme="1"/>
        <rFont val="Tahoma"/>
        <family val="2"/>
      </rPr>
      <t xml:space="preserve"> o similar.</t>
    </r>
  </si>
  <si>
    <r>
      <t>TUB PROTECCIÓ CABLE ELÈCTRIC DN 16 MM:</t>
    </r>
    <r>
      <rPr>
        <sz val="8"/>
        <color theme="1"/>
        <rFont val="Tahoma"/>
        <family val="2"/>
      </rPr>
      <t xml:space="preserve"> Tub rígid tipus RLH per a protecció de cables elèctrics, de material termoplàstic (PC+ABS) lliure d'halogenurs amb un índex de protecció IP44, resistència a la compressió de 1250 N i resistència a impacte de 6J, color gris (RAL 7035), de DN 16 mm, inclosos accessoris de muntatge i suportació. Totalment muntat, connexionat. Inclou: Subministrament, muntatge i connexionat de l'element. Criteri d'amidament de projecte: Nombre d'unitats previstes segons documentació gràfica de Projecte.REFERÈNCIA: </t>
    </r>
    <r>
      <rPr>
        <b/>
        <sz val="8"/>
        <color theme="1"/>
        <rFont val="Tahoma"/>
        <family val="2"/>
      </rPr>
      <t>RLH1250</t>
    </r>
    <r>
      <rPr>
        <sz val="8"/>
        <color theme="1"/>
        <rFont val="Tahoma"/>
        <family val="2"/>
      </rPr>
      <t xml:space="preserve">. MARCA: </t>
    </r>
    <r>
      <rPr>
        <b/>
        <sz val="8"/>
        <color theme="1"/>
        <rFont val="Tahoma"/>
        <family val="2"/>
      </rPr>
      <t>PEMSA</t>
    </r>
    <r>
      <rPr>
        <sz val="8"/>
        <color theme="1"/>
        <rFont val="Tahoma"/>
        <family val="2"/>
      </rPr>
      <t xml:space="preserve"> o equivalent.</t>
    </r>
  </si>
  <si>
    <r>
      <t xml:space="preserve">NOU CEL RAS PRACTICABLE: </t>
    </r>
    <r>
      <rPr>
        <sz val="8"/>
        <rFont val="Tahoma"/>
        <family val="2"/>
      </rPr>
      <t>Cel ras practicable de xapa d'alumi perforat amb aïllament, format per plaques de 600 x 600 mm de color blanc amb accessoris i suportació inclosos. Inclou: Subministrament. Muntatge. Criteri d'amidament de projecte: Superfície prevista segons documentació gràfica de Projecte.</t>
    </r>
  </si>
  <si>
    <r>
      <rPr>
        <b/>
        <sz val="8"/>
        <rFont val="Tahoma"/>
        <family val="2"/>
      </rPr>
      <t>REIXA EXTERIOR VENTILACIÓ:</t>
    </r>
    <r>
      <rPr>
        <sz val="8"/>
        <rFont val="Tahoma"/>
        <family val="2"/>
      </rPr>
      <t xml:space="preserve"> Reixa de ventilació per a instal.lació a l'exterior amb lames fixes de pas 25 mm disenyades per inmpedir la penetració de la pluja amb aletes fixes a 45º paral.leles a la dimensió major. Junta a la part posterior del marc.. D'alumini extruït. Dimensions: 1000 X 300 mm amb plènum. Totalment muntat, connexionat. Inclou: Subministrament, muntatge i connexionat de l'element. Criteri d'amidament de projecte: Nombre d'unitats previstes segons documentació gràfica de Projecte. MODEL: </t>
    </r>
    <r>
      <rPr>
        <b/>
        <sz val="8"/>
        <rFont val="Tahoma"/>
        <family val="2"/>
      </rPr>
      <t>DMT-X</t>
    </r>
    <r>
      <rPr>
        <sz val="8"/>
        <rFont val="Tahoma"/>
        <family val="2"/>
      </rPr>
      <t xml:space="preserve">. MARCA: </t>
    </r>
    <r>
      <rPr>
        <b/>
        <sz val="8"/>
        <rFont val="Tahoma"/>
        <family val="2"/>
      </rPr>
      <t>MADEL</t>
    </r>
    <r>
      <rPr>
        <sz val="8"/>
        <rFont val="Tahoma"/>
        <family val="2"/>
      </rPr>
      <t xml:space="preserve"> o equivalent.</t>
    </r>
  </si>
  <si>
    <r>
      <t xml:space="preserve">CONDUCTE XAPA: </t>
    </r>
    <r>
      <rPr>
        <sz val="8"/>
        <rFont val="Tahoma"/>
        <family val="2"/>
      </rPr>
      <t>Conducte de xapa de 6 mm de gruix amb aïllament exterior de 25 mm de gruix tipus tipus ISOCELL 25 mm. Totalment muntat, connexionat. Inclou: Subministrament, muntatge i connexionat de l'element. Criteri d'amidament de projecte: Nombre d'unitats previstes segons documentació gràfica de Projecte.</t>
    </r>
  </si>
  <si>
    <r>
      <rPr>
        <b/>
        <sz val="8"/>
        <rFont val="Tahoma"/>
        <family val="2"/>
      </rPr>
      <t>DIFUSOR LINEAL IMPULSIÓ SOSTRE 1500 x 200 MM:</t>
    </r>
    <r>
      <rPr>
        <sz val="8"/>
        <rFont val="Tahoma"/>
        <family val="2"/>
      </rPr>
      <t xml:space="preserve"> Difusor lineal per a impulsió d'aire format per reixa d'aletes curves orientables individualment en 1 direcció, paral.leles a la dimensió major, dimensions 1500 x 200 mm, d'alumini extruit, amb junta posterior al marc per a un segellat estanc en tot el perímetre de contacte amb el sostre, marc de muntatge en acer galvanitzat i plenum amb connexió circular, construït en acer galvanitzat per a muntatge a sostre. Connexió lateral o superior. Totalment muntat, connexionat. Inclou: Subministrament, muntatge i connexionat de l'element. Criteri d'amidament de projecte: Nombre d'unitats previstes segons documentació gràfica de Projecte. MODEL: </t>
    </r>
    <r>
      <rPr>
        <b/>
        <sz val="8"/>
        <rFont val="Tahoma"/>
        <family val="2"/>
      </rPr>
      <t>AMT-AC-CM-PLRO</t>
    </r>
    <r>
      <rPr>
        <sz val="8"/>
        <rFont val="Tahoma"/>
        <family val="2"/>
      </rPr>
      <t xml:space="preserve">. MARCA: </t>
    </r>
    <r>
      <rPr>
        <b/>
        <sz val="8"/>
        <rFont val="Tahoma"/>
        <family val="2"/>
      </rPr>
      <t>MADEL</t>
    </r>
    <r>
      <rPr>
        <sz val="8"/>
        <rFont val="Tahoma"/>
        <family val="2"/>
      </rPr>
      <t xml:space="preserve"> o equivalent.</t>
    </r>
  </si>
  <si>
    <t>difusor</t>
  </si>
  <si>
    <r>
      <t xml:space="preserve">Barcelona, novembre 2025
</t>
    </r>
    <r>
      <rPr>
        <sz val="10"/>
        <rFont val="Tahoma"/>
        <family val="2"/>
      </rPr>
      <t>L’autor del projecte;                                Enric Moran Boix
Enginyer Tècnic Industrial
Col·legiat CEGETIB nº11.603</t>
    </r>
    <r>
      <rPr>
        <sz val="10"/>
        <color rgb="FFFF0000"/>
        <rFont val="Tahoma"/>
        <family val="2"/>
      </rPr>
      <t xml:space="preserve">
</t>
    </r>
  </si>
  <si>
    <t>Data: Novembre 2025</t>
  </si>
  <si>
    <t>DATA: Novembre 2025</t>
  </si>
  <si>
    <r>
      <rPr>
        <b/>
        <sz val="16"/>
        <color theme="1"/>
        <rFont val="Tahoma"/>
        <family val="2"/>
      </rPr>
      <t>JUSTIFICACIÓ PREUS</t>
    </r>
    <r>
      <rPr>
        <b/>
        <sz val="20"/>
        <color theme="1"/>
        <rFont val="Tahoma"/>
        <family val="2"/>
      </rPr>
      <t xml:space="preserve"> </t>
    </r>
    <r>
      <rPr>
        <b/>
        <sz val="9"/>
        <color theme="1"/>
        <rFont val="Tahoma"/>
        <family val="2"/>
      </rPr>
      <t>PROJECTE EXECUTIU_ESCOLA BRESSOL "LA ROMÀNICA"</t>
    </r>
  </si>
  <si>
    <t>SALA PROFESSORS</t>
  </si>
  <si>
    <t>SALA USOS MÚLTIPLES</t>
  </si>
  <si>
    <r>
      <rPr>
        <b/>
        <sz val="8"/>
        <rFont val="Tahoma"/>
        <family val="2"/>
      </rPr>
      <t>UNITAT EXTERIOR SPLIT 1 x 1 DE 3 kW:</t>
    </r>
    <r>
      <rPr>
        <sz val="8"/>
        <rFont val="Tahoma"/>
        <family val="2"/>
      </rPr>
      <t xml:space="preserve"> Unitat exterior split 1 x 1 de 3,6 kW de 1,6 a 4,5 kW de fred i de 4,1 de 1,6 a 5,2 kW de calor. Consum d'1,04 kW elèctrics (230V i 13,4A), EER 4,2, COP 3,94 kWkW. Cabal d'aire de 2700 m</t>
    </r>
    <r>
      <rPr>
        <vertAlign val="superscript"/>
        <sz val="8"/>
        <rFont val="Tahoma"/>
        <family val="2"/>
      </rPr>
      <t>3</t>
    </r>
    <r>
      <rPr>
        <sz val="8"/>
        <rFont val="Tahoma"/>
        <family val="2"/>
      </rPr>
      <t>/h. Dimensions: 630 x 809 x 300 mm. Gas refrigerant R32. Tractament anti corrosió. Totalment muntat, connexionat i provat. Inclou: Subministrament, muntatge i connexionat de l'element. Criteri d'amidament de projecte: Nombre d'unitats previstes segons documentació gràfica de Projecte.MODEL:</t>
    </r>
    <r>
      <rPr>
        <b/>
        <sz val="8"/>
        <rFont val="Tahoma"/>
        <family val="2"/>
      </rPr>
      <t xml:space="preserve"> PUZ-ZM35VKA2. </t>
    </r>
    <r>
      <rPr>
        <sz val="8"/>
        <rFont val="Tahoma"/>
        <family val="2"/>
      </rPr>
      <t>MARCA:</t>
    </r>
    <r>
      <rPr>
        <b/>
        <sz val="8"/>
        <rFont val="Tahoma"/>
        <family val="2"/>
      </rPr>
      <t xml:space="preserve"> MITSUBISHI ELECTRIC</t>
    </r>
    <r>
      <rPr>
        <sz val="8"/>
        <rFont val="Tahoma"/>
        <family val="2"/>
      </rPr>
      <t xml:space="preserve"> o equivalent.</t>
    </r>
  </si>
  <si>
    <r>
      <rPr>
        <b/>
        <sz val="8"/>
        <color theme="1"/>
        <rFont val="Tahoma"/>
        <family val="2"/>
      </rPr>
      <t xml:space="preserve">UNITAT INTERIOR SPLIT 1 x 1 de 3 kW: </t>
    </r>
    <r>
      <rPr>
        <sz val="8"/>
        <color theme="1"/>
        <rFont val="Tahoma"/>
        <family val="2"/>
      </rPr>
      <t>Unitat interior amb cabal de 450 m</t>
    </r>
    <r>
      <rPr>
        <vertAlign val="superscript"/>
        <sz val="8"/>
        <color theme="1"/>
        <rFont val="Tahoma"/>
        <family val="2"/>
      </rPr>
      <t>3</t>
    </r>
    <r>
      <rPr>
        <sz val="8"/>
        <color theme="1"/>
        <rFont val="Tahoma"/>
        <family val="2"/>
      </rPr>
      <t>/h a 654 m</t>
    </r>
    <r>
      <rPr>
        <vertAlign val="superscript"/>
        <sz val="8"/>
        <color theme="1"/>
        <rFont val="Tahoma"/>
        <family val="2"/>
      </rPr>
      <t>3</t>
    </r>
    <r>
      <rPr>
        <sz val="8"/>
        <color theme="1"/>
        <rFont val="Tahoma"/>
        <family val="2"/>
      </rPr>
      <t>/h. Nivell soroll de 34 dBA a 43 dBA. Dimensions: 299 x 898 x 237 mm. Totalment muntat, connexionat i provat. Inclou: Subministrament, muntatge i connexionat de l'elementt. Criteri d'amidament de projecte: Nombre d'unitats previstes segons documentació gràfica de Projecte. MODEL:</t>
    </r>
    <r>
      <rPr>
        <b/>
        <sz val="8"/>
        <color theme="1"/>
        <rFont val="Tahoma"/>
        <family val="2"/>
      </rPr>
      <t xml:space="preserve"> PKA-M35LAL2. </t>
    </r>
    <r>
      <rPr>
        <sz val="8"/>
        <color theme="1"/>
        <rFont val="Tahoma"/>
        <family val="2"/>
      </rPr>
      <t>MARCA:</t>
    </r>
    <r>
      <rPr>
        <b/>
        <sz val="8"/>
        <color theme="1"/>
        <rFont val="Tahoma"/>
        <family val="2"/>
      </rPr>
      <t xml:space="preserve"> MITSUBISHI ELECTRIC</t>
    </r>
    <r>
      <rPr>
        <sz val="8"/>
        <color theme="1"/>
        <rFont val="Tahoma"/>
        <family val="2"/>
      </rPr>
      <t xml:space="preserve"> o equivalent.</t>
    </r>
  </si>
  <si>
    <r>
      <rPr>
        <b/>
        <sz val="8"/>
        <color theme="1"/>
        <rFont val="Tahoma"/>
        <family val="2"/>
      </rPr>
      <t xml:space="preserve">UNITAT INTERIOR SPLIT 1 x 1 de 6 kW: </t>
    </r>
    <r>
      <rPr>
        <sz val="8"/>
        <color theme="1"/>
        <rFont val="Tahoma"/>
        <family val="2"/>
      </rPr>
      <t>Unitat interior amb cabal de 720 m</t>
    </r>
    <r>
      <rPr>
        <vertAlign val="superscript"/>
        <sz val="8"/>
        <color theme="1"/>
        <rFont val="Tahoma"/>
        <family val="2"/>
      </rPr>
      <t>3</t>
    </r>
    <r>
      <rPr>
        <sz val="8"/>
        <color theme="1"/>
        <rFont val="Tahoma"/>
        <family val="2"/>
      </rPr>
      <t>/h a 1080 m</t>
    </r>
    <r>
      <rPr>
        <vertAlign val="superscript"/>
        <sz val="8"/>
        <color theme="1"/>
        <rFont val="Tahoma"/>
        <family val="2"/>
      </rPr>
      <t>3</t>
    </r>
    <r>
      <rPr>
        <sz val="8"/>
        <color theme="1"/>
        <rFont val="Tahoma"/>
        <family val="2"/>
      </rPr>
      <t>/h. Nivell soroll de 5 dBA a 50 dBA. Dimensions: 200 x 1190 x 700 mm. Totalment muntat, connexionat i provat. Inclou: Subministrament, muntatge i connexionat de l'element. Criteri d'amidament de projecte: Nombre d'unitats previstes segons documentació gràfica de Projecte. MODEL:</t>
    </r>
    <r>
      <rPr>
        <b/>
        <sz val="8"/>
        <color theme="1"/>
        <rFont val="Tahoma"/>
        <family val="2"/>
      </rPr>
      <t xml:space="preserve"> SEZ-M60DA2. </t>
    </r>
    <r>
      <rPr>
        <sz val="8"/>
        <color theme="1"/>
        <rFont val="Tahoma"/>
        <family val="2"/>
      </rPr>
      <t>MARCA:</t>
    </r>
    <r>
      <rPr>
        <b/>
        <sz val="8"/>
        <color theme="1"/>
        <rFont val="Tahoma"/>
        <family val="2"/>
      </rPr>
      <t xml:space="preserve"> MITSUBISHI ELECTRIC</t>
    </r>
    <r>
      <rPr>
        <sz val="8"/>
        <color theme="1"/>
        <rFont val="Tahoma"/>
        <family val="2"/>
      </rPr>
      <t xml:space="preserve"> o equivalent.</t>
    </r>
  </si>
  <si>
    <r>
      <rPr>
        <b/>
        <sz val="8"/>
        <color theme="1"/>
        <rFont val="Tahoma"/>
        <family val="2"/>
      </rPr>
      <t>XARXA CANONADES GAS REFRIGERANT:</t>
    </r>
    <r>
      <rPr>
        <sz val="8"/>
        <color theme="1"/>
        <rFont val="Tahoma"/>
        <family val="2"/>
      </rPr>
      <t xml:space="preserve"> Xarxa de canonades per a gas refrigerant amb coure especial per a refrigeració de 12,70 mm de diàmetre amb accessoris corresponents per a la seva instal·lació i suport amb aïllament de 25 mm de gruix. Totalment muntat, connexionat i provat. Inclou: Subministrament, muntatge i connexionat de l'elementt. Criteri d'amidament de projecte: Nombre d'unitats previstes segons documentació gràfica de Projecte.</t>
    </r>
  </si>
  <si>
    <t>DORMITORI</t>
  </si>
  <si>
    <r>
      <rPr>
        <b/>
        <sz val="16"/>
        <color theme="1"/>
        <rFont val="Tahoma"/>
        <family val="2"/>
      </rPr>
      <t>PRESSUPOST</t>
    </r>
    <r>
      <rPr>
        <b/>
        <sz val="20"/>
        <color theme="1"/>
        <rFont val="Tahoma"/>
        <family val="2"/>
      </rPr>
      <t xml:space="preserve"> </t>
    </r>
    <r>
      <rPr>
        <b/>
        <sz val="10"/>
        <color theme="1"/>
        <rFont val="Tahoma"/>
        <family val="2"/>
      </rPr>
      <t>PROJECTE EXECUTIU_ESCOLA BRESSOL "LA ROMÀNICA"</t>
    </r>
  </si>
  <si>
    <t>A2_C6_03</t>
  </si>
  <si>
    <r>
      <t>INTERRUPTOR AUTOMÀTIC MAGNETOTÈRMIC:</t>
    </r>
    <r>
      <rPr>
        <sz val="8"/>
        <color theme="1"/>
        <rFont val="Tahoma"/>
        <family val="2"/>
      </rPr>
      <t xml:space="preserve"> Interruptor automàtic magnetotèrmic, tetrapolar (4P), intensitat nominal 32 A, poder de tall 10 kA, corba C, de 108 x 81 X 73 mm, grau de protecció IP20, muntatge sobre carril DIN (35 mm). Totalment muntat, connexionat i provat. Inclou: Subministrament, muntatge i connexionat de l'element. Criteri d'amidament de projecte: nombre d'unitats previstes, segons documentació gràfica de Projecte.</t>
    </r>
    <r>
      <rPr>
        <b/>
        <sz val="8"/>
        <color theme="1"/>
        <rFont val="Tahoma"/>
        <family val="2"/>
      </rPr>
      <t xml:space="preserve"> </t>
    </r>
    <r>
      <rPr>
        <sz val="8"/>
        <color theme="1"/>
        <rFont val="Tahoma"/>
        <family val="2"/>
      </rPr>
      <t>MODEL:</t>
    </r>
    <r>
      <rPr>
        <b/>
        <sz val="8"/>
        <color theme="1"/>
        <rFont val="Tahoma"/>
        <family val="2"/>
      </rPr>
      <t xml:space="preserve"> C32N. </t>
    </r>
    <r>
      <rPr>
        <sz val="8"/>
        <color theme="1"/>
        <rFont val="Tahoma"/>
        <family val="2"/>
      </rPr>
      <t>MARCA:</t>
    </r>
    <r>
      <rPr>
        <b/>
        <sz val="8"/>
        <color theme="1"/>
        <rFont val="Tahoma"/>
        <family val="2"/>
      </rPr>
      <t xml:space="preserve"> SCNEIDER ELECTRIC</t>
    </r>
    <r>
      <rPr>
        <sz val="8"/>
        <color theme="1"/>
        <rFont val="Tahoma"/>
        <family val="2"/>
      </rPr>
      <t xml:space="preserve"> o similar.</t>
    </r>
  </si>
  <si>
    <r>
      <rPr>
        <b/>
        <sz val="16"/>
        <color theme="1"/>
        <rFont val="Tahoma"/>
        <family val="2"/>
      </rPr>
      <t>PRESSUPOST</t>
    </r>
    <r>
      <rPr>
        <b/>
        <sz val="20"/>
        <color theme="1"/>
        <rFont val="Tahoma"/>
        <family val="2"/>
      </rPr>
      <t xml:space="preserve"> </t>
    </r>
    <r>
      <rPr>
        <b/>
        <sz val="9"/>
        <color theme="1"/>
        <rFont val="Tahoma"/>
        <family val="2"/>
      </rPr>
      <t>PROJECTE EXECUTIU_ESCOLA BRESSOL "LA ROMÀNICA"</t>
    </r>
  </si>
  <si>
    <r>
      <rPr>
        <b/>
        <sz val="16"/>
        <color theme="1"/>
        <rFont val="Tahoma"/>
        <family val="2"/>
      </rPr>
      <t>AMIDAMENTS</t>
    </r>
    <r>
      <rPr>
        <b/>
        <sz val="20"/>
        <color theme="1"/>
        <rFont val="Tahoma"/>
        <family val="2"/>
      </rPr>
      <t xml:space="preserve"> </t>
    </r>
    <r>
      <rPr>
        <b/>
        <sz val="9"/>
        <color theme="1"/>
        <rFont val="Tahoma"/>
        <family val="2"/>
      </rPr>
      <t>PROJECTE EXECUTIU_ESCOLA BRESSOL "LA ROMÀNICA"</t>
    </r>
  </si>
  <si>
    <r>
      <rPr>
        <b/>
        <sz val="16"/>
        <color theme="1"/>
        <rFont val="Tahoma"/>
        <family val="2"/>
      </rPr>
      <t>RESUM PRESSUPOST</t>
    </r>
    <r>
      <rPr>
        <b/>
        <sz val="20"/>
        <color theme="1"/>
        <rFont val="Tahoma"/>
        <family val="2"/>
      </rPr>
      <t xml:space="preserve"> </t>
    </r>
    <r>
      <rPr>
        <b/>
        <sz val="10"/>
        <color theme="1"/>
        <rFont val="Tahoma"/>
        <family val="2"/>
      </rPr>
      <t>PROJECTE EXECUTIU_ESCOLA BRESSOL "LA ROMÀNICA"</t>
    </r>
  </si>
  <si>
    <r>
      <rPr>
        <b/>
        <sz val="16"/>
        <color theme="1"/>
        <rFont val="Tahoma"/>
        <family val="2"/>
      </rPr>
      <t>QUADRE PREUS Nº1</t>
    </r>
    <r>
      <rPr>
        <b/>
        <sz val="20"/>
        <color theme="1"/>
        <rFont val="Tahoma"/>
        <family val="2"/>
      </rPr>
      <t xml:space="preserve"> </t>
    </r>
    <r>
      <rPr>
        <b/>
        <sz val="9"/>
        <color theme="1"/>
        <rFont val="Tahoma"/>
        <family val="2"/>
      </rPr>
      <t>PROJECTE EXECUTIU_ESCOLA BRESSOL "LA ROMÀNICA"</t>
    </r>
  </si>
  <si>
    <r>
      <rPr>
        <b/>
        <sz val="16"/>
        <color theme="1"/>
        <rFont val="Tahoma"/>
        <family val="2"/>
      </rPr>
      <t>QUADRE PREUS Nº2</t>
    </r>
    <r>
      <rPr>
        <b/>
        <sz val="20"/>
        <color theme="1"/>
        <rFont val="Tahoma"/>
        <family val="2"/>
      </rPr>
      <t xml:space="preserve"> </t>
    </r>
    <r>
      <rPr>
        <b/>
        <sz val="9"/>
        <color theme="1"/>
        <rFont val="Tahoma"/>
        <family val="2"/>
      </rPr>
      <t>PROJECTE EXECUTIU_ESCOLA BRESSOL "LA ROMÀNICA"</t>
    </r>
  </si>
  <si>
    <r>
      <rPr>
        <b/>
        <sz val="16"/>
        <color theme="1"/>
        <rFont val="Tahoma"/>
        <family val="2"/>
      </rPr>
      <t>PLEC CONDICIONS</t>
    </r>
    <r>
      <rPr>
        <b/>
        <sz val="20"/>
        <color theme="1"/>
        <rFont val="Tahoma"/>
        <family val="2"/>
      </rPr>
      <t xml:space="preserve"> </t>
    </r>
    <r>
      <rPr>
        <b/>
        <sz val="9"/>
        <color theme="1"/>
        <rFont val="Tahoma"/>
        <family val="2"/>
      </rPr>
      <t>PROJECTE EXECUTIU_ESCOLA BRESSOL "LA ROMÀNICA"</t>
    </r>
  </si>
  <si>
    <r>
      <t>PROTECTOR CONTRA SOBRETENSIONS TRANSITORIES:</t>
    </r>
    <r>
      <rPr>
        <sz val="8"/>
        <color theme="1"/>
        <rFont val="Tahoma"/>
        <family val="2"/>
      </rPr>
      <t xml:space="preserve"> Protector contra sobretensions transitòries, de 4 mòduls, tetrapolar (4P), tipus 2 (ona 8/20 </t>
    </r>
    <r>
      <rPr>
        <sz val="8"/>
        <color theme="1"/>
        <rFont val="Aptos Narrow"/>
        <family val="2"/>
      </rPr>
      <t>µ</t>
    </r>
    <r>
      <rPr>
        <sz val="8"/>
        <color theme="1"/>
        <rFont val="Tahoma"/>
        <family val="2"/>
      </rPr>
      <t>s), nivell de protecció 2 kV, intensitat màxima de descàrrega 100 kA, de 144 x 93 x 65,5 mm, grau de protecció IP20, muntatge sobre carril DIN (35 mm) i fixació a carril mitjançant grapes. Totalment muntat, connexionat i provat. Inclou: Subministrament, muntatge i connexionat de l'element. Criteri d'amidament de projecte: Nombre d'unitats previstes segons documentació gràfica de Projecte.</t>
    </r>
  </si>
  <si>
    <r>
      <t>PARTIDA ALÇADA GESTIONS ADMINISTRATIVES I TÈCNIQUES:</t>
    </r>
    <r>
      <rPr>
        <sz val="8"/>
        <color theme="1"/>
        <rFont val="Tahoma"/>
        <family val="2"/>
      </rPr>
      <t xml:space="preserve"> Partida alçada que comprèn totes les gestions administratives i tècniques necessàries per a la sol.licitud d'increment de potència elèctrica davant la companyia subministradora corresponent, incloent la preparació i presentació de la documentació requerida, la coordinació amb el departament tècnic de la distribuïdora, la verificació dels requisists de la instal.lació elèctrica existent, així com la realització, si s'escau, de les adaptacions o informes previs necessaris per a l'autorització de l'ampliació de potència, incloses les taxes a pagar a la companyia elèctrica distribuidora. Es contempla el seguiment del procediment fins a la confirmació de l'acceptació de la nova potència contractada i la posada en servei per part de la companyia elèctrica.</t>
    </r>
  </si>
  <si>
    <r>
      <t>PARTIDA ALÇADA GESTIONS ADMINISTRATIVES TÈCNIQUES:</t>
    </r>
    <r>
      <rPr>
        <sz val="8"/>
        <color theme="1"/>
        <rFont val="Tahoma"/>
        <family val="2"/>
      </rPr>
      <t xml:space="preserve"> Partida alçada que comprèn totes les gestions administratives i tècniques necessàries per a la sol.licitud d'increment de potència elèctrica davant la companyia subministradora corresponent, incloent la preparació i presentació de la documentació requerida, la coordinació amb el departament tècnic de la distribuïdora, la verificació dels requisists de la instal.lació elèctrica existent, així com la realització, si s'escau, de les adaptacions o informes previs necessaris per a l'autorització de l'ampliació de potència, incloses les taxes a pagar a la companyia elèctrica distribuidora. Es contempla el seguiment del procediment fins a la confirmació de l'acceptació de la nova potència contractada i la posada en servei per part de la companyia elèctrica.</t>
    </r>
  </si>
  <si>
    <r>
      <t xml:space="preserve">BOSSA D'HORES CAPS DE SETMANA, FESTIUS, PERLLONGACIÓ DE JORNADA O HORARI NOCTURN: </t>
    </r>
    <r>
      <rPr>
        <sz val="8"/>
        <color theme="1"/>
        <rFont val="Tahoma"/>
        <family val="2"/>
      </rPr>
      <t>Bossa d'hores destinada a cobrir els treballs que, per motius de funcionament de l'edifici o de planificació d'obra, s'hagin d'executar fora de la jornada laboral ordinaria o ampliació de jornada (caps de setmana, festius o horari nocturn). Inclou el desplaçament, disponibilitat i execució dels treballs per part de personal instal.lador qualificat, per actuacions puntuals de muntatge, posada en servei, assistència o adaptacions en les instal.lacions (elèctriques, climatització, ventilació, etc.).</t>
    </r>
  </si>
  <si>
    <t>Ajudant</t>
  </si>
  <si>
    <t>Ajudant (NITS I FESTIUS +35%)</t>
  </si>
  <si>
    <t>Oficial 1ª</t>
  </si>
  <si>
    <t>Oficial 1ª (NITS I FESTIUS +35%)</t>
  </si>
  <si>
    <t>A1_C6_05</t>
  </si>
  <si>
    <r>
      <t xml:space="preserve">AJUTS OBRA CIVIL: </t>
    </r>
    <r>
      <rPr>
        <sz val="8"/>
        <color theme="1"/>
        <rFont val="Tahoma"/>
        <family val="2"/>
      </rPr>
      <t>Inclou els forats necessaris pel pas de canonades de gas i líquid dels equips en parets interiors i exteriors, instal.lació reixa exterior a la cuina, així com pintat o reparació de les superficies afectades durant l'obra en cas de ser necessari.</t>
    </r>
  </si>
  <si>
    <t>OFICIAL 1ª</t>
  </si>
  <si>
    <t>OFICIAL 1ª (NITS I FESTIUS +35%)</t>
  </si>
  <si>
    <t>AJUDANT</t>
  </si>
  <si>
    <t>AJUDANT  (NITS I FESTIUS +35%)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</si>
</sst>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0.00\ _€"/>
  </numFmts>
  <fonts count="31">
    <font>
      <sz val="11"/>
      <color theme="1"/>
      <name val="Calibri"/>
      <family val="2"/>
      <scheme val="minor"/>
    </font>
    <font>
      <sz val="8"/>
      <color theme="1"/>
      <name val="Tahoma"/>
      <family val="2"/>
    </font>
    <font>
      <b/>
      <sz val="8"/>
      <color theme="1"/>
      <name val="Tahoma"/>
      <family val="2"/>
    </font>
    <font>
      <sz val="10"/>
      <color theme="1"/>
      <name val="Tahoma"/>
      <family val="2"/>
    </font>
    <font>
      <sz val="8"/>
      <name val="Tahoma"/>
      <family val="2"/>
    </font>
    <font>
      <sz val="9"/>
      <color theme="1"/>
      <name val="Tahoma"/>
      <family val="2"/>
    </font>
    <font>
      <b/>
      <sz val="20"/>
      <color theme="1"/>
      <name val="Tahoma"/>
      <family val="2"/>
    </font>
    <font>
      <b/>
      <sz val="16"/>
      <color theme="1"/>
      <name val="Tahoma"/>
      <family val="2"/>
    </font>
    <font>
      <b/>
      <sz val="10"/>
      <color theme="1"/>
      <name val="Tahoma"/>
      <family val="2"/>
    </font>
    <font>
      <sz val="11"/>
      <color theme="1"/>
      <name val="Tahoma"/>
      <family val="2"/>
    </font>
    <font>
      <sz val="8"/>
      <color theme="0" tint="-0.499984740745262"/>
      <name val="Tahoma"/>
      <family val="2"/>
    </font>
    <font>
      <b/>
      <sz val="11"/>
      <color theme="1"/>
      <name val="Tahoma"/>
      <family val="2"/>
    </font>
    <font>
      <vertAlign val="superscript"/>
      <sz val="8"/>
      <color theme="1"/>
      <name val="Tahoma"/>
      <family val="2"/>
    </font>
    <font>
      <b/>
      <sz val="6"/>
      <color theme="1"/>
      <name val="Tahoma"/>
      <family val="2"/>
    </font>
    <font>
      <b/>
      <sz val="8"/>
      <name val="Tahoma"/>
      <family val="2"/>
    </font>
    <font>
      <vertAlign val="superscript"/>
      <sz val="8"/>
      <name val="Tahoma"/>
      <family val="2"/>
    </font>
    <font>
      <b/>
      <sz val="11"/>
      <color theme="1"/>
      <name val="Calibri"/>
      <family val="2"/>
      <scheme val="minor"/>
    </font>
    <font>
      <sz val="10"/>
      <color rgb="FFFF0000"/>
      <name val="Tahoma"/>
      <family val="2"/>
    </font>
    <font>
      <b/>
      <sz val="9"/>
      <color theme="1"/>
      <name val="Tahoma"/>
      <family val="2"/>
    </font>
    <font>
      <sz val="8"/>
      <color theme="1"/>
      <name val="Calibri"/>
      <family val="2"/>
      <scheme val="minor"/>
    </font>
    <font>
      <sz val="10"/>
      <name val="Tahoma"/>
      <family val="2"/>
    </font>
    <font>
      <sz val="8"/>
      <color rgb="FFFF0000"/>
      <name val="Tahoma"/>
      <family val="2"/>
    </font>
    <font>
      <b/>
      <sz val="8"/>
      <color rgb="FFFF0000"/>
      <name val="Tahoma"/>
      <family val="2"/>
    </font>
    <font>
      <sz val="12"/>
      <color theme="1"/>
      <name val="Tahoma"/>
      <family val="2"/>
    </font>
    <font>
      <b/>
      <sz val="12"/>
      <color theme="1"/>
      <name val="Tahoma"/>
      <family val="2"/>
    </font>
    <font>
      <sz val="7"/>
      <color theme="1"/>
      <name val="Tahoma"/>
      <family val="2"/>
    </font>
    <font>
      <b/>
      <vertAlign val="superscript"/>
      <sz val="8"/>
      <color theme="1"/>
      <name val="Tahoma"/>
      <family val="2"/>
    </font>
    <font>
      <sz val="8"/>
      <color theme="1"/>
      <name val="Aptos Narrow"/>
      <family val="2"/>
    </font>
    <font>
      <vertAlign val="subscript"/>
      <sz val="8"/>
      <color theme="1"/>
      <name val="Tahoma"/>
      <family val="2"/>
    </font>
    <font>
      <b/>
      <vertAlign val="subscript"/>
      <sz val="8"/>
      <color theme="1"/>
      <name val="Tahoma"/>
      <family val="2"/>
    </font>
    <font>
      <sz val="11"/>
      <color rgb="FFFF0000"/>
      <name val="Tahoma"/>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right/>
      <top/>
      <bottom style="medium">
        <color auto="1"/>
      </bottom>
      <diagonal/>
    </border>
    <border>
      <left/>
      <right/>
      <top style="medium">
        <color auto="1"/>
      </top>
      <bottom style="medium">
        <color auto="1"/>
      </bottom>
      <diagonal/>
    </border>
    <border>
      <left/>
      <right/>
      <top style="medium">
        <color auto="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auto="1"/>
      </bottom>
      <diagonal/>
    </border>
    <border>
      <left/>
      <right/>
      <top style="thin">
        <color theme="0" tint="-0.24994659260841701"/>
      </top>
      <bottom/>
      <diagonal/>
    </border>
    <border>
      <left/>
      <right/>
      <top style="medium">
        <color auto="1"/>
      </top>
      <bottom/>
      <diagonal/>
    </border>
    <border>
      <left/>
      <right/>
      <top style="medium">
        <color auto="1"/>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right/>
      <top/>
      <bottom style="thin">
        <color theme="0" tint="-0.24994659260841701"/>
      </bottom>
      <diagonal/>
    </border>
    <border>
      <left/>
      <right/>
      <top style="thin">
        <color theme="0" tint="-0.34998626667073579"/>
      </top>
      <bottom style="medium">
        <color auto="1"/>
      </bottom>
      <diagonal/>
    </border>
  </borders>
  <cellStyleXfs count="1">
    <xf numFmtId="0" fontId="0" fillId="0" borderId="0"/>
  </cellStyleXfs>
  <cellXfs count="144">
    <xf numFmtId="0" fontId="0" fillId="0" borderId="0" xfId="0"/>
    <xf numFmtId="0" fontId="6" fillId="0" borderId="1" xfId="0" applyFont="1" applyBorder="1" applyAlignment="1">
      <alignment vertical="center"/>
    </xf>
    <xf numFmtId="164" fontId="9" fillId="0" borderId="1" xfId="0" applyNumberFormat="1" applyFont="1" applyBorder="1" applyAlignment="1">
      <alignment horizontal="center" vertical="center"/>
    </xf>
    <xf numFmtId="0" fontId="9" fillId="0" borderId="0" xfId="0" applyFont="1" applyAlignment="1">
      <alignment vertical="center"/>
    </xf>
    <xf numFmtId="0" fontId="1" fillId="2" borderId="3" xfId="0" applyFont="1" applyFill="1" applyBorder="1" applyAlignment="1">
      <alignment horizontal="left" vertical="center"/>
    </xf>
    <xf numFmtId="164" fontId="9" fillId="2" borderId="3" xfId="0" applyNumberFormat="1" applyFont="1" applyFill="1" applyBorder="1" applyAlignment="1">
      <alignment horizontal="center" vertical="center"/>
    </xf>
    <xf numFmtId="165" fontId="9" fillId="2" borderId="3" xfId="0" applyNumberFormat="1" applyFont="1" applyFill="1" applyBorder="1" applyAlignment="1">
      <alignment horizontal="center" vertical="center"/>
    </xf>
    <xf numFmtId="0" fontId="11" fillId="2" borderId="6" xfId="0" applyFont="1" applyFill="1" applyBorder="1" applyAlignment="1">
      <alignment horizontal="left" vertical="center"/>
    </xf>
    <xf numFmtId="0" fontId="1" fillId="0" borderId="0" xfId="0" applyFont="1" applyAlignment="1">
      <alignment vertical="center"/>
    </xf>
    <xf numFmtId="164" fontId="1" fillId="0" borderId="2" xfId="0" applyNumberFormat="1" applyFont="1" applyBorder="1" applyAlignment="1">
      <alignment horizontal="center" vertical="center"/>
    </xf>
    <xf numFmtId="0" fontId="1" fillId="0" borderId="2" xfId="0" applyFont="1" applyBorder="1" applyAlignment="1">
      <alignment horizontal="center" vertical="center"/>
    </xf>
    <xf numFmtId="164" fontId="2" fillId="0" borderId="2" xfId="0" applyNumberFormat="1" applyFont="1" applyBorder="1" applyAlignment="1">
      <alignment horizontal="center" vertical="center"/>
    </xf>
    <xf numFmtId="0" fontId="2" fillId="0" borderId="7" xfId="0" applyFont="1" applyBorder="1" applyAlignment="1">
      <alignment horizontal="right" vertical="center" wrapText="1"/>
    </xf>
    <xf numFmtId="0" fontId="2" fillId="0" borderId="7" xfId="0" applyFont="1" applyBorder="1" applyAlignment="1">
      <alignment horizontal="left" vertical="center" wrapText="1"/>
    </xf>
    <xf numFmtId="164" fontId="1" fillId="0" borderId="7" xfId="0" applyNumberFormat="1" applyFont="1" applyBorder="1" applyAlignment="1">
      <alignment horizontal="center" vertical="center"/>
    </xf>
    <xf numFmtId="0" fontId="1" fillId="0" borderId="7" xfId="0" applyFont="1" applyBorder="1" applyAlignment="1">
      <alignment horizontal="center" vertical="center"/>
    </xf>
    <xf numFmtId="164" fontId="2" fillId="0" borderId="7" xfId="0" applyNumberFormat="1" applyFont="1" applyBorder="1" applyAlignment="1">
      <alignment horizontal="center" vertical="center"/>
    </xf>
    <xf numFmtId="0" fontId="2" fillId="0" borderId="3" xfId="0" applyFont="1" applyBorder="1" applyAlignment="1">
      <alignment horizontal="left" vertical="center"/>
    </xf>
    <xf numFmtId="164" fontId="1" fillId="0" borderId="5" xfId="0" applyNumberFormat="1" applyFont="1" applyBorder="1" applyAlignment="1">
      <alignment horizontal="center" vertical="center"/>
    </xf>
    <xf numFmtId="165" fontId="1" fillId="0" borderId="5" xfId="0" applyNumberFormat="1" applyFont="1" applyBorder="1" applyAlignment="1">
      <alignment horizontal="center" vertical="center"/>
    </xf>
    <xf numFmtId="0" fontId="11" fillId="2" borderId="5" xfId="0" applyFont="1" applyFill="1" applyBorder="1" applyAlignment="1">
      <alignment horizontal="left" vertical="center"/>
    </xf>
    <xf numFmtId="164" fontId="1" fillId="0" borderId="1" xfId="0" applyNumberFormat="1" applyFont="1" applyBorder="1" applyAlignment="1">
      <alignment horizontal="center" vertical="center"/>
    </xf>
    <xf numFmtId="165" fontId="1" fillId="0" borderId="1" xfId="0" applyNumberFormat="1" applyFont="1" applyBorder="1" applyAlignment="1">
      <alignment horizontal="center" vertical="center"/>
    </xf>
    <xf numFmtId="0" fontId="5" fillId="0" borderId="0" xfId="0" applyFont="1" applyAlignment="1">
      <alignment vertical="center"/>
    </xf>
    <xf numFmtId="0" fontId="9" fillId="0" borderId="2" xfId="0" applyFont="1" applyBorder="1" applyAlignment="1">
      <alignment vertical="center"/>
    </xf>
    <xf numFmtId="164" fontId="9" fillId="0" borderId="2" xfId="0" applyNumberFormat="1" applyFont="1" applyBorder="1" applyAlignment="1">
      <alignment horizontal="center" vertical="center"/>
    </xf>
    <xf numFmtId="165" fontId="9" fillId="0" borderId="2" xfId="0" applyNumberFormat="1" applyFont="1" applyBorder="1" applyAlignment="1">
      <alignment horizontal="center" vertical="center"/>
    </xf>
    <xf numFmtId="164" fontId="9" fillId="0" borderId="0" xfId="0" applyNumberFormat="1" applyFont="1" applyAlignment="1">
      <alignment horizontal="center" vertical="center"/>
    </xf>
    <xf numFmtId="164" fontId="11" fillId="0" borderId="0" xfId="0" applyNumberFormat="1" applyFont="1" applyAlignment="1">
      <alignment horizontal="center" vertical="center"/>
    </xf>
    <xf numFmtId="0" fontId="1" fillId="0" borderId="8" xfId="0" applyFont="1" applyBorder="1" applyAlignment="1">
      <alignment horizontal="left" vertical="center"/>
    </xf>
    <xf numFmtId="165" fontId="9" fillId="0" borderId="0" xfId="0" applyNumberFormat="1" applyFont="1" applyAlignment="1">
      <alignment horizontal="center" vertical="center"/>
    </xf>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0" fontId="4" fillId="0" borderId="4" xfId="0" applyFont="1" applyBorder="1" applyAlignment="1">
      <alignment horizontal="center" vertical="center"/>
    </xf>
    <xf numFmtId="164" fontId="4" fillId="0" borderId="4" xfId="0" applyNumberFormat="1" applyFont="1" applyBorder="1" applyAlignment="1">
      <alignment horizontal="center" vertical="center"/>
    </xf>
    <xf numFmtId="0" fontId="1" fillId="0" borderId="5" xfId="0" applyFont="1" applyBorder="1" applyAlignment="1">
      <alignment horizontal="center" vertical="center"/>
    </xf>
    <xf numFmtId="164" fontId="4" fillId="0" borderId="5" xfId="0" applyNumberFormat="1" applyFont="1" applyBorder="1" applyAlignment="1">
      <alignment horizontal="center" vertical="center"/>
    </xf>
    <xf numFmtId="164" fontId="1" fillId="0" borderId="8" xfId="0" applyNumberFormat="1" applyFont="1" applyBorder="1" applyAlignment="1">
      <alignment horizontal="center" vertical="center"/>
    </xf>
    <xf numFmtId="165" fontId="1" fillId="0" borderId="8" xfId="0" applyNumberFormat="1" applyFont="1" applyBorder="1" applyAlignment="1">
      <alignment horizontal="center" vertical="center"/>
    </xf>
    <xf numFmtId="0" fontId="2" fillId="0" borderId="9" xfId="0" applyFont="1" applyBorder="1" applyAlignment="1">
      <alignment horizontal="left" vertical="center"/>
    </xf>
    <xf numFmtId="0" fontId="2" fillId="0" borderId="7" xfId="0" applyFont="1" applyBorder="1" applyAlignment="1">
      <alignment horizontal="right" vertical="center"/>
    </xf>
    <xf numFmtId="0" fontId="1" fillId="0" borderId="3" xfId="0" applyFont="1" applyBorder="1" applyAlignment="1">
      <alignment horizontal="center" vertical="center"/>
    </xf>
    <xf numFmtId="164" fontId="1" fillId="0" borderId="3" xfId="0" applyNumberFormat="1" applyFont="1" applyBorder="1" applyAlignment="1">
      <alignment horizontal="center" vertical="center"/>
    </xf>
    <xf numFmtId="164" fontId="2" fillId="0" borderId="9" xfId="0" applyNumberFormat="1" applyFont="1" applyBorder="1" applyAlignment="1">
      <alignment horizontal="left" vertical="center"/>
    </xf>
    <xf numFmtId="0" fontId="1" fillId="0" borderId="1" xfId="0" applyFont="1" applyBorder="1" applyAlignment="1">
      <alignment horizontal="center" vertical="center"/>
    </xf>
    <xf numFmtId="0" fontId="6" fillId="0" borderId="1" xfId="0" applyFont="1" applyBorder="1" applyAlignment="1">
      <alignment vertical="center" wrapText="1"/>
    </xf>
    <xf numFmtId="0" fontId="11" fillId="2" borderId="6" xfId="0" applyFont="1" applyFill="1" applyBorder="1" applyAlignment="1">
      <alignment horizontal="left" vertical="center" wrapText="1"/>
    </xf>
    <xf numFmtId="0" fontId="1" fillId="0" borderId="4" xfId="0" applyFont="1" applyBorder="1" applyAlignment="1">
      <alignment vertical="center" wrapText="1"/>
    </xf>
    <xf numFmtId="0" fontId="11" fillId="2" borderId="5" xfId="0" applyFont="1" applyFill="1" applyBorder="1" applyAlignment="1">
      <alignment horizontal="left" vertical="center" wrapText="1"/>
    </xf>
    <xf numFmtId="0" fontId="9" fillId="0" borderId="0" xfId="0" applyFont="1" applyAlignment="1">
      <alignment vertical="center" wrapText="1"/>
    </xf>
    <xf numFmtId="0" fontId="13" fillId="0" borderId="9" xfId="0" applyFont="1" applyBorder="1" applyAlignment="1">
      <alignment horizontal="center" vertical="center"/>
    </xf>
    <xf numFmtId="164" fontId="5" fillId="0" borderId="1" xfId="0" applyNumberFormat="1" applyFont="1" applyBorder="1" applyAlignment="1">
      <alignment horizontal="center" vertical="center"/>
    </xf>
    <xf numFmtId="164" fontId="1" fillId="0" borderId="0" xfId="0" applyNumberFormat="1" applyFont="1" applyAlignment="1">
      <alignment horizontal="center" vertical="center"/>
    </xf>
    <xf numFmtId="0" fontId="10" fillId="2" borderId="3" xfId="0" applyFont="1" applyFill="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1" fillId="0" borderId="5" xfId="0" applyFont="1" applyBorder="1" applyAlignment="1">
      <alignment vertical="center" wrapText="1"/>
    </xf>
    <xf numFmtId="0" fontId="1" fillId="0" borderId="1" xfId="0" applyFont="1" applyBorder="1" applyAlignment="1">
      <alignment vertical="center" wrapText="1"/>
    </xf>
    <xf numFmtId="0" fontId="3" fillId="0" borderId="2" xfId="0" applyFont="1" applyBorder="1" applyAlignment="1">
      <alignment vertical="center" wrapText="1"/>
    </xf>
    <xf numFmtId="0" fontId="11" fillId="0" borderId="0" xfId="0" applyFont="1" applyAlignment="1">
      <alignment vertical="center" wrapText="1"/>
    </xf>
    <xf numFmtId="0" fontId="2" fillId="0" borderId="9" xfId="0" applyFont="1" applyBorder="1" applyAlignment="1">
      <alignment vertical="center" wrapText="1"/>
    </xf>
    <xf numFmtId="164" fontId="2" fillId="0" borderId="0" xfId="0" applyNumberFormat="1" applyFont="1" applyAlignment="1">
      <alignment horizontal="center" vertical="center"/>
    </xf>
    <xf numFmtId="0" fontId="2" fillId="0" borderId="8" xfId="0" applyFont="1" applyBorder="1" applyAlignment="1">
      <alignment horizontal="left" vertical="center" wrapText="1"/>
    </xf>
    <xf numFmtId="165" fontId="1" fillId="0" borderId="3" xfId="0" applyNumberFormat="1" applyFont="1" applyBorder="1" applyAlignment="1">
      <alignment horizontal="center" vertical="center"/>
    </xf>
    <xf numFmtId="0" fontId="14" fillId="0" borderId="4" xfId="0" applyFont="1" applyBorder="1" applyAlignment="1">
      <alignment horizontal="left" vertical="center" wrapText="1"/>
    </xf>
    <xf numFmtId="0" fontId="4" fillId="0" borderId="4" xfId="0" applyFont="1" applyBorder="1" applyAlignment="1">
      <alignment vertical="center" wrapText="1"/>
    </xf>
    <xf numFmtId="0" fontId="1" fillId="0" borderId="0" xfId="0" applyFont="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right" vertical="center"/>
    </xf>
    <xf numFmtId="0" fontId="10" fillId="0" borderId="3" xfId="0" applyFont="1" applyBorder="1" applyAlignment="1">
      <alignment vertical="center" wrapText="1"/>
    </xf>
    <xf numFmtId="0" fontId="18" fillId="0" borderId="7" xfId="0" applyFont="1" applyBorder="1" applyAlignment="1">
      <alignment horizontal="right" vertical="center"/>
    </xf>
    <xf numFmtId="164" fontId="5" fillId="0" borderId="7" xfId="0" applyNumberFormat="1" applyFont="1" applyBorder="1" applyAlignment="1">
      <alignment horizontal="center" vertical="center"/>
    </xf>
    <xf numFmtId="164" fontId="18" fillId="0" borderId="7" xfId="0" applyNumberFormat="1" applyFont="1" applyBorder="1" applyAlignment="1">
      <alignment horizontal="right" vertical="center"/>
    </xf>
    <xf numFmtId="0" fontId="19" fillId="0" borderId="0" xfId="0" applyFont="1" applyAlignment="1">
      <alignment horizontal="right" vertical="center"/>
    </xf>
    <xf numFmtId="164" fontId="0" fillId="0" borderId="0" xfId="0" applyNumberFormat="1" applyAlignment="1">
      <alignment horizontal="center" vertical="center"/>
    </xf>
    <xf numFmtId="164" fontId="19" fillId="0" borderId="0" xfId="0" applyNumberFormat="1" applyFont="1" applyAlignment="1">
      <alignment horizontal="right" vertical="center"/>
    </xf>
    <xf numFmtId="0" fontId="16" fillId="0" borderId="0" xfId="0" applyFont="1" applyAlignment="1">
      <alignment horizontal="right" vertical="center"/>
      <extLst>
        <ext xmlns:xfpb="http://schemas.microsoft.com/office/spreadsheetml/2022/featurepropertybag" uri="{C7286773-470A-42A8-94C5-96B5CB345126}">
          <xfpb:xfComplement i="0"/>
        </ext>
      </extLst>
    </xf>
    <xf numFmtId="164" fontId="16" fillId="0" borderId="0" xfId="0" applyNumberFormat="1" applyFont="1" applyAlignment="1">
      <alignment horizontal="right" vertical="center"/>
    </xf>
    <xf numFmtId="0" fontId="5" fillId="0" borderId="7" xfId="0" applyFont="1" applyBorder="1" applyAlignment="1">
      <alignment vertical="center"/>
    </xf>
    <xf numFmtId="0" fontId="0" fillId="0" borderId="0" xfId="0" applyAlignment="1">
      <alignment vertical="center"/>
    </xf>
    <xf numFmtId="0" fontId="2" fillId="0" borderId="0" xfId="0" applyFont="1" applyAlignment="1">
      <alignment horizontal="right" vertical="center" wrapText="1"/>
    </xf>
    <xf numFmtId="164" fontId="2" fillId="0" borderId="9" xfId="0" applyNumberFormat="1" applyFont="1" applyBorder="1" applyAlignment="1">
      <alignment horizontal="right" vertical="center"/>
    </xf>
    <xf numFmtId="164" fontId="14" fillId="0" borderId="9" xfId="0" applyNumberFormat="1" applyFont="1" applyBorder="1" applyAlignment="1">
      <alignment horizontal="right" vertical="center"/>
    </xf>
    <xf numFmtId="0" fontId="2" fillId="0" borderId="0" xfId="0" applyFont="1" applyAlignment="1">
      <alignment vertical="center" wrapText="1"/>
    </xf>
    <xf numFmtId="0" fontId="14" fillId="0" borderId="4" xfId="0" applyFont="1" applyBorder="1" applyAlignment="1">
      <alignment vertical="center" wrapText="1"/>
    </xf>
    <xf numFmtId="0" fontId="13" fillId="0" borderId="10" xfId="0" applyFont="1" applyBorder="1" applyAlignment="1">
      <alignment horizontal="center" vertical="center"/>
    </xf>
    <xf numFmtId="164" fontId="14" fillId="0" borderId="10" xfId="0" applyNumberFormat="1" applyFont="1" applyBorder="1" applyAlignment="1">
      <alignment horizontal="right" vertical="center"/>
    </xf>
    <xf numFmtId="164" fontId="2" fillId="0" borderId="9" xfId="0" applyNumberFormat="1" applyFont="1" applyBorder="1" applyAlignment="1">
      <alignment horizontal="left" vertical="center" wrapText="1"/>
    </xf>
    <xf numFmtId="0" fontId="21" fillId="0" borderId="4" xfId="0" applyFont="1" applyBorder="1" applyAlignment="1">
      <alignment horizontal="center" vertical="center"/>
    </xf>
    <xf numFmtId="0" fontId="22" fillId="0" borderId="4" xfId="0" applyFont="1" applyBorder="1" applyAlignment="1">
      <alignment vertical="center" wrapText="1"/>
    </xf>
    <xf numFmtId="164" fontId="21" fillId="0" borderId="4" xfId="0" applyNumberFormat="1" applyFont="1" applyBorder="1" applyAlignment="1">
      <alignment horizontal="center" vertical="center"/>
    </xf>
    <xf numFmtId="164" fontId="2" fillId="0" borderId="4" xfId="0" applyNumberFormat="1" applyFont="1" applyBorder="1" applyAlignment="1">
      <alignment horizontal="center" vertical="center"/>
    </xf>
    <xf numFmtId="0" fontId="2" fillId="0" borderId="4" xfId="0" applyFont="1" applyBorder="1" applyAlignment="1">
      <alignment horizontal="center" vertical="center"/>
    </xf>
    <xf numFmtId="0" fontId="1" fillId="0" borderId="4" xfId="0" applyFont="1" applyBorder="1" applyAlignment="1">
      <alignment horizontal="right" vertical="center" wrapText="1"/>
    </xf>
    <xf numFmtId="164" fontId="14" fillId="0" borderId="4" xfId="0" applyNumberFormat="1" applyFont="1" applyBorder="1" applyAlignment="1">
      <alignment horizontal="center" vertical="center"/>
    </xf>
    <xf numFmtId="0" fontId="2" fillId="0" borderId="4" xfId="0" applyFont="1" applyBorder="1" applyAlignment="1">
      <alignment horizontal="right" vertical="center" wrapText="1"/>
    </xf>
    <xf numFmtId="0" fontId="9" fillId="0" borderId="4" xfId="0" applyFont="1" applyBorder="1" applyAlignment="1">
      <alignment vertical="center"/>
    </xf>
    <xf numFmtId="0" fontId="1" fillId="0" borderId="4" xfId="0" applyFont="1" applyBorder="1" applyAlignment="1">
      <alignment vertical="center"/>
    </xf>
    <xf numFmtId="164" fontId="9" fillId="0" borderId="4" xfId="0" applyNumberFormat="1" applyFont="1" applyBorder="1" applyAlignment="1">
      <alignment horizontal="center" vertical="center"/>
    </xf>
    <xf numFmtId="0" fontId="4" fillId="0" borderId="11" xfId="0" applyFont="1" applyBorder="1" applyAlignment="1">
      <alignment horizontal="center" vertical="center" wrapText="1"/>
    </xf>
    <xf numFmtId="0" fontId="1" fillId="0" borderId="7" xfId="0" applyFont="1" applyBorder="1" applyAlignment="1">
      <alignment horizontal="left" vertical="center"/>
    </xf>
    <xf numFmtId="0" fontId="13" fillId="0" borderId="0" xfId="0" applyFont="1" applyAlignment="1">
      <alignment horizontal="center" vertical="center"/>
    </xf>
    <xf numFmtId="0" fontId="14" fillId="0" borderId="3" xfId="0" applyFont="1" applyBorder="1" applyAlignment="1">
      <alignment vertical="center" wrapText="1"/>
    </xf>
    <xf numFmtId="0" fontId="9" fillId="0" borderId="4" xfId="0" applyFont="1" applyBorder="1" applyAlignment="1">
      <alignment vertical="center" wrapText="1"/>
    </xf>
    <xf numFmtId="165" fontId="9" fillId="0" borderId="4" xfId="0" applyNumberFormat="1" applyFont="1" applyBorder="1" applyAlignment="1">
      <alignment horizontal="center" vertical="center"/>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164" fontId="4" fillId="0" borderId="6" xfId="0" applyNumberFormat="1" applyFont="1" applyBorder="1" applyAlignment="1">
      <alignment horizontal="center" vertical="center"/>
    </xf>
    <xf numFmtId="164" fontId="14" fillId="0" borderId="4" xfId="0" applyNumberFormat="1" applyFont="1" applyBorder="1" applyAlignment="1">
      <alignment horizontal="left" vertical="center"/>
    </xf>
    <xf numFmtId="0" fontId="14" fillId="0" borderId="7" xfId="0" applyFont="1" applyBorder="1" applyAlignment="1">
      <alignment vertical="center" wrapText="1"/>
    </xf>
    <xf numFmtId="0" fontId="2" fillId="0" borderId="4" xfId="0" applyFont="1" applyBorder="1" applyAlignment="1">
      <alignment horizontal="left" vertical="center" wrapText="1"/>
    </xf>
    <xf numFmtId="0" fontId="11" fillId="0" borderId="7" xfId="0" applyFont="1" applyBorder="1" applyAlignment="1">
      <alignment horizontal="left" vertical="center"/>
    </xf>
    <xf numFmtId="0" fontId="11" fillId="0" borderId="7" xfId="0" applyFont="1" applyBorder="1" applyAlignment="1">
      <alignment horizontal="left" vertical="center" wrapText="1"/>
    </xf>
    <xf numFmtId="164" fontId="2" fillId="0" borderId="7" xfId="0" applyNumberFormat="1" applyFont="1" applyBorder="1" applyAlignment="1">
      <alignment horizontal="left" vertical="center"/>
    </xf>
    <xf numFmtId="164" fontId="9" fillId="0" borderId="6" xfId="0" applyNumberFormat="1" applyFont="1" applyBorder="1" applyAlignment="1">
      <alignment horizontal="center" vertical="center"/>
    </xf>
    <xf numFmtId="164" fontId="2" fillId="0" borderId="6" xfId="0" applyNumberFormat="1" applyFont="1" applyBorder="1" applyAlignment="1">
      <alignment horizontal="center" vertical="center"/>
    </xf>
    <xf numFmtId="0" fontId="24" fillId="0" borderId="0" xfId="0" applyFont="1" applyAlignment="1">
      <alignment horizontal="right" vertical="center" wrapText="1"/>
    </xf>
    <xf numFmtId="164" fontId="1" fillId="0" borderId="9" xfId="0" applyNumberFormat="1" applyFont="1" applyBorder="1" applyAlignment="1">
      <alignment horizontal="right" vertical="center"/>
    </xf>
    <xf numFmtId="0" fontId="23" fillId="0" borderId="0" xfId="0" applyFont="1" applyAlignment="1">
      <alignment vertical="center"/>
    </xf>
    <xf numFmtId="164" fontId="23" fillId="0" borderId="0" xfId="0" applyNumberFormat="1" applyFont="1" applyAlignment="1">
      <alignment horizontal="center" vertical="center"/>
    </xf>
    <xf numFmtId="164" fontId="24" fillId="0" borderId="0" xfId="0" applyNumberFormat="1" applyFont="1" applyAlignment="1">
      <alignment horizontal="right" vertical="center"/>
    </xf>
    <xf numFmtId="164" fontId="11" fillId="0" borderId="1" xfId="0" applyNumberFormat="1" applyFont="1" applyBorder="1" applyAlignment="1">
      <alignment vertical="center"/>
    </xf>
    <xf numFmtId="0" fontId="1" fillId="0" borderId="6" xfId="0" applyFont="1" applyBorder="1" applyAlignment="1">
      <alignment horizontal="center" vertical="center"/>
    </xf>
    <xf numFmtId="164" fontId="1" fillId="0" borderId="6" xfId="0" applyNumberFormat="1" applyFont="1" applyBorder="1" applyAlignment="1">
      <alignment horizontal="center" vertical="center"/>
    </xf>
    <xf numFmtId="0" fontId="25" fillId="0" borderId="4" xfId="0" applyFont="1" applyBorder="1" applyAlignment="1">
      <alignment horizontal="right" vertical="center" wrapText="1"/>
    </xf>
    <xf numFmtId="0" fontId="4" fillId="0" borderId="6" xfId="0" applyFont="1" applyBorder="1" applyAlignment="1">
      <alignment horizontal="center" vertical="center"/>
    </xf>
    <xf numFmtId="0" fontId="14" fillId="0" borderId="4" xfId="0" applyFont="1" applyBorder="1" applyAlignment="1">
      <alignment horizontal="right" vertical="center" wrapText="1"/>
    </xf>
    <xf numFmtId="0" fontId="4" fillId="0" borderId="4" xfId="0" applyFont="1" applyBorder="1" applyAlignment="1">
      <alignment horizontal="right" vertical="center" wrapText="1"/>
    </xf>
    <xf numFmtId="0" fontId="30" fillId="0" borderId="0" xfId="0" applyFont="1" applyAlignment="1">
      <alignment vertical="center"/>
    </xf>
    <xf numFmtId="164" fontId="4" fillId="0" borderId="4" xfId="0" applyNumberFormat="1" applyFont="1" applyBorder="1" applyAlignment="1">
      <alignment horizontal="right" vertical="center"/>
    </xf>
    <xf numFmtId="164" fontId="9" fillId="0" borderId="0" xfId="0" applyNumberFormat="1" applyFont="1" applyAlignment="1">
      <alignment vertical="center"/>
    </xf>
    <xf numFmtId="0" fontId="13" fillId="0" borderId="12" xfId="0" applyFont="1" applyBorder="1" applyAlignment="1">
      <alignment horizontal="center" vertical="center"/>
    </xf>
    <xf numFmtId="164" fontId="2" fillId="0" borderId="9" xfId="0" applyNumberFormat="1" applyFont="1" applyBorder="1" applyAlignment="1">
      <alignment horizontal="left" vertical="center" wrapText="1"/>
    </xf>
    <xf numFmtId="0" fontId="3" fillId="0" borderId="0" xfId="0" applyFont="1" applyAlignment="1">
      <alignment horizontal="right" vertical="top" wrapText="1"/>
    </xf>
    <xf numFmtId="0" fontId="6" fillId="0" borderId="1" xfId="0" applyFont="1" applyBorder="1" applyAlignment="1">
      <alignment horizontal="left" vertical="center"/>
    </xf>
    <xf numFmtId="164" fontId="11" fillId="0" borderId="1" xfId="0" applyNumberFormat="1" applyFont="1" applyBorder="1" applyAlignment="1">
      <alignment horizontal="center" vertical="center"/>
    </xf>
    <xf numFmtId="164" fontId="2" fillId="2" borderId="5" xfId="0" applyNumberFormat="1" applyFont="1" applyFill="1" applyBorder="1" applyAlignment="1">
      <alignment horizontal="left" vertical="center"/>
    </xf>
    <xf numFmtId="164" fontId="2" fillId="0" borderId="3"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1" fillId="0" borderId="4" xfId="0" applyNumberFormat="1" applyFont="1" applyBorder="1" applyAlignment="1">
      <alignment horizontal="center" vertical="center"/>
    </xf>
    <xf numFmtId="164" fontId="9" fillId="0" borderId="4" xfId="0" applyNumberFormat="1" applyFont="1" applyBorder="1" applyAlignment="1">
      <alignment horizontal="center" vertical="center"/>
    </xf>
    <xf numFmtId="0" fontId="13" fillId="0" borderId="9" xfId="0" applyFont="1" applyBorder="1" applyAlignment="1">
      <alignment horizontal="center" vertical="center"/>
    </xf>
    <xf numFmtId="164" fontId="2" fillId="0" borderId="1" xfId="0" applyNumberFormat="1" applyFont="1" applyBorder="1" applyAlignment="1">
      <alignment horizontal="left" vertical="center" wrapText="1"/>
    </xf>
    <xf numFmtId="164" fontId="2" fillId="2" borderId="6"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microsoft.com/office/2022/11/relationships/FeaturePropertyBag" Target="featurePropertyBag/featurePropertyBag.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4427220</xdr:colOff>
      <xdr:row>23</xdr:row>
      <xdr:rowOff>967741</xdr:rowOff>
    </xdr:from>
    <xdr:to>
      <xdr:col>6</xdr:col>
      <xdr:colOff>982213</xdr:colOff>
      <xdr:row>23</xdr:row>
      <xdr:rowOff>3794761</xdr:rowOff>
    </xdr:to>
    <xdr:pic>
      <xdr:nvPicPr>
        <xdr:cNvPr id="2" name="Picture 5">
          <a:extLst>
            <a:ext uri="{FF2B5EF4-FFF2-40B4-BE49-F238E27FC236}">
              <a16:creationId xmlns="" xmlns:a16="http://schemas.microsoft.com/office/drawing/2014/main" id="{272528C8-C90F-4819-8EEE-3545EE76A8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3798"/>
        <a:stretch>
          <a:fillRect/>
        </a:stretch>
      </xdr:blipFill>
      <xdr:spPr bwMode="auto">
        <a:xfrm>
          <a:off x="5494020" y="6202681"/>
          <a:ext cx="3443473" cy="28270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4467225</xdr:colOff>
      <xdr:row>621</xdr:row>
      <xdr:rowOff>998220</xdr:rowOff>
    </xdr:from>
    <xdr:to>
      <xdr:col>6</xdr:col>
      <xdr:colOff>1022218</xdr:colOff>
      <xdr:row>621</xdr:row>
      <xdr:rowOff>3421380</xdr:rowOff>
    </xdr:to>
    <xdr:pic>
      <xdr:nvPicPr>
        <xdr:cNvPr id="2" name="Picture 5">
          <a:extLst>
            <a:ext uri="{FF2B5EF4-FFF2-40B4-BE49-F238E27FC236}">
              <a16:creationId xmlns="" xmlns:a16="http://schemas.microsoft.com/office/drawing/2014/main" id="{8FB2F452-F8B2-4C0F-A67B-75160938E3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3798"/>
        <a:stretch>
          <a:fillRect/>
        </a:stretch>
      </xdr:blipFill>
      <xdr:spPr bwMode="auto">
        <a:xfrm>
          <a:off x="5534025" y="172692060"/>
          <a:ext cx="3443473" cy="242316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4467225</xdr:colOff>
      <xdr:row>210</xdr:row>
      <xdr:rowOff>998220</xdr:rowOff>
    </xdr:from>
    <xdr:to>
      <xdr:col>6</xdr:col>
      <xdr:colOff>1022218</xdr:colOff>
      <xdr:row>210</xdr:row>
      <xdr:rowOff>3421380</xdr:rowOff>
    </xdr:to>
    <xdr:pic>
      <xdr:nvPicPr>
        <xdr:cNvPr id="2" name="Picture 5">
          <a:extLst>
            <a:ext uri="{FF2B5EF4-FFF2-40B4-BE49-F238E27FC236}">
              <a16:creationId xmlns="" xmlns:a16="http://schemas.microsoft.com/office/drawing/2014/main" id="{6489AE7A-44E1-42C1-8728-0D72596D1D5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3798"/>
        <a:stretch>
          <a:fillRect/>
        </a:stretch>
      </xdr:blipFill>
      <xdr:spPr bwMode="auto">
        <a:xfrm>
          <a:off x="5534025" y="158747460"/>
          <a:ext cx="3443473" cy="24231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4589145</xdr:colOff>
      <xdr:row>774</xdr:row>
      <xdr:rowOff>920115</xdr:rowOff>
    </xdr:from>
    <xdr:to>
      <xdr:col>6</xdr:col>
      <xdr:colOff>1144138</xdr:colOff>
      <xdr:row>774</xdr:row>
      <xdr:rowOff>4033948</xdr:rowOff>
    </xdr:to>
    <xdr:pic>
      <xdr:nvPicPr>
        <xdr:cNvPr id="2" name="Picture 5">
          <a:extLst>
            <a:ext uri="{FF2B5EF4-FFF2-40B4-BE49-F238E27FC236}">
              <a16:creationId xmlns="" xmlns:a16="http://schemas.microsoft.com/office/drawing/2014/main" id="{F457C1B3-D424-49AC-962B-2836DD1B523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3798"/>
        <a:stretch>
          <a:fillRect/>
        </a:stretch>
      </xdr:blipFill>
      <xdr:spPr bwMode="auto">
        <a:xfrm>
          <a:off x="5655945" y="178504215"/>
          <a:ext cx="3443473" cy="3113833"/>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zoomScaleNormal="100" workbookViewId="0">
      <selection activeCell="A14" sqref="A14:G22"/>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26.25" thickBot="1">
      <c r="A1" s="1" t="s">
        <v>155</v>
      </c>
      <c r="B1" s="1"/>
      <c r="C1" s="45"/>
      <c r="D1" s="121"/>
      <c r="E1" s="121"/>
      <c r="F1" s="2"/>
      <c r="G1" s="51" t="s">
        <v>140</v>
      </c>
    </row>
    <row r="2" spans="1:7">
      <c r="A2" s="29" t="s">
        <v>2</v>
      </c>
      <c r="B2" s="100"/>
      <c r="C2" s="69" t="s">
        <v>27</v>
      </c>
      <c r="D2" s="37"/>
      <c r="E2" s="37"/>
      <c r="F2" s="37"/>
      <c r="G2" s="38"/>
    </row>
    <row r="5" spans="1:7" ht="15" thickBot="1">
      <c r="A5" s="131" t="s">
        <v>77</v>
      </c>
      <c r="B5" s="131"/>
      <c r="C5" s="132" t="s">
        <v>26</v>
      </c>
      <c r="D5" s="132"/>
      <c r="E5" s="132"/>
      <c r="F5" s="132"/>
      <c r="G5" s="117">
        <f>PRESSUPOST_CLIMA_!G188</f>
        <v>31918.645999999997</v>
      </c>
    </row>
    <row r="6" spans="1:7">
      <c r="A6" s="78"/>
      <c r="B6" s="78"/>
      <c r="C6" s="70" t="s">
        <v>18</v>
      </c>
      <c r="D6" s="71"/>
      <c r="E6" s="71"/>
      <c r="F6" s="71"/>
      <c r="G6" s="72">
        <f>G5</f>
        <v>31918.645999999997</v>
      </c>
    </row>
    <row r="7" spans="1:7" ht="15">
      <c r="A7" s="79"/>
      <c r="B7" s="79"/>
      <c r="C7" s="73" t="s">
        <v>19</v>
      </c>
      <c r="D7" s="74"/>
      <c r="E7" s="74"/>
      <c r="F7" s="74"/>
      <c r="G7" s="75">
        <f>G6*13/100</f>
        <v>4149.4239799999996</v>
      </c>
    </row>
    <row r="8" spans="1:7" ht="15">
      <c r="A8" s="79"/>
      <c r="B8" s="79"/>
      <c r="C8" s="73" t="s">
        <v>20</v>
      </c>
      <c r="D8" s="74"/>
      <c r="E8" s="74"/>
      <c r="F8" s="74"/>
      <c r="G8" s="75">
        <f>G6*6/100</f>
        <v>1915.1187599999998</v>
      </c>
    </row>
    <row r="9" spans="1:7" ht="15">
      <c r="A9" s="79"/>
      <c r="B9" s="79"/>
      <c r="C9" s="73" t="s">
        <v>21</v>
      </c>
      <c r="D9" s="74"/>
      <c r="E9" s="74"/>
      <c r="F9" s="74"/>
      <c r="G9" s="75">
        <f>G6+G7+G8</f>
        <v>37983.188739999998</v>
      </c>
    </row>
    <row r="10" spans="1:7" ht="15">
      <c r="A10" s="79"/>
      <c r="B10" s="79"/>
      <c r="C10" s="73" t="s">
        <v>22</v>
      </c>
      <c r="D10" s="74"/>
      <c r="E10" s="74"/>
      <c r="F10" s="74"/>
      <c r="G10" s="75">
        <f>G9*21/100</f>
        <v>7976.4696353999989</v>
      </c>
    </row>
    <row r="11" spans="1:7" ht="15">
      <c r="A11" s="79"/>
      <c r="B11" s="79"/>
      <c r="C11" s="76" t="s">
        <v>23</v>
      </c>
      <c r="D11" s="74"/>
      <c r="E11" s="74"/>
      <c r="F11" s="74"/>
      <c r="G11" s="77">
        <f>G9+G10</f>
        <v>45959.658375399995</v>
      </c>
    </row>
    <row r="14" spans="1:7" ht="15" thickBot="1">
      <c r="A14" s="131"/>
      <c r="B14" s="131"/>
      <c r="C14" s="132"/>
      <c r="D14" s="132"/>
      <c r="E14" s="132"/>
      <c r="F14" s="132"/>
      <c r="G14" s="117"/>
    </row>
    <row r="15" spans="1:7">
      <c r="A15" s="78"/>
      <c r="B15" s="78"/>
      <c r="C15" s="70"/>
      <c r="D15" s="71"/>
      <c r="E15" s="71"/>
      <c r="F15" s="71"/>
      <c r="G15" s="72"/>
    </row>
    <row r="16" spans="1:7" ht="15">
      <c r="A16" s="79"/>
      <c r="B16" s="79"/>
      <c r="C16" s="73"/>
      <c r="D16" s="74"/>
      <c r="E16" s="74"/>
      <c r="F16" s="74"/>
      <c r="G16" s="75"/>
    </row>
    <row r="17" spans="1:7" ht="15">
      <c r="A17" s="79"/>
      <c r="B17" s="79"/>
      <c r="C17" s="73"/>
      <c r="D17" s="74"/>
      <c r="E17" s="74"/>
      <c r="F17" s="74"/>
      <c r="G17" s="75"/>
    </row>
    <row r="18" spans="1:7" ht="15">
      <c r="A18" s="79"/>
      <c r="B18" s="79"/>
      <c r="C18" s="73"/>
      <c r="D18" s="74"/>
      <c r="E18" s="74"/>
      <c r="F18" s="74"/>
      <c r="G18" s="75"/>
    </row>
    <row r="19" spans="1:7" ht="15">
      <c r="A19" s="79"/>
      <c r="B19" s="79"/>
      <c r="C19" s="73"/>
      <c r="D19" s="74"/>
      <c r="E19" s="74"/>
      <c r="F19" s="74"/>
      <c r="G19" s="75"/>
    </row>
    <row r="20" spans="1:7" ht="15">
      <c r="A20" s="79"/>
      <c r="B20" s="79"/>
      <c r="C20" s="76"/>
      <c r="D20" s="74"/>
      <c r="E20" s="74"/>
      <c r="F20" s="74"/>
      <c r="G20" s="77"/>
    </row>
    <row r="22" spans="1:7" s="118" customFormat="1" ht="15">
      <c r="C22" s="116"/>
      <c r="D22" s="119"/>
      <c r="E22" s="119"/>
      <c r="F22" s="119"/>
      <c r="G22" s="120"/>
    </row>
    <row r="23" spans="1:7" ht="88.9" customHeight="1"/>
    <row r="24" spans="1:7" ht="333" customHeight="1">
      <c r="C24" s="133" t="s">
        <v>139</v>
      </c>
      <c r="D24" s="133"/>
      <c r="E24" s="133"/>
      <c r="F24" s="133"/>
      <c r="G24" s="133"/>
    </row>
  </sheetData>
  <mergeCells count="5">
    <mergeCell ref="A5:B5"/>
    <mergeCell ref="C5:F5"/>
    <mergeCell ref="A14:B14"/>
    <mergeCell ref="C14:F14"/>
    <mergeCell ref="C24:G24"/>
  </mergeCells>
  <pageMargins left="0.7" right="0.7" top="0.75" bottom="0.75" header="0.3" footer="0.3"/>
  <pageSetup paperSize="9" scale="6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I91"/>
  <sheetViews>
    <sheetView zoomScaleNormal="100" workbookViewId="0">
      <selection activeCell="C115" sqref="C115"/>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4" t="s">
        <v>158</v>
      </c>
      <c r="B1" s="134"/>
      <c r="C1" s="134"/>
      <c r="D1" s="135" t="s">
        <v>26</v>
      </c>
      <c r="E1" s="135"/>
      <c r="F1" s="2"/>
      <c r="G1" s="51" t="s">
        <v>141</v>
      </c>
    </row>
    <row r="2" spans="1:7" ht="15" customHeight="1">
      <c r="A2" s="4" t="s">
        <v>2</v>
      </c>
      <c r="B2" s="4"/>
      <c r="C2" s="53" t="s">
        <v>27</v>
      </c>
      <c r="D2" s="5"/>
      <c r="E2" s="5"/>
      <c r="F2" s="5"/>
      <c r="G2" s="6"/>
    </row>
    <row r="3" spans="1:7" ht="30" customHeight="1" thickBot="1">
      <c r="A3" s="7" t="s">
        <v>3</v>
      </c>
      <c r="B3" s="7"/>
      <c r="C3" s="46">
        <v>1</v>
      </c>
      <c r="D3" s="136" t="s">
        <v>78</v>
      </c>
      <c r="E3" s="136"/>
      <c r="F3" s="136"/>
      <c r="G3" s="136"/>
    </row>
    <row r="4" spans="1:7" ht="15" customHeight="1">
      <c r="A4" s="17"/>
      <c r="B4" s="17"/>
      <c r="C4" s="55"/>
      <c r="D4" s="137"/>
      <c r="E4" s="137"/>
      <c r="F4" s="137"/>
      <c r="G4" s="137"/>
    </row>
    <row r="5" spans="1:7" ht="15" customHeight="1" thickBot="1">
      <c r="A5" s="35" t="s">
        <v>43</v>
      </c>
      <c r="B5" s="35" t="s">
        <v>37</v>
      </c>
      <c r="C5" s="56" t="s">
        <v>0</v>
      </c>
      <c r="D5" s="18"/>
      <c r="E5" s="18"/>
      <c r="F5" s="18"/>
      <c r="G5" s="19"/>
    </row>
    <row r="6" spans="1:7" s="8" customFormat="1" ht="90" customHeight="1">
      <c r="A6" s="32">
        <v>1</v>
      </c>
      <c r="B6" s="106" t="s">
        <v>38</v>
      </c>
      <c r="C6" s="65" t="s">
        <v>145</v>
      </c>
      <c r="D6" s="34"/>
      <c r="E6" s="32"/>
      <c r="F6" s="32"/>
      <c r="G6" s="31"/>
    </row>
    <row r="7" spans="1:7" s="8" customFormat="1" ht="15" customHeight="1">
      <c r="A7" s="32"/>
      <c r="B7" s="106"/>
      <c r="C7" s="124"/>
      <c r="D7" s="107"/>
      <c r="E7" s="122"/>
      <c r="F7" s="122"/>
      <c r="G7" s="123"/>
    </row>
    <row r="8" spans="1:7" ht="79.900000000000006" customHeight="1">
      <c r="A8" s="32">
        <v>2</v>
      </c>
      <c r="B8" s="106" t="s">
        <v>39</v>
      </c>
      <c r="C8" s="47" t="s">
        <v>119</v>
      </c>
      <c r="D8" s="34"/>
      <c r="E8" s="32"/>
      <c r="F8" s="32"/>
      <c r="G8" s="31"/>
    </row>
    <row r="9" spans="1:7" ht="15" customHeight="1">
      <c r="A9" s="32"/>
      <c r="B9" s="106"/>
      <c r="C9" s="124"/>
      <c r="D9" s="107"/>
      <c r="E9" s="122"/>
      <c r="F9" s="122"/>
      <c r="G9" s="123"/>
    </row>
    <row r="10" spans="1:7" s="8" customFormat="1" ht="70.150000000000006" customHeight="1">
      <c r="A10" s="32">
        <v>3</v>
      </c>
      <c r="B10" s="106" t="s">
        <v>40</v>
      </c>
      <c r="C10" s="47" t="s">
        <v>146</v>
      </c>
      <c r="D10" s="34"/>
      <c r="E10" s="32"/>
      <c r="F10" s="32"/>
      <c r="G10" s="31"/>
    </row>
    <row r="11" spans="1:7" s="8" customFormat="1" ht="15" customHeight="1">
      <c r="A11" s="32"/>
      <c r="B11" s="106"/>
      <c r="C11" s="124"/>
      <c r="D11" s="107"/>
      <c r="E11" s="122"/>
      <c r="F11" s="122"/>
      <c r="G11" s="123"/>
    </row>
    <row r="12" spans="1:7" s="8" customFormat="1" ht="70.150000000000006" customHeight="1">
      <c r="A12" s="32">
        <v>4</v>
      </c>
      <c r="B12" s="106" t="s">
        <v>41</v>
      </c>
      <c r="C12" s="47" t="s">
        <v>120</v>
      </c>
      <c r="D12" s="34"/>
      <c r="E12" s="32"/>
      <c r="F12" s="32"/>
      <c r="G12" s="31"/>
    </row>
    <row r="13" spans="1:7" ht="15" customHeight="1">
      <c r="A13" s="32"/>
      <c r="B13" s="106"/>
      <c r="C13" s="124"/>
      <c r="D13" s="107"/>
      <c r="E13" s="122"/>
      <c r="F13" s="122"/>
      <c r="G13" s="123"/>
    </row>
    <row r="14" spans="1:7" s="8" customFormat="1" ht="70.150000000000006" customHeight="1">
      <c r="A14" s="32">
        <v>5</v>
      </c>
      <c r="B14" s="106" t="s">
        <v>42</v>
      </c>
      <c r="C14" s="47" t="s">
        <v>147</v>
      </c>
      <c r="D14" s="34"/>
      <c r="E14" s="32"/>
      <c r="F14" s="32"/>
      <c r="G14" s="31"/>
    </row>
    <row r="15" spans="1:7" ht="15" customHeight="1" thickBot="1">
      <c r="A15" s="32"/>
      <c r="B15" s="106"/>
      <c r="C15" s="124"/>
      <c r="D15" s="107"/>
      <c r="E15" s="122"/>
      <c r="F15" s="122"/>
      <c r="G15" s="123"/>
    </row>
    <row r="16" spans="1:7" ht="15" customHeight="1" thickBot="1">
      <c r="A16" s="68" t="s">
        <v>5</v>
      </c>
      <c r="B16" s="68"/>
      <c r="C16" s="67">
        <v>1</v>
      </c>
      <c r="D16" s="9"/>
      <c r="E16" s="10"/>
      <c r="F16" s="10"/>
      <c r="G16" s="11"/>
    </row>
    <row r="17" spans="1:9" ht="15" customHeight="1">
      <c r="A17" s="4" t="s">
        <v>2</v>
      </c>
      <c r="B17" s="4"/>
      <c r="C17" s="53" t="s">
        <v>27</v>
      </c>
      <c r="D17" s="5"/>
      <c r="E17" s="5"/>
      <c r="F17" s="5"/>
      <c r="G17" s="6"/>
    </row>
    <row r="18" spans="1:9" ht="30" customHeight="1" thickBot="1">
      <c r="A18" s="7" t="s">
        <v>3</v>
      </c>
      <c r="B18" s="7"/>
      <c r="C18" s="46">
        <v>2</v>
      </c>
      <c r="D18" s="136" t="s">
        <v>94</v>
      </c>
      <c r="E18" s="136"/>
      <c r="F18" s="136"/>
      <c r="G18" s="136"/>
    </row>
    <row r="19" spans="1:9" ht="15" customHeight="1">
      <c r="A19" s="17"/>
      <c r="B19" s="17"/>
      <c r="C19" s="55"/>
      <c r="D19" s="137"/>
      <c r="E19" s="137"/>
      <c r="F19" s="137"/>
      <c r="G19" s="137"/>
    </row>
    <row r="20" spans="1:9" ht="15" customHeight="1" thickBot="1">
      <c r="A20" s="35" t="s">
        <v>43</v>
      </c>
      <c r="B20" s="35" t="s">
        <v>37</v>
      </c>
      <c r="C20" s="56" t="s">
        <v>0</v>
      </c>
      <c r="D20" s="18"/>
      <c r="E20" s="18"/>
      <c r="F20" s="18"/>
      <c r="G20" s="19"/>
    </row>
    <row r="21" spans="1:9" ht="70.150000000000006" customHeight="1">
      <c r="A21" s="106">
        <v>1</v>
      </c>
      <c r="B21" s="106" t="s">
        <v>44</v>
      </c>
      <c r="C21" s="65" t="s">
        <v>121</v>
      </c>
      <c r="D21" s="34"/>
      <c r="E21" s="33"/>
      <c r="F21" s="32"/>
      <c r="G21" s="31"/>
    </row>
    <row r="22" spans="1:9" ht="15" customHeight="1">
      <c r="A22" s="32"/>
      <c r="B22" s="106"/>
      <c r="C22" s="124"/>
      <c r="D22" s="107"/>
      <c r="E22" s="122"/>
      <c r="F22" s="122"/>
      <c r="G22" s="123"/>
    </row>
    <row r="23" spans="1:9" ht="70.150000000000006" customHeight="1">
      <c r="A23" s="32">
        <v>2</v>
      </c>
      <c r="B23" s="106" t="s">
        <v>45</v>
      </c>
      <c r="C23" s="47" t="s">
        <v>148</v>
      </c>
      <c r="D23" s="34"/>
      <c r="E23" s="33"/>
      <c r="F23" s="32"/>
      <c r="G23" s="31"/>
    </row>
    <row r="24" spans="1:9" ht="15" customHeight="1">
      <c r="A24" s="32"/>
      <c r="B24" s="106"/>
      <c r="C24" s="124"/>
      <c r="D24" s="107"/>
      <c r="E24" s="122"/>
      <c r="F24" s="122"/>
      <c r="G24" s="123"/>
    </row>
    <row r="25" spans="1:9" ht="70.150000000000006" customHeight="1">
      <c r="A25" s="32">
        <v>3</v>
      </c>
      <c r="B25" s="106" t="s">
        <v>48</v>
      </c>
      <c r="C25" s="47" t="s">
        <v>122</v>
      </c>
      <c r="D25" s="34"/>
      <c r="E25" s="33"/>
      <c r="F25" s="32"/>
      <c r="G25" s="31"/>
    </row>
    <row r="26" spans="1:9" ht="15" customHeight="1">
      <c r="A26" s="32"/>
      <c r="B26" s="106"/>
      <c r="C26" s="124"/>
      <c r="D26" s="107"/>
      <c r="E26" s="122"/>
      <c r="F26" s="122"/>
      <c r="G26" s="123"/>
    </row>
    <row r="27" spans="1:9" ht="60" customHeight="1">
      <c r="A27" s="32">
        <v>4</v>
      </c>
      <c r="B27" s="106" t="s">
        <v>46</v>
      </c>
      <c r="C27" s="84" t="s">
        <v>136</v>
      </c>
      <c r="D27" s="34"/>
      <c r="E27" s="33"/>
      <c r="F27" s="32"/>
      <c r="G27" s="31"/>
    </row>
    <row r="28" spans="1:9" ht="15" customHeight="1">
      <c r="A28" s="32"/>
      <c r="B28" s="106"/>
      <c r="C28" s="124"/>
      <c r="D28" s="107"/>
      <c r="E28" s="122"/>
      <c r="F28" s="122"/>
      <c r="G28" s="123"/>
    </row>
    <row r="29" spans="1:9" ht="79.900000000000006" customHeight="1">
      <c r="A29" s="32">
        <v>5</v>
      </c>
      <c r="B29" s="106" t="s">
        <v>47</v>
      </c>
      <c r="C29" s="65" t="s">
        <v>135</v>
      </c>
      <c r="D29" s="34"/>
      <c r="E29" s="33"/>
      <c r="F29" s="32"/>
      <c r="G29" s="31"/>
      <c r="I29" s="54"/>
    </row>
    <row r="30" spans="1:9" ht="15" customHeight="1">
      <c r="A30" s="32"/>
      <c r="B30" s="106"/>
      <c r="C30" s="124"/>
      <c r="D30" s="107"/>
      <c r="E30" s="122"/>
      <c r="F30" s="122"/>
      <c r="G30" s="123"/>
    </row>
    <row r="31" spans="1:9" ht="100.15" customHeight="1">
      <c r="A31" s="32">
        <v>6</v>
      </c>
      <c r="B31" s="106" t="s">
        <v>49</v>
      </c>
      <c r="C31" s="65" t="s">
        <v>137</v>
      </c>
      <c r="D31" s="34"/>
      <c r="E31" s="33"/>
      <c r="F31" s="32"/>
      <c r="G31" s="31"/>
    </row>
    <row r="32" spans="1:9" ht="15" customHeight="1" thickBot="1">
      <c r="A32" s="32"/>
      <c r="B32" s="106"/>
      <c r="C32" s="124"/>
      <c r="D32" s="107"/>
      <c r="E32" s="122"/>
      <c r="F32" s="122"/>
      <c r="G32" s="123"/>
    </row>
    <row r="33" spans="1:7" ht="15" customHeight="1" thickBot="1">
      <c r="A33" s="68" t="s">
        <v>5</v>
      </c>
      <c r="B33" s="68"/>
      <c r="C33" s="67">
        <v>2</v>
      </c>
      <c r="D33" s="9"/>
      <c r="E33" s="10"/>
      <c r="F33" s="10"/>
      <c r="G33" s="11"/>
    </row>
    <row r="34" spans="1:7" ht="15" customHeight="1">
      <c r="A34" s="4" t="s">
        <v>2</v>
      </c>
      <c r="B34" s="4"/>
      <c r="C34" s="53" t="s">
        <v>27</v>
      </c>
      <c r="D34" s="5"/>
      <c r="E34" s="5"/>
      <c r="F34" s="5"/>
      <c r="G34" s="6"/>
    </row>
    <row r="35" spans="1:7" ht="30" customHeight="1" thickBot="1">
      <c r="A35" s="7" t="s">
        <v>3</v>
      </c>
      <c r="B35" s="7"/>
      <c r="C35" s="46">
        <v>3</v>
      </c>
      <c r="D35" s="136" t="s">
        <v>85</v>
      </c>
      <c r="E35" s="136"/>
      <c r="F35" s="136"/>
      <c r="G35" s="136"/>
    </row>
    <row r="36" spans="1:7" ht="15" customHeight="1">
      <c r="A36" s="17"/>
      <c r="B36" s="17"/>
      <c r="C36" s="55"/>
      <c r="D36" s="137"/>
      <c r="E36" s="137"/>
      <c r="F36" s="137"/>
      <c r="G36" s="137"/>
    </row>
    <row r="37" spans="1:7" ht="15" customHeight="1" thickBot="1">
      <c r="A37" s="35" t="s">
        <v>43</v>
      </c>
      <c r="B37" s="35" t="s">
        <v>37</v>
      </c>
      <c r="C37" s="56" t="s">
        <v>0</v>
      </c>
      <c r="D37" s="18"/>
      <c r="E37" s="18"/>
      <c r="F37" s="18"/>
      <c r="G37" s="19"/>
    </row>
    <row r="38" spans="1:7" ht="60" customHeight="1">
      <c r="A38" s="32">
        <v>1</v>
      </c>
      <c r="B38" s="106" t="s">
        <v>50</v>
      </c>
      <c r="C38" s="54" t="s">
        <v>123</v>
      </c>
      <c r="D38" s="34"/>
      <c r="E38" s="33"/>
      <c r="F38" s="32"/>
      <c r="G38" s="31"/>
    </row>
    <row r="39" spans="1:7" ht="15" customHeight="1" thickBot="1">
      <c r="A39" s="32"/>
      <c r="B39" s="106"/>
      <c r="C39" s="124"/>
      <c r="D39" s="107"/>
      <c r="E39" s="122"/>
      <c r="F39" s="122"/>
      <c r="G39" s="123"/>
    </row>
    <row r="40" spans="1:7" ht="15" customHeight="1" thickBot="1">
      <c r="A40" s="68" t="s">
        <v>5</v>
      </c>
      <c r="B40" s="68"/>
      <c r="C40" s="67">
        <v>3</v>
      </c>
      <c r="D40" s="9"/>
      <c r="E40" s="10"/>
      <c r="F40" s="10"/>
      <c r="G40" s="11"/>
    </row>
    <row r="41" spans="1:7" ht="15" customHeight="1">
      <c r="A41" s="4" t="s">
        <v>2</v>
      </c>
      <c r="B41" s="4"/>
      <c r="C41" s="53" t="s">
        <v>27</v>
      </c>
      <c r="D41" s="5"/>
      <c r="E41" s="5"/>
      <c r="F41" s="5"/>
      <c r="G41" s="6"/>
    </row>
    <row r="42" spans="1:7" ht="30" customHeight="1" thickBot="1">
      <c r="A42" s="7" t="s">
        <v>3</v>
      </c>
      <c r="B42" s="7"/>
      <c r="C42" s="46">
        <v>4</v>
      </c>
      <c r="D42" s="136" t="s">
        <v>86</v>
      </c>
      <c r="E42" s="136"/>
      <c r="F42" s="136"/>
      <c r="G42" s="136"/>
    </row>
    <row r="43" spans="1:7">
      <c r="A43" s="17"/>
      <c r="B43" s="17"/>
      <c r="C43" s="55"/>
      <c r="D43" s="137"/>
      <c r="E43" s="137"/>
      <c r="F43" s="137"/>
      <c r="G43" s="137"/>
    </row>
    <row r="44" spans="1:7" ht="15" thickBot="1">
      <c r="A44" s="35" t="s">
        <v>43</v>
      </c>
      <c r="B44" s="35" t="s">
        <v>37</v>
      </c>
      <c r="C44" s="56" t="s">
        <v>0</v>
      </c>
      <c r="D44" s="18"/>
      <c r="E44" s="18"/>
      <c r="F44" s="18"/>
      <c r="G44" s="19"/>
    </row>
    <row r="45" spans="1:7" ht="60" customHeight="1">
      <c r="A45" s="32">
        <v>1</v>
      </c>
      <c r="B45" s="106" t="s">
        <v>51</v>
      </c>
      <c r="C45" s="47" t="s">
        <v>124</v>
      </c>
      <c r="D45" s="34"/>
      <c r="E45" s="32"/>
      <c r="F45" s="32"/>
      <c r="G45" s="31"/>
    </row>
    <row r="46" spans="1:7" ht="15" customHeight="1" thickBot="1">
      <c r="A46" s="32"/>
      <c r="B46" s="106"/>
      <c r="C46" s="124"/>
      <c r="D46" s="107"/>
      <c r="E46" s="122"/>
      <c r="F46" s="122"/>
      <c r="G46" s="123"/>
    </row>
    <row r="47" spans="1:7" ht="15" customHeight="1" thickBot="1">
      <c r="A47" s="68" t="s">
        <v>5</v>
      </c>
      <c r="B47" s="68"/>
      <c r="C47" s="67">
        <v>4</v>
      </c>
      <c r="D47" s="9"/>
      <c r="E47" s="10"/>
      <c r="F47" s="10"/>
      <c r="G47" s="11"/>
    </row>
    <row r="48" spans="1:7" ht="15" customHeight="1">
      <c r="A48" s="4" t="s">
        <v>2</v>
      </c>
      <c r="B48" s="4"/>
      <c r="C48" s="53" t="s">
        <v>27</v>
      </c>
      <c r="D48" s="5"/>
      <c r="E48" s="5"/>
      <c r="F48" s="5"/>
      <c r="G48" s="6"/>
    </row>
    <row r="49" spans="1:7" ht="30" customHeight="1" thickBot="1">
      <c r="A49" s="7" t="s">
        <v>3</v>
      </c>
      <c r="B49" s="7"/>
      <c r="C49" s="46">
        <v>5</v>
      </c>
      <c r="D49" s="136" t="s">
        <v>96</v>
      </c>
      <c r="E49" s="136"/>
      <c r="F49" s="136"/>
      <c r="G49" s="136"/>
    </row>
    <row r="50" spans="1:7" ht="15" customHeight="1">
      <c r="A50" s="17"/>
      <c r="B50" s="17"/>
      <c r="C50" s="55"/>
      <c r="D50" s="137"/>
      <c r="E50" s="137"/>
      <c r="F50" s="137"/>
      <c r="G50" s="137"/>
    </row>
    <row r="51" spans="1:7" ht="15" customHeight="1" thickBot="1">
      <c r="A51" s="35" t="s">
        <v>43</v>
      </c>
      <c r="B51" s="35" t="s">
        <v>37</v>
      </c>
      <c r="C51" s="56" t="s">
        <v>0</v>
      </c>
      <c r="D51" s="18" t="s">
        <v>8</v>
      </c>
      <c r="E51" s="18"/>
      <c r="F51" s="18"/>
      <c r="G51" s="19"/>
    </row>
    <row r="52" spans="1:7" ht="79.900000000000006" customHeight="1">
      <c r="A52" s="32">
        <v>1</v>
      </c>
      <c r="B52" s="106" t="s">
        <v>52</v>
      </c>
      <c r="C52" s="54" t="s">
        <v>125</v>
      </c>
      <c r="D52" s="34"/>
      <c r="E52" s="33"/>
      <c r="F52" s="32"/>
      <c r="G52" s="31"/>
    </row>
    <row r="53" spans="1:7" ht="15" customHeight="1">
      <c r="A53" s="32"/>
      <c r="B53" s="106"/>
      <c r="C53" s="124"/>
      <c r="D53" s="107"/>
      <c r="E53" s="122"/>
      <c r="F53" s="122"/>
      <c r="G53" s="123"/>
    </row>
    <row r="54" spans="1:7" ht="79.900000000000006" customHeight="1">
      <c r="A54" s="32">
        <v>2</v>
      </c>
      <c r="B54" s="106" t="s">
        <v>97</v>
      </c>
      <c r="C54" s="54" t="s">
        <v>126</v>
      </c>
      <c r="D54" s="34"/>
      <c r="E54" s="33"/>
      <c r="F54" s="32"/>
      <c r="G54" s="31"/>
    </row>
    <row r="55" spans="1:7" ht="15" customHeight="1">
      <c r="A55" s="32"/>
      <c r="B55" s="106"/>
      <c r="C55" s="124"/>
      <c r="D55" s="107"/>
      <c r="E55" s="122"/>
      <c r="F55" s="122"/>
      <c r="G55" s="123"/>
    </row>
    <row r="56" spans="1:7" ht="79.900000000000006" customHeight="1">
      <c r="A56" s="32">
        <v>3</v>
      </c>
      <c r="B56" s="106" t="s">
        <v>87</v>
      </c>
      <c r="C56" s="54" t="s">
        <v>127</v>
      </c>
      <c r="D56" s="34"/>
      <c r="E56" s="33"/>
      <c r="F56" s="32"/>
      <c r="G56" s="31"/>
    </row>
    <row r="57" spans="1:7" ht="15" customHeight="1">
      <c r="A57" s="32"/>
      <c r="B57" s="106"/>
      <c r="C57" s="124"/>
      <c r="D57" s="107"/>
      <c r="E57" s="122"/>
      <c r="F57" s="122"/>
      <c r="G57" s="123"/>
    </row>
    <row r="58" spans="1:7" ht="79.900000000000006" customHeight="1">
      <c r="A58" s="32">
        <v>4</v>
      </c>
      <c r="B58" s="106" t="s">
        <v>98</v>
      </c>
      <c r="C58" s="54" t="s">
        <v>152</v>
      </c>
      <c r="D58" s="34"/>
      <c r="E58" s="33"/>
      <c r="F58" s="32"/>
      <c r="G58" s="31"/>
    </row>
    <row r="59" spans="1:7" ht="15" customHeight="1">
      <c r="A59" s="32"/>
      <c r="B59" s="106"/>
      <c r="C59" s="124"/>
      <c r="D59" s="107"/>
      <c r="E59" s="122"/>
      <c r="F59" s="122"/>
      <c r="G59" s="123"/>
    </row>
    <row r="60" spans="1:7" ht="90" customHeight="1">
      <c r="A60" s="32">
        <v>5</v>
      </c>
      <c r="B60" s="106" t="s">
        <v>100</v>
      </c>
      <c r="C60" s="54" t="s">
        <v>128</v>
      </c>
      <c r="D60" s="34"/>
      <c r="E60" s="33"/>
      <c r="F60" s="32"/>
      <c r="G60" s="31"/>
    </row>
    <row r="61" spans="1:7" ht="15" customHeight="1">
      <c r="A61" s="32"/>
      <c r="B61" s="106"/>
      <c r="C61" s="124"/>
      <c r="D61" s="107"/>
      <c r="E61" s="122"/>
      <c r="F61" s="122"/>
      <c r="G61" s="123"/>
    </row>
    <row r="62" spans="1:7" ht="90" customHeight="1">
      <c r="A62" s="32">
        <v>6</v>
      </c>
      <c r="B62" s="106" t="s">
        <v>101</v>
      </c>
      <c r="C62" s="54" t="s">
        <v>129</v>
      </c>
      <c r="D62" s="34"/>
      <c r="E62" s="33"/>
      <c r="F62" s="32"/>
      <c r="G62" s="31"/>
    </row>
    <row r="63" spans="1:7" ht="15" customHeight="1">
      <c r="A63" s="32"/>
      <c r="B63" s="106"/>
      <c r="C63" s="124"/>
      <c r="D63" s="107"/>
      <c r="E63" s="122"/>
      <c r="F63" s="122"/>
      <c r="G63" s="123"/>
    </row>
    <row r="64" spans="1:7" ht="70.150000000000006" customHeight="1">
      <c r="A64" s="32">
        <v>7</v>
      </c>
      <c r="B64" s="106" t="s">
        <v>102</v>
      </c>
      <c r="C64" s="54" t="s">
        <v>130</v>
      </c>
      <c r="D64" s="34"/>
      <c r="E64" s="33"/>
      <c r="F64" s="32"/>
      <c r="G64" s="31"/>
    </row>
    <row r="65" spans="1:7" ht="15" customHeight="1">
      <c r="A65" s="32"/>
      <c r="B65" s="106"/>
      <c r="C65" s="124"/>
      <c r="D65" s="107"/>
      <c r="E65" s="122"/>
      <c r="F65" s="122"/>
      <c r="G65" s="123"/>
    </row>
    <row r="66" spans="1:7" ht="60" customHeight="1">
      <c r="A66" s="32">
        <v>8</v>
      </c>
      <c r="B66" s="106" t="s">
        <v>103</v>
      </c>
      <c r="C66" s="54" t="s">
        <v>131</v>
      </c>
      <c r="D66" s="34"/>
      <c r="E66" s="33"/>
      <c r="F66" s="32"/>
      <c r="G66" s="31"/>
    </row>
    <row r="67" spans="1:7" ht="15" customHeight="1">
      <c r="A67" s="32"/>
      <c r="B67" s="106"/>
      <c r="C67" s="124"/>
      <c r="D67" s="107"/>
      <c r="E67" s="122"/>
      <c r="F67" s="122"/>
      <c r="G67" s="123"/>
    </row>
    <row r="68" spans="1:7" ht="79.900000000000006" customHeight="1">
      <c r="A68" s="32">
        <v>9</v>
      </c>
      <c r="B68" s="106" t="s">
        <v>104</v>
      </c>
      <c r="C68" s="54" t="s">
        <v>132</v>
      </c>
      <c r="D68" s="34"/>
      <c r="E68" s="33"/>
      <c r="F68" s="32"/>
      <c r="G68" s="31"/>
    </row>
    <row r="69" spans="1:7" ht="15" customHeight="1">
      <c r="A69" s="32"/>
      <c r="B69" s="106"/>
      <c r="C69" s="124"/>
      <c r="D69" s="107"/>
      <c r="E69" s="122"/>
      <c r="F69" s="122"/>
      <c r="G69" s="123"/>
    </row>
    <row r="70" spans="1:7" ht="79.900000000000006" customHeight="1">
      <c r="A70" s="32">
        <v>10</v>
      </c>
      <c r="B70" s="106" t="s">
        <v>105</v>
      </c>
      <c r="C70" s="54" t="s">
        <v>159</v>
      </c>
      <c r="D70" s="34"/>
      <c r="E70" s="33"/>
      <c r="F70" s="32"/>
      <c r="G70" s="31"/>
    </row>
    <row r="71" spans="1:7" ht="15" customHeight="1">
      <c r="A71" s="32"/>
      <c r="B71" s="106"/>
      <c r="C71" s="124"/>
      <c r="D71" s="107"/>
      <c r="E71" s="122"/>
      <c r="F71" s="122"/>
      <c r="G71" s="123"/>
    </row>
    <row r="72" spans="1:7" ht="100.15" customHeight="1">
      <c r="A72" s="32">
        <v>11</v>
      </c>
      <c r="B72" s="106" t="s">
        <v>106</v>
      </c>
      <c r="C72" s="54" t="s">
        <v>160</v>
      </c>
      <c r="D72" s="34"/>
      <c r="E72" s="33"/>
      <c r="F72" s="32"/>
      <c r="G72" s="31"/>
    </row>
    <row r="73" spans="1:7" ht="15" customHeight="1">
      <c r="A73" s="32"/>
      <c r="B73" s="106"/>
      <c r="C73" s="124"/>
      <c r="D73" s="107"/>
      <c r="E73" s="122"/>
      <c r="F73" s="122"/>
      <c r="G73" s="123"/>
    </row>
    <row r="74" spans="1:7" ht="90" customHeight="1">
      <c r="A74" s="32">
        <v>12</v>
      </c>
      <c r="B74" s="106" t="s">
        <v>108</v>
      </c>
      <c r="C74" s="54" t="s">
        <v>133</v>
      </c>
      <c r="D74" s="34"/>
      <c r="E74" s="33"/>
      <c r="F74" s="32"/>
      <c r="G74" s="31"/>
    </row>
    <row r="75" spans="1:7" ht="15" customHeight="1" thickBot="1">
      <c r="A75" s="32"/>
      <c r="B75" s="106"/>
      <c r="C75" s="124"/>
      <c r="D75" s="107"/>
      <c r="E75" s="122"/>
      <c r="F75" s="122"/>
      <c r="G75" s="123"/>
    </row>
    <row r="76" spans="1:7" ht="15" customHeight="1" thickBot="1">
      <c r="A76" s="68" t="s">
        <v>5</v>
      </c>
      <c r="B76" s="68"/>
      <c r="C76" s="67">
        <v>5</v>
      </c>
      <c r="D76" s="9"/>
      <c r="E76" s="10"/>
      <c r="F76" s="10"/>
      <c r="G76" s="11"/>
    </row>
    <row r="77" spans="1:7" ht="15" customHeight="1">
      <c r="A77" s="4" t="s">
        <v>2</v>
      </c>
      <c r="B77" s="4"/>
      <c r="C77" s="53" t="s">
        <v>27</v>
      </c>
      <c r="D77" s="5"/>
      <c r="E77" s="5"/>
      <c r="F77" s="5"/>
      <c r="G77" s="6"/>
    </row>
    <row r="78" spans="1:7" ht="30" customHeight="1" thickBot="1">
      <c r="A78" s="7" t="s">
        <v>3</v>
      </c>
      <c r="B78" s="7"/>
      <c r="C78" s="46">
        <v>6</v>
      </c>
      <c r="D78" s="136" t="s">
        <v>109</v>
      </c>
      <c r="E78" s="136"/>
      <c r="F78" s="136"/>
      <c r="G78" s="136"/>
    </row>
    <row r="79" spans="1:7" ht="15" customHeight="1">
      <c r="A79" s="17"/>
      <c r="B79" s="17"/>
      <c r="C79" s="55"/>
      <c r="D79" s="137"/>
      <c r="E79" s="137"/>
      <c r="F79" s="137"/>
      <c r="G79" s="137"/>
    </row>
    <row r="80" spans="1:7" ht="15" customHeight="1" thickBot="1">
      <c r="A80" s="35" t="s">
        <v>43</v>
      </c>
      <c r="B80" s="35" t="s">
        <v>37</v>
      </c>
      <c r="C80" s="56" t="s">
        <v>0</v>
      </c>
      <c r="D80" s="18"/>
      <c r="E80" s="18"/>
      <c r="F80" s="18"/>
      <c r="G80" s="19"/>
    </row>
    <row r="81" spans="1:7" ht="49.9" customHeight="1">
      <c r="A81" s="32">
        <v>1</v>
      </c>
      <c r="B81" s="106" t="s">
        <v>53</v>
      </c>
      <c r="C81" s="54" t="s">
        <v>168</v>
      </c>
      <c r="D81" s="34"/>
      <c r="E81" s="33"/>
      <c r="F81" s="33"/>
      <c r="G81" s="31"/>
    </row>
    <row r="82" spans="1:7" ht="15" customHeight="1">
      <c r="A82" s="32"/>
      <c r="B82" s="106"/>
      <c r="C82" s="124"/>
      <c r="D82" s="107"/>
      <c r="E82" s="122"/>
      <c r="F82" s="122"/>
      <c r="G82" s="123"/>
    </row>
    <row r="83" spans="1:7" ht="49.9" customHeight="1">
      <c r="A83" s="32">
        <v>2</v>
      </c>
      <c r="B83" s="106" t="s">
        <v>110</v>
      </c>
      <c r="C83" s="54" t="s">
        <v>116</v>
      </c>
      <c r="D83" s="34"/>
      <c r="E83" s="33"/>
      <c r="F83" s="33"/>
      <c r="G83" s="31"/>
    </row>
    <row r="84" spans="1:7" ht="15" customHeight="1">
      <c r="A84" s="32"/>
      <c r="B84" s="106"/>
      <c r="C84" s="124"/>
      <c r="D84" s="107"/>
      <c r="E84" s="122"/>
      <c r="F84" s="122"/>
      <c r="G84" s="123"/>
    </row>
    <row r="85" spans="1:7" ht="49.9" customHeight="1">
      <c r="A85" s="32">
        <v>3</v>
      </c>
      <c r="B85" s="106" t="s">
        <v>151</v>
      </c>
      <c r="C85" s="84" t="s">
        <v>115</v>
      </c>
      <c r="D85" s="34"/>
      <c r="E85" s="33"/>
      <c r="F85" s="32"/>
      <c r="G85" s="31"/>
    </row>
    <row r="86" spans="1:7" s="8" customFormat="1" ht="15" customHeight="1">
      <c r="A86" s="32"/>
      <c r="B86" s="106"/>
      <c r="C86" s="124"/>
      <c r="D86" s="107"/>
      <c r="E86" s="122"/>
      <c r="F86" s="122"/>
      <c r="G86" s="123"/>
    </row>
    <row r="87" spans="1:7" ht="60" customHeight="1">
      <c r="A87" s="32">
        <v>4</v>
      </c>
      <c r="B87" s="106" t="s">
        <v>112</v>
      </c>
      <c r="C87" s="64" t="s">
        <v>134</v>
      </c>
      <c r="D87" s="34"/>
      <c r="E87" s="33"/>
      <c r="F87" s="32"/>
      <c r="G87" s="31"/>
    </row>
    <row r="88" spans="1:7" ht="15" customHeight="1">
      <c r="A88" s="32"/>
      <c r="B88" s="106"/>
      <c r="C88" s="124"/>
      <c r="D88" s="107"/>
      <c r="E88" s="122"/>
      <c r="F88" s="122"/>
      <c r="G88" s="123"/>
    </row>
    <row r="89" spans="1:7" ht="79.900000000000006" customHeight="1">
      <c r="A89" s="32">
        <v>5</v>
      </c>
      <c r="B89" s="106" t="s">
        <v>167</v>
      </c>
      <c r="C89" s="54" t="s">
        <v>162</v>
      </c>
      <c r="D89" s="34"/>
      <c r="E89" s="33"/>
      <c r="F89" s="33"/>
      <c r="G89" s="31"/>
    </row>
    <row r="90" spans="1:7" ht="15" customHeight="1" thickBot="1">
      <c r="A90" s="32"/>
      <c r="B90" s="106"/>
      <c r="C90" s="124"/>
      <c r="D90" s="107"/>
      <c r="E90" s="122"/>
      <c r="F90" s="122"/>
      <c r="G90" s="123"/>
    </row>
    <row r="91" spans="1:7" ht="15" customHeight="1" thickBot="1">
      <c r="A91" s="68" t="s">
        <v>5</v>
      </c>
      <c r="B91" s="68"/>
      <c r="C91" s="67">
        <v>6</v>
      </c>
      <c r="D91" s="9"/>
      <c r="E91" s="10"/>
      <c r="F91" s="10"/>
      <c r="G91" s="11"/>
    </row>
  </sheetData>
  <mergeCells count="14">
    <mergeCell ref="D78:G78"/>
    <mergeCell ref="D79:G79"/>
    <mergeCell ref="D50:G50"/>
    <mergeCell ref="A1:C1"/>
    <mergeCell ref="D1:E1"/>
    <mergeCell ref="D3:G3"/>
    <mergeCell ref="D4:G4"/>
    <mergeCell ref="D18:G18"/>
    <mergeCell ref="D19:G19"/>
    <mergeCell ref="D35:G35"/>
    <mergeCell ref="D36:G36"/>
    <mergeCell ref="D42:G42"/>
    <mergeCell ref="D43:G43"/>
    <mergeCell ref="D49:G49"/>
  </mergeCells>
  <pageMargins left="0.7" right="0.7" top="0.75" bottom="0.75" header="0.3" footer="0.3"/>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622"/>
  <sheetViews>
    <sheetView topLeftCell="A547" zoomScaleNormal="100" workbookViewId="0">
      <selection activeCell="D477" sqref="D477:F477"/>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4" t="s">
        <v>142</v>
      </c>
      <c r="B1" s="134"/>
      <c r="C1" s="134"/>
      <c r="D1" s="135" t="s">
        <v>26</v>
      </c>
      <c r="E1" s="135"/>
      <c r="F1" s="2"/>
      <c r="G1" s="51" t="s">
        <v>141</v>
      </c>
    </row>
    <row r="2" spans="1:7" ht="15" customHeight="1">
      <c r="A2" s="4" t="s">
        <v>2</v>
      </c>
      <c r="B2" s="4"/>
      <c r="C2" s="53" t="s">
        <v>27</v>
      </c>
      <c r="D2" s="5"/>
      <c r="E2" s="5"/>
      <c r="F2" s="5"/>
      <c r="G2" s="6"/>
    </row>
    <row r="3" spans="1:7" ht="30" customHeight="1" thickBot="1">
      <c r="A3" s="7" t="s">
        <v>3</v>
      </c>
      <c r="B3" s="7"/>
      <c r="C3" s="46">
        <v>1</v>
      </c>
      <c r="D3" s="136" t="s">
        <v>78</v>
      </c>
      <c r="E3" s="136"/>
      <c r="F3" s="136"/>
      <c r="G3" s="136"/>
    </row>
    <row r="4" spans="1:7" ht="15" customHeight="1">
      <c r="A4" s="17"/>
      <c r="B4" s="17"/>
      <c r="C4" s="55"/>
      <c r="D4" s="137"/>
      <c r="E4" s="137"/>
      <c r="F4" s="137"/>
      <c r="G4" s="137"/>
    </row>
    <row r="5" spans="1:7" ht="15" customHeight="1" thickBot="1">
      <c r="A5" s="35" t="s">
        <v>43</v>
      </c>
      <c r="B5" s="35" t="s">
        <v>37</v>
      </c>
      <c r="C5" s="56" t="s">
        <v>0</v>
      </c>
      <c r="D5" s="18" t="s">
        <v>8</v>
      </c>
      <c r="E5" s="18" t="s">
        <v>1</v>
      </c>
      <c r="F5" s="18" t="s">
        <v>6</v>
      </c>
      <c r="G5" s="19" t="s">
        <v>9</v>
      </c>
    </row>
    <row r="6" spans="1:7" s="8" customFormat="1" ht="90" customHeight="1">
      <c r="A6" s="32">
        <v>1</v>
      </c>
      <c r="B6" s="106" t="s">
        <v>38</v>
      </c>
      <c r="C6" s="65" t="s">
        <v>145</v>
      </c>
      <c r="D6" s="34">
        <f>G21</f>
        <v>680.56704100000002</v>
      </c>
      <c r="E6" s="32">
        <f>E7</f>
        <v>1</v>
      </c>
      <c r="F6" s="32" t="s">
        <v>15</v>
      </c>
      <c r="G6" s="31">
        <f>D6*E6</f>
        <v>680.56704100000002</v>
      </c>
    </row>
    <row r="7" spans="1:7" s="8" customFormat="1" ht="15" customHeight="1">
      <c r="A7" s="32"/>
      <c r="B7" s="106"/>
      <c r="C7" s="124" t="s">
        <v>143</v>
      </c>
      <c r="D7" s="107"/>
      <c r="E7" s="122">
        <v>1</v>
      </c>
      <c r="F7" s="122"/>
      <c r="G7" s="123"/>
    </row>
    <row r="8" spans="1:7" s="8" customFormat="1" ht="15" customHeight="1">
      <c r="A8" s="32"/>
      <c r="B8" s="106"/>
      <c r="C8" s="124"/>
      <c r="D8" s="107"/>
      <c r="E8" s="122"/>
      <c r="F8" s="122"/>
      <c r="G8" s="123"/>
    </row>
    <row r="9" spans="1:7" ht="15" customHeight="1" thickBot="1">
      <c r="A9" s="96"/>
      <c r="B9" s="96"/>
      <c r="C9" s="47"/>
      <c r="D9" s="18" t="s">
        <v>8</v>
      </c>
      <c r="E9" s="18" t="s">
        <v>1</v>
      </c>
      <c r="F9" s="18" t="s">
        <v>6</v>
      </c>
      <c r="G9" s="19" t="s">
        <v>9</v>
      </c>
    </row>
    <row r="10" spans="1:7" ht="15" customHeight="1">
      <c r="A10" s="96"/>
      <c r="B10" s="96"/>
      <c r="C10" s="95" t="s">
        <v>31</v>
      </c>
      <c r="D10" s="31"/>
      <c r="E10" s="32"/>
      <c r="F10" s="32"/>
      <c r="G10" s="31"/>
    </row>
    <row r="11" spans="1:7" ht="15" customHeight="1">
      <c r="A11" s="96"/>
      <c r="B11" s="96"/>
      <c r="C11" s="127" t="s">
        <v>163</v>
      </c>
      <c r="D11" s="34">
        <v>26.08</v>
      </c>
      <c r="E11" s="33">
        <v>2</v>
      </c>
      <c r="F11" s="33" t="s">
        <v>29</v>
      </c>
      <c r="G11" s="34">
        <f>D11*E11</f>
        <v>52.16</v>
      </c>
    </row>
    <row r="12" spans="1:7" ht="15" customHeight="1">
      <c r="A12" s="96"/>
      <c r="B12" s="96"/>
      <c r="C12" s="127" t="s">
        <v>165</v>
      </c>
      <c r="D12" s="34">
        <v>30.41</v>
      </c>
      <c r="E12" s="33">
        <v>2</v>
      </c>
      <c r="F12" s="33" t="s">
        <v>29</v>
      </c>
      <c r="G12" s="34">
        <f>D12*E12</f>
        <v>60.82</v>
      </c>
    </row>
    <row r="13" spans="1:7" ht="15" customHeight="1">
      <c r="A13" s="96"/>
      <c r="B13" s="96"/>
      <c r="C13" s="95" t="s">
        <v>33</v>
      </c>
      <c r="D13" s="138"/>
      <c r="E13" s="138"/>
      <c r="F13" s="138"/>
      <c r="G13" s="91">
        <f>G11+G12</f>
        <v>112.97999999999999</v>
      </c>
    </row>
    <row r="14" spans="1:7" ht="15" customHeight="1">
      <c r="A14" s="96"/>
      <c r="B14" s="96"/>
      <c r="C14" s="95" t="s">
        <v>30</v>
      </c>
      <c r="D14" s="34"/>
      <c r="E14" s="33"/>
      <c r="F14" s="33"/>
      <c r="G14" s="31"/>
    </row>
    <row r="15" spans="1:7" ht="15" customHeight="1">
      <c r="A15" s="96"/>
      <c r="B15" s="96"/>
      <c r="C15" s="93" t="s">
        <v>62</v>
      </c>
      <c r="D15" s="34">
        <v>43</v>
      </c>
      <c r="E15" s="33">
        <v>2</v>
      </c>
      <c r="F15" s="33" t="s">
        <v>15</v>
      </c>
      <c r="G15" s="34">
        <f>D15*E15</f>
        <v>86</v>
      </c>
    </row>
    <row r="16" spans="1:7" ht="15" customHeight="1">
      <c r="A16" s="96"/>
      <c r="B16" s="96"/>
      <c r="C16" s="93" t="s">
        <v>63</v>
      </c>
      <c r="D16" s="34">
        <v>452</v>
      </c>
      <c r="E16" s="33">
        <v>1</v>
      </c>
      <c r="F16" s="33" t="s">
        <v>15</v>
      </c>
      <c r="G16" s="34">
        <f>D16*E16</f>
        <v>452</v>
      </c>
    </row>
    <row r="17" spans="1:7" ht="15" customHeight="1">
      <c r="A17" s="96"/>
      <c r="B17" s="96"/>
      <c r="C17" s="95" t="s">
        <v>33</v>
      </c>
      <c r="D17" s="139"/>
      <c r="E17" s="139"/>
      <c r="F17" s="139"/>
      <c r="G17" s="91">
        <f>G15+G16</f>
        <v>538</v>
      </c>
    </row>
    <row r="18" spans="1:7" ht="15" customHeight="1">
      <c r="A18" s="97"/>
      <c r="B18" s="97"/>
      <c r="C18" s="95" t="s">
        <v>34</v>
      </c>
      <c r="D18" s="139"/>
      <c r="E18" s="139"/>
      <c r="F18" s="139"/>
      <c r="G18" s="91">
        <f>(G13+G17)*0.015</f>
        <v>9.7646999999999995</v>
      </c>
    </row>
    <row r="19" spans="1:7" ht="15" customHeight="1">
      <c r="A19" s="97"/>
      <c r="B19" s="97"/>
      <c r="C19" s="95" t="s">
        <v>35</v>
      </c>
      <c r="D19" s="139"/>
      <c r="E19" s="139"/>
      <c r="F19" s="139"/>
      <c r="G19" s="91">
        <f>G13+G17+G18</f>
        <v>660.74469999999997</v>
      </c>
    </row>
    <row r="20" spans="1:7" ht="15" customHeight="1">
      <c r="A20" s="96"/>
      <c r="B20" s="96"/>
      <c r="C20" s="95" t="s">
        <v>99</v>
      </c>
      <c r="D20" s="140"/>
      <c r="E20" s="140"/>
      <c r="F20" s="140"/>
      <c r="G20" s="91">
        <f>G19*0.03</f>
        <v>19.822340999999998</v>
      </c>
    </row>
    <row r="21" spans="1:7" ht="15" customHeight="1">
      <c r="A21" s="96"/>
      <c r="B21" s="96"/>
      <c r="C21" s="95" t="s">
        <v>36</v>
      </c>
      <c r="D21" s="140"/>
      <c r="E21" s="140"/>
      <c r="F21" s="140"/>
      <c r="G21" s="94">
        <f>G19+G20</f>
        <v>680.56704100000002</v>
      </c>
    </row>
    <row r="22" spans="1:7" ht="15" customHeight="1">
      <c r="A22" s="96"/>
      <c r="B22" s="96"/>
      <c r="C22" s="95"/>
      <c r="D22" s="114"/>
      <c r="E22" s="114"/>
      <c r="F22" s="114"/>
      <c r="G22" s="115"/>
    </row>
    <row r="23" spans="1:7" ht="15" customHeight="1" thickBot="1">
      <c r="A23" s="35" t="s">
        <v>43</v>
      </c>
      <c r="B23" s="35" t="s">
        <v>37</v>
      </c>
      <c r="C23" s="56" t="s">
        <v>0</v>
      </c>
      <c r="D23" s="18" t="s">
        <v>8</v>
      </c>
      <c r="E23" s="18" t="s">
        <v>1</v>
      </c>
      <c r="F23" s="18" t="s">
        <v>6</v>
      </c>
      <c r="G23" s="19" t="s">
        <v>9</v>
      </c>
    </row>
    <row r="24" spans="1:7" ht="79.900000000000006" customHeight="1">
      <c r="A24" s="32">
        <v>2</v>
      </c>
      <c r="B24" s="106" t="s">
        <v>39</v>
      </c>
      <c r="C24" s="47" t="s">
        <v>119</v>
      </c>
      <c r="D24" s="34">
        <f>G42</f>
        <v>1252.9404615000001</v>
      </c>
      <c r="E24" s="32">
        <f>E25+E26+E27+E28</f>
        <v>4</v>
      </c>
      <c r="F24" s="32" t="s">
        <v>15</v>
      </c>
      <c r="G24" s="31">
        <f>D24*E24</f>
        <v>5011.7618460000003</v>
      </c>
    </row>
    <row r="25" spans="1:7" ht="15" customHeight="1">
      <c r="A25" s="32"/>
      <c r="B25" s="106"/>
      <c r="C25" s="124" t="s">
        <v>79</v>
      </c>
      <c r="D25" s="107"/>
      <c r="E25" s="122">
        <v>1</v>
      </c>
      <c r="F25" s="122"/>
      <c r="G25" s="123"/>
    </row>
    <row r="26" spans="1:7" ht="15" customHeight="1">
      <c r="A26" s="32"/>
      <c r="B26" s="106"/>
      <c r="C26" s="124" t="s">
        <v>80</v>
      </c>
      <c r="D26" s="107"/>
      <c r="E26" s="122">
        <v>1</v>
      </c>
      <c r="F26" s="122"/>
      <c r="G26" s="123"/>
    </row>
    <row r="27" spans="1:7" ht="15" customHeight="1">
      <c r="A27" s="32"/>
      <c r="B27" s="106"/>
      <c r="C27" s="124" t="s">
        <v>144</v>
      </c>
      <c r="D27" s="107"/>
      <c r="E27" s="122">
        <v>1</v>
      </c>
      <c r="F27" s="122"/>
      <c r="G27" s="123"/>
    </row>
    <row r="28" spans="1:7" ht="15" customHeight="1">
      <c r="A28" s="32"/>
      <c r="B28" s="106"/>
      <c r="C28" s="124" t="s">
        <v>84</v>
      </c>
      <c r="D28" s="107"/>
      <c r="E28" s="122">
        <v>1</v>
      </c>
      <c r="F28" s="122"/>
      <c r="G28" s="123"/>
    </row>
    <row r="29" spans="1:7" ht="15" customHeight="1">
      <c r="A29" s="32"/>
      <c r="B29" s="106"/>
      <c r="C29" s="124"/>
      <c r="D29" s="107"/>
      <c r="E29" s="122"/>
      <c r="F29" s="122"/>
      <c r="G29" s="123"/>
    </row>
    <row r="30" spans="1:7" ht="15" customHeight="1" thickBot="1">
      <c r="A30" s="96"/>
      <c r="B30" s="96"/>
      <c r="C30" s="47"/>
      <c r="D30" s="18" t="s">
        <v>8</v>
      </c>
      <c r="E30" s="18" t="s">
        <v>1</v>
      </c>
      <c r="F30" s="18" t="s">
        <v>6</v>
      </c>
      <c r="G30" s="19" t="s">
        <v>9</v>
      </c>
    </row>
    <row r="31" spans="1:7" ht="15" customHeight="1">
      <c r="A31" s="96"/>
      <c r="B31" s="96"/>
      <c r="C31" s="95" t="s">
        <v>31</v>
      </c>
      <c r="D31" s="31"/>
      <c r="E31" s="32"/>
      <c r="F31" s="32"/>
      <c r="G31" s="31"/>
    </row>
    <row r="32" spans="1:7" ht="15" customHeight="1">
      <c r="A32" s="96"/>
      <c r="B32" s="96"/>
      <c r="C32" s="127" t="s">
        <v>163</v>
      </c>
      <c r="D32" s="34">
        <v>26.08</v>
      </c>
      <c r="E32" s="32">
        <v>3</v>
      </c>
      <c r="F32" s="32" t="s">
        <v>29</v>
      </c>
      <c r="G32" s="34">
        <f>D32*E32</f>
        <v>78.239999999999995</v>
      </c>
    </row>
    <row r="33" spans="1:7" ht="15" customHeight="1">
      <c r="A33" s="96"/>
      <c r="B33" s="96"/>
      <c r="C33" s="127" t="s">
        <v>165</v>
      </c>
      <c r="D33" s="34">
        <v>30.41</v>
      </c>
      <c r="E33" s="32">
        <v>3</v>
      </c>
      <c r="F33" s="32" t="s">
        <v>29</v>
      </c>
      <c r="G33" s="34">
        <f>D33*E33</f>
        <v>91.23</v>
      </c>
    </row>
    <row r="34" spans="1:7" ht="15" customHeight="1">
      <c r="A34" s="96"/>
      <c r="B34" s="96"/>
      <c r="C34" s="95" t="s">
        <v>33</v>
      </c>
      <c r="D34" s="139"/>
      <c r="E34" s="139"/>
      <c r="F34" s="139"/>
      <c r="G34" s="91">
        <f>G32+G33</f>
        <v>169.47</v>
      </c>
    </row>
    <row r="35" spans="1:7" ht="15" customHeight="1">
      <c r="A35" s="96"/>
      <c r="B35" s="96"/>
      <c r="C35" s="95" t="s">
        <v>30</v>
      </c>
      <c r="D35" s="31"/>
      <c r="E35" s="32"/>
      <c r="F35" s="32"/>
      <c r="G35" s="31"/>
    </row>
    <row r="36" spans="1:7" ht="15" customHeight="1">
      <c r="A36" s="96"/>
      <c r="B36" s="96"/>
      <c r="C36" s="93" t="s">
        <v>62</v>
      </c>
      <c r="D36" s="31">
        <v>43</v>
      </c>
      <c r="E36" s="32">
        <v>2</v>
      </c>
      <c r="F36" s="32" t="s">
        <v>15</v>
      </c>
      <c r="G36" s="34">
        <f>D36*E36</f>
        <v>86</v>
      </c>
    </row>
    <row r="37" spans="1:7" s="8" customFormat="1" ht="15" customHeight="1">
      <c r="A37" s="96"/>
      <c r="B37" s="96"/>
      <c r="C37" s="93" t="s">
        <v>63</v>
      </c>
      <c r="D37" s="31">
        <v>943</v>
      </c>
      <c r="E37" s="32">
        <v>1</v>
      </c>
      <c r="F37" s="32" t="s">
        <v>15</v>
      </c>
      <c r="G37" s="34">
        <f>D37*E37</f>
        <v>943</v>
      </c>
    </row>
    <row r="38" spans="1:7" ht="15" customHeight="1">
      <c r="A38" s="96"/>
      <c r="B38" s="96"/>
      <c r="C38" s="95" t="s">
        <v>33</v>
      </c>
      <c r="D38" s="139"/>
      <c r="E38" s="139"/>
      <c r="F38" s="139"/>
      <c r="G38" s="91">
        <f>G36+G37</f>
        <v>1029</v>
      </c>
    </row>
    <row r="39" spans="1:7" ht="15" customHeight="1">
      <c r="A39" s="97"/>
      <c r="B39" s="97"/>
      <c r="C39" s="95" t="s">
        <v>34</v>
      </c>
      <c r="D39" s="139"/>
      <c r="E39" s="139"/>
      <c r="F39" s="139"/>
      <c r="G39" s="91">
        <f>(G34+G38)*0.015</f>
        <v>17.977049999999998</v>
      </c>
    </row>
    <row r="40" spans="1:7" ht="15" customHeight="1">
      <c r="A40" s="97"/>
      <c r="B40" s="97"/>
      <c r="C40" s="95" t="s">
        <v>35</v>
      </c>
      <c r="D40" s="139"/>
      <c r="E40" s="139"/>
      <c r="F40" s="139"/>
      <c r="G40" s="91">
        <f>G34+G38+G39</f>
        <v>1216.44705</v>
      </c>
    </row>
    <row r="41" spans="1:7" ht="15" customHeight="1">
      <c r="A41" s="96"/>
      <c r="B41" s="96"/>
      <c r="C41" s="95" t="s">
        <v>99</v>
      </c>
      <c r="D41" s="140"/>
      <c r="E41" s="140"/>
      <c r="F41" s="140"/>
      <c r="G41" s="91">
        <f>G40*0.03</f>
        <v>36.493411500000001</v>
      </c>
    </row>
    <row r="42" spans="1:7" ht="15" customHeight="1">
      <c r="A42" s="96"/>
      <c r="B42" s="96"/>
      <c r="C42" s="95" t="s">
        <v>36</v>
      </c>
      <c r="D42" s="140"/>
      <c r="E42" s="140"/>
      <c r="F42" s="140"/>
      <c r="G42" s="91">
        <f>G40+G41</f>
        <v>1252.9404615000001</v>
      </c>
    </row>
    <row r="43" spans="1:7" ht="15" customHeight="1">
      <c r="A43" s="96"/>
      <c r="B43" s="96"/>
      <c r="C43" s="95"/>
      <c r="D43" s="114"/>
      <c r="E43" s="114"/>
      <c r="F43" s="114"/>
      <c r="G43" s="115"/>
    </row>
    <row r="44" spans="1:7" ht="15" customHeight="1" thickBot="1">
      <c r="A44" s="35" t="s">
        <v>43</v>
      </c>
      <c r="B44" s="35" t="s">
        <v>37</v>
      </c>
      <c r="C44" s="56" t="s">
        <v>0</v>
      </c>
      <c r="D44" s="18" t="s">
        <v>8</v>
      </c>
      <c r="E44" s="18" t="s">
        <v>1</v>
      </c>
      <c r="F44" s="18" t="s">
        <v>6</v>
      </c>
      <c r="G44" s="19" t="s">
        <v>9</v>
      </c>
    </row>
    <row r="45" spans="1:7" s="8" customFormat="1" ht="70.150000000000006" customHeight="1">
      <c r="A45" s="32">
        <v>3</v>
      </c>
      <c r="B45" s="106" t="s">
        <v>40</v>
      </c>
      <c r="C45" s="47" t="s">
        <v>146</v>
      </c>
      <c r="D45" s="34">
        <f>G60</f>
        <v>613.65824100000009</v>
      </c>
      <c r="E45" s="32">
        <f>E46</f>
        <v>1</v>
      </c>
      <c r="F45" s="32" t="s">
        <v>15</v>
      </c>
      <c r="G45" s="31">
        <f>D45*E45</f>
        <v>613.65824100000009</v>
      </c>
    </row>
    <row r="46" spans="1:7" ht="15" customHeight="1">
      <c r="A46" s="32"/>
      <c r="B46" s="106"/>
      <c r="C46" s="124" t="s">
        <v>143</v>
      </c>
      <c r="D46" s="107"/>
      <c r="E46" s="122">
        <v>1</v>
      </c>
      <c r="F46" s="122"/>
      <c r="G46" s="123"/>
    </row>
    <row r="47" spans="1:7" s="8" customFormat="1" ht="15" customHeight="1">
      <c r="A47" s="32"/>
      <c r="B47" s="106"/>
      <c r="C47" s="124"/>
      <c r="D47" s="107"/>
      <c r="E47" s="122"/>
      <c r="F47" s="122"/>
      <c r="G47" s="123"/>
    </row>
    <row r="48" spans="1:7" ht="15" customHeight="1" thickBot="1">
      <c r="A48" s="96"/>
      <c r="B48" s="96"/>
      <c r="C48" s="47"/>
      <c r="D48" s="18" t="s">
        <v>8</v>
      </c>
      <c r="E48" s="18" t="s">
        <v>1</v>
      </c>
      <c r="F48" s="18" t="s">
        <v>6</v>
      </c>
      <c r="G48" s="19" t="s">
        <v>9</v>
      </c>
    </row>
    <row r="49" spans="1:7" ht="15" customHeight="1">
      <c r="A49" s="96"/>
      <c r="B49" s="96"/>
      <c r="C49" s="95" t="s">
        <v>31</v>
      </c>
      <c r="D49" s="31"/>
      <c r="E49" s="32"/>
      <c r="F49" s="32"/>
      <c r="G49" s="31"/>
    </row>
    <row r="50" spans="1:7" ht="15" customHeight="1">
      <c r="A50" s="96"/>
      <c r="B50" s="96"/>
      <c r="C50" s="127" t="s">
        <v>163</v>
      </c>
      <c r="D50" s="34">
        <v>26.08</v>
      </c>
      <c r="E50" s="33">
        <v>2</v>
      </c>
      <c r="F50" s="33" t="s">
        <v>29</v>
      </c>
      <c r="G50" s="34">
        <f>D50*E50</f>
        <v>52.16</v>
      </c>
    </row>
    <row r="51" spans="1:7" ht="15" customHeight="1">
      <c r="A51" s="96"/>
      <c r="B51" s="96"/>
      <c r="C51" s="127" t="s">
        <v>165</v>
      </c>
      <c r="D51" s="34">
        <v>30.41</v>
      </c>
      <c r="E51" s="33">
        <v>2</v>
      </c>
      <c r="F51" s="33" t="s">
        <v>29</v>
      </c>
      <c r="G51" s="34">
        <f>D51*E51</f>
        <v>60.82</v>
      </c>
    </row>
    <row r="52" spans="1:7" ht="15" customHeight="1">
      <c r="A52" s="96"/>
      <c r="B52" s="96"/>
      <c r="C52" s="95" t="s">
        <v>33</v>
      </c>
      <c r="D52" s="138"/>
      <c r="E52" s="138"/>
      <c r="F52" s="138"/>
      <c r="G52" s="91">
        <f>G50+G51</f>
        <v>112.97999999999999</v>
      </c>
    </row>
    <row r="53" spans="1:7" ht="15" customHeight="1">
      <c r="A53" s="96"/>
      <c r="B53" s="96"/>
      <c r="C53" s="95" t="s">
        <v>30</v>
      </c>
      <c r="D53" s="34"/>
      <c r="E53" s="33"/>
      <c r="F53" s="33"/>
      <c r="G53" s="31"/>
    </row>
    <row r="54" spans="1:7" ht="15" customHeight="1">
      <c r="A54" s="96"/>
      <c r="B54" s="96"/>
      <c r="C54" s="93" t="s">
        <v>64</v>
      </c>
      <c r="D54" s="34">
        <v>28</v>
      </c>
      <c r="E54" s="33">
        <v>4</v>
      </c>
      <c r="F54" s="33" t="s">
        <v>15</v>
      </c>
      <c r="G54" s="34">
        <f>D54*E54</f>
        <v>112</v>
      </c>
    </row>
    <row r="55" spans="1:7" ht="15" customHeight="1">
      <c r="A55" s="96"/>
      <c r="B55" s="96"/>
      <c r="C55" s="93" t="s">
        <v>63</v>
      </c>
      <c r="D55" s="34">
        <v>362</v>
      </c>
      <c r="E55" s="33">
        <v>1</v>
      </c>
      <c r="F55" s="33" t="s">
        <v>15</v>
      </c>
      <c r="G55" s="34">
        <f>D55*E55</f>
        <v>362</v>
      </c>
    </row>
    <row r="56" spans="1:7" ht="15" customHeight="1">
      <c r="A56" s="96"/>
      <c r="B56" s="96"/>
      <c r="C56" s="95" t="s">
        <v>33</v>
      </c>
      <c r="D56" s="138"/>
      <c r="E56" s="138"/>
      <c r="F56" s="138"/>
      <c r="G56" s="91">
        <f>G54+G55</f>
        <v>474</v>
      </c>
    </row>
    <row r="57" spans="1:7" ht="15" customHeight="1">
      <c r="A57" s="97"/>
      <c r="B57" s="97"/>
      <c r="C57" s="95" t="s">
        <v>34</v>
      </c>
      <c r="D57" s="139"/>
      <c r="E57" s="139"/>
      <c r="F57" s="139"/>
      <c r="G57" s="91">
        <f>(G52+G56)*0.015</f>
        <v>8.8047000000000004</v>
      </c>
    </row>
    <row r="58" spans="1:7" ht="15" customHeight="1">
      <c r="A58" s="97"/>
      <c r="B58" s="97"/>
      <c r="C58" s="95" t="s">
        <v>35</v>
      </c>
      <c r="D58" s="139"/>
      <c r="E58" s="139"/>
      <c r="F58" s="139"/>
      <c r="G58" s="91">
        <f>G52+G56+G57</f>
        <v>595.78470000000004</v>
      </c>
    </row>
    <row r="59" spans="1:7" ht="15" customHeight="1">
      <c r="A59" s="96"/>
      <c r="B59" s="96"/>
      <c r="C59" s="95" t="s">
        <v>99</v>
      </c>
      <c r="D59" s="140"/>
      <c r="E59" s="140"/>
      <c r="F59" s="140"/>
      <c r="G59" s="91">
        <f>G58*0.03</f>
        <v>17.873540999999999</v>
      </c>
    </row>
    <row r="60" spans="1:7" ht="15" customHeight="1">
      <c r="A60" s="96"/>
      <c r="B60" s="96"/>
      <c r="C60" s="95" t="s">
        <v>36</v>
      </c>
      <c r="D60" s="140"/>
      <c r="E60" s="140"/>
      <c r="F60" s="140"/>
      <c r="G60" s="94">
        <f>G58+G59</f>
        <v>613.65824100000009</v>
      </c>
    </row>
    <row r="61" spans="1:7" ht="15" customHeight="1">
      <c r="A61" s="96"/>
      <c r="B61" s="96"/>
      <c r="C61" s="95"/>
      <c r="D61" s="114"/>
      <c r="E61" s="114"/>
      <c r="F61" s="114"/>
      <c r="G61" s="115"/>
    </row>
    <row r="62" spans="1:7" ht="15" customHeight="1" thickBot="1">
      <c r="A62" s="35" t="s">
        <v>43</v>
      </c>
      <c r="B62" s="35" t="s">
        <v>37</v>
      </c>
      <c r="C62" s="56" t="s">
        <v>0</v>
      </c>
      <c r="D62" s="18" t="s">
        <v>8</v>
      </c>
      <c r="E62" s="18" t="s">
        <v>1</v>
      </c>
      <c r="F62" s="18" t="s">
        <v>6</v>
      </c>
      <c r="G62" s="19" t="s">
        <v>9</v>
      </c>
    </row>
    <row r="63" spans="1:7" s="8" customFormat="1" ht="70.150000000000006" customHeight="1">
      <c r="A63" s="32">
        <v>4</v>
      </c>
      <c r="B63" s="106" t="s">
        <v>41</v>
      </c>
      <c r="C63" s="47" t="s">
        <v>120</v>
      </c>
      <c r="D63" s="34">
        <f>G80</f>
        <v>1109.7138115</v>
      </c>
      <c r="E63" s="32">
        <f>E64+E65+E66</f>
        <v>3</v>
      </c>
      <c r="F63" s="32" t="s">
        <v>15</v>
      </c>
      <c r="G63" s="31">
        <f>D63*E63</f>
        <v>3329.1414345000003</v>
      </c>
    </row>
    <row r="64" spans="1:7" ht="15" customHeight="1">
      <c r="A64" s="32"/>
      <c r="B64" s="106"/>
      <c r="C64" s="124" t="s">
        <v>79</v>
      </c>
      <c r="D64" s="107"/>
      <c r="E64" s="122">
        <v>1</v>
      </c>
      <c r="F64" s="122"/>
      <c r="G64" s="123"/>
    </row>
    <row r="65" spans="1:7" ht="15" customHeight="1">
      <c r="A65" s="32"/>
      <c r="B65" s="106"/>
      <c r="C65" s="124" t="s">
        <v>80</v>
      </c>
      <c r="D65" s="107"/>
      <c r="E65" s="122">
        <v>1</v>
      </c>
      <c r="F65" s="122"/>
      <c r="G65" s="123"/>
    </row>
    <row r="66" spans="1:7" ht="15" customHeight="1">
      <c r="A66" s="32"/>
      <c r="B66" s="106"/>
      <c r="C66" s="124" t="s">
        <v>144</v>
      </c>
      <c r="D66" s="107"/>
      <c r="E66" s="122">
        <v>1</v>
      </c>
      <c r="F66" s="122"/>
      <c r="G66" s="123"/>
    </row>
    <row r="67" spans="1:7" ht="15" customHeight="1">
      <c r="A67" s="32"/>
      <c r="B67" s="106"/>
      <c r="C67" s="124"/>
      <c r="D67" s="107"/>
      <c r="E67" s="122"/>
      <c r="F67" s="122"/>
      <c r="G67" s="123"/>
    </row>
    <row r="68" spans="1:7" ht="15" customHeight="1" thickBot="1">
      <c r="A68" s="96"/>
      <c r="B68" s="96"/>
      <c r="C68" s="47"/>
      <c r="D68" s="18" t="s">
        <v>8</v>
      </c>
      <c r="E68" s="18" t="s">
        <v>1</v>
      </c>
      <c r="F68" s="18" t="s">
        <v>6</v>
      </c>
      <c r="G68" s="19" t="s">
        <v>9</v>
      </c>
    </row>
    <row r="69" spans="1:7" ht="15" customHeight="1">
      <c r="A69" s="96"/>
      <c r="B69" s="96"/>
      <c r="C69" s="95" t="s">
        <v>31</v>
      </c>
      <c r="D69" s="31"/>
      <c r="E69" s="32"/>
      <c r="F69" s="32"/>
      <c r="G69" s="31"/>
    </row>
    <row r="70" spans="1:7" ht="15" customHeight="1">
      <c r="A70" s="96"/>
      <c r="B70" s="96"/>
      <c r="C70" s="127" t="s">
        <v>163</v>
      </c>
      <c r="D70" s="34">
        <v>26.08</v>
      </c>
      <c r="E70" s="33">
        <v>3</v>
      </c>
      <c r="F70" s="32" t="s">
        <v>29</v>
      </c>
      <c r="G70" s="34">
        <f>D70*E70</f>
        <v>78.239999999999995</v>
      </c>
    </row>
    <row r="71" spans="1:7" ht="15" customHeight="1">
      <c r="A71" s="96"/>
      <c r="B71" s="96"/>
      <c r="C71" s="127" t="s">
        <v>165</v>
      </c>
      <c r="D71" s="34">
        <v>30.41</v>
      </c>
      <c r="E71" s="33">
        <v>3</v>
      </c>
      <c r="F71" s="32" t="s">
        <v>29</v>
      </c>
      <c r="G71" s="34">
        <f>D71*E71</f>
        <v>91.23</v>
      </c>
    </row>
    <row r="72" spans="1:7" ht="15" customHeight="1">
      <c r="A72" s="96"/>
      <c r="B72" s="96"/>
      <c r="C72" s="95" t="s">
        <v>33</v>
      </c>
      <c r="D72" s="139"/>
      <c r="E72" s="139"/>
      <c r="F72" s="139"/>
      <c r="G72" s="91">
        <f>G70+G71</f>
        <v>169.47</v>
      </c>
    </row>
    <row r="73" spans="1:7" ht="15" customHeight="1">
      <c r="A73" s="96"/>
      <c r="B73" s="96"/>
      <c r="C73" s="95" t="s">
        <v>30</v>
      </c>
      <c r="D73" s="31"/>
      <c r="E73" s="32"/>
      <c r="F73" s="32"/>
      <c r="G73" s="31"/>
    </row>
    <row r="74" spans="1:7" s="8" customFormat="1" ht="15" customHeight="1">
      <c r="A74" s="96"/>
      <c r="B74" s="96"/>
      <c r="C74" s="93" t="s">
        <v>64</v>
      </c>
      <c r="D74" s="34">
        <v>28</v>
      </c>
      <c r="E74" s="33">
        <v>4</v>
      </c>
      <c r="F74" s="32" t="s">
        <v>15</v>
      </c>
      <c r="G74" s="34">
        <f>D74*E74</f>
        <v>112</v>
      </c>
    </row>
    <row r="75" spans="1:7" ht="15" customHeight="1">
      <c r="A75" s="96"/>
      <c r="B75" s="96"/>
      <c r="C75" s="93" t="s">
        <v>63</v>
      </c>
      <c r="D75" s="34">
        <v>780</v>
      </c>
      <c r="E75" s="33">
        <v>1</v>
      </c>
      <c r="F75" s="32" t="s">
        <v>15</v>
      </c>
      <c r="G75" s="34">
        <f>D75*E75</f>
        <v>780</v>
      </c>
    </row>
    <row r="76" spans="1:7" ht="15" customHeight="1">
      <c r="A76" s="96"/>
      <c r="B76" s="96"/>
      <c r="C76" s="95" t="s">
        <v>33</v>
      </c>
      <c r="D76" s="139"/>
      <c r="E76" s="139"/>
      <c r="F76" s="139"/>
      <c r="G76" s="91">
        <f>G74+G75</f>
        <v>892</v>
      </c>
    </row>
    <row r="77" spans="1:7" ht="15" customHeight="1">
      <c r="A77" s="97"/>
      <c r="B77" s="97"/>
      <c r="C77" s="95" t="s">
        <v>34</v>
      </c>
      <c r="D77" s="139"/>
      <c r="E77" s="139"/>
      <c r="F77" s="139"/>
      <c r="G77" s="91">
        <f>(G72+G76)*0.015</f>
        <v>15.92205</v>
      </c>
    </row>
    <row r="78" spans="1:7" ht="15" customHeight="1">
      <c r="A78" s="97"/>
      <c r="B78" s="97"/>
      <c r="C78" s="95" t="s">
        <v>35</v>
      </c>
      <c r="D78" s="139"/>
      <c r="E78" s="139"/>
      <c r="F78" s="139"/>
      <c r="G78" s="91">
        <f>G72+G76+G77</f>
        <v>1077.3920499999999</v>
      </c>
    </row>
    <row r="79" spans="1:7" ht="15" customHeight="1">
      <c r="A79" s="96"/>
      <c r="B79" s="96"/>
      <c r="C79" s="95" t="s">
        <v>99</v>
      </c>
      <c r="D79" s="140"/>
      <c r="E79" s="140"/>
      <c r="F79" s="140"/>
      <c r="G79" s="91">
        <f>G78*0.03</f>
        <v>32.321761499999994</v>
      </c>
    </row>
    <row r="80" spans="1:7" ht="15" customHeight="1">
      <c r="A80" s="96"/>
      <c r="B80" s="96"/>
      <c r="C80" s="95" t="s">
        <v>36</v>
      </c>
      <c r="D80" s="140"/>
      <c r="E80" s="140"/>
      <c r="F80" s="140"/>
      <c r="G80" s="91">
        <f>G78+G79</f>
        <v>1109.7138115</v>
      </c>
    </row>
    <row r="81" spans="1:7" ht="15" customHeight="1">
      <c r="A81" s="96"/>
      <c r="B81" s="96"/>
      <c r="C81" s="95"/>
      <c r="D81" s="114"/>
      <c r="E81" s="114"/>
      <c r="F81" s="114"/>
      <c r="G81" s="115"/>
    </row>
    <row r="82" spans="1:7" ht="15" customHeight="1" thickBot="1">
      <c r="A82" s="35" t="s">
        <v>43</v>
      </c>
      <c r="B82" s="35" t="s">
        <v>37</v>
      </c>
      <c r="C82" s="56" t="s">
        <v>0</v>
      </c>
      <c r="D82" s="18" t="s">
        <v>8</v>
      </c>
      <c r="E82" s="18" t="s">
        <v>1</v>
      </c>
      <c r="F82" s="18" t="s">
        <v>6</v>
      </c>
      <c r="G82" s="19" t="s">
        <v>9</v>
      </c>
    </row>
    <row r="83" spans="1:7" s="8" customFormat="1" ht="70.150000000000006" customHeight="1">
      <c r="A83" s="32">
        <v>5</v>
      </c>
      <c r="B83" s="106" t="s">
        <v>42</v>
      </c>
      <c r="C83" s="47" t="s">
        <v>147</v>
      </c>
      <c r="D83" s="34">
        <f>G98</f>
        <v>1109.7138115</v>
      </c>
      <c r="E83" s="32">
        <f>E84</f>
        <v>1</v>
      </c>
      <c r="F83" s="32" t="s">
        <v>15</v>
      </c>
      <c r="G83" s="31">
        <f>D83*E83</f>
        <v>1109.7138115</v>
      </c>
    </row>
    <row r="84" spans="1:7" ht="15" customHeight="1">
      <c r="A84" s="32"/>
      <c r="B84" s="106"/>
      <c r="C84" s="124" t="s">
        <v>84</v>
      </c>
      <c r="D84" s="107"/>
      <c r="E84" s="122">
        <v>1</v>
      </c>
      <c r="F84" s="122"/>
      <c r="G84" s="123"/>
    </row>
    <row r="85" spans="1:7" ht="15" customHeight="1">
      <c r="A85" s="32"/>
      <c r="B85" s="106"/>
      <c r="C85" s="124"/>
      <c r="D85" s="107"/>
      <c r="E85" s="122"/>
      <c r="F85" s="122"/>
      <c r="G85" s="123"/>
    </row>
    <row r="86" spans="1:7" ht="15" customHeight="1" thickBot="1">
      <c r="A86" s="96"/>
      <c r="B86" s="96"/>
      <c r="C86" s="47"/>
      <c r="D86" s="18" t="s">
        <v>8</v>
      </c>
      <c r="E86" s="18" t="s">
        <v>1</v>
      </c>
      <c r="F86" s="18" t="s">
        <v>6</v>
      </c>
      <c r="G86" s="19" t="s">
        <v>9</v>
      </c>
    </row>
    <row r="87" spans="1:7" ht="15" customHeight="1">
      <c r="A87" s="96"/>
      <c r="B87" s="96"/>
      <c r="C87" s="95" t="s">
        <v>31</v>
      </c>
      <c r="D87" s="31"/>
      <c r="E87" s="32"/>
      <c r="F87" s="32"/>
      <c r="G87" s="31"/>
    </row>
    <row r="88" spans="1:7" ht="15" customHeight="1">
      <c r="A88" s="96"/>
      <c r="B88" s="96"/>
      <c r="C88" s="127" t="s">
        <v>163</v>
      </c>
      <c r="D88" s="34">
        <v>26.08</v>
      </c>
      <c r="E88" s="33">
        <v>3</v>
      </c>
      <c r="F88" s="33" t="s">
        <v>29</v>
      </c>
      <c r="G88" s="34">
        <f>D88*E88</f>
        <v>78.239999999999995</v>
      </c>
    </row>
    <row r="89" spans="1:7" ht="15" customHeight="1">
      <c r="A89" s="96"/>
      <c r="B89" s="96"/>
      <c r="C89" s="127" t="s">
        <v>165</v>
      </c>
      <c r="D89" s="34">
        <v>30.41</v>
      </c>
      <c r="E89" s="33">
        <v>3</v>
      </c>
      <c r="F89" s="33" t="s">
        <v>29</v>
      </c>
      <c r="G89" s="34">
        <f>D89*E89</f>
        <v>91.23</v>
      </c>
    </row>
    <row r="90" spans="1:7" ht="15" customHeight="1">
      <c r="A90" s="96"/>
      <c r="B90" s="96"/>
      <c r="C90" s="95" t="s">
        <v>33</v>
      </c>
      <c r="D90" s="138"/>
      <c r="E90" s="138"/>
      <c r="F90" s="138"/>
      <c r="G90" s="91">
        <f>G88+G89</f>
        <v>169.47</v>
      </c>
    </row>
    <row r="91" spans="1:7" ht="15" customHeight="1">
      <c r="A91" s="96"/>
      <c r="B91" s="96"/>
      <c r="C91" s="95" t="s">
        <v>30</v>
      </c>
      <c r="D91" s="34"/>
      <c r="E91" s="33"/>
      <c r="F91" s="33"/>
      <c r="G91" s="31"/>
    </row>
    <row r="92" spans="1:7" s="8" customFormat="1" ht="15" customHeight="1">
      <c r="A92" s="96"/>
      <c r="B92" s="96"/>
      <c r="C92" s="93" t="s">
        <v>64</v>
      </c>
      <c r="D92" s="34">
        <v>28</v>
      </c>
      <c r="E92" s="33">
        <v>4</v>
      </c>
      <c r="F92" s="33" t="s">
        <v>15</v>
      </c>
      <c r="G92" s="34">
        <f>D92*E92</f>
        <v>112</v>
      </c>
    </row>
    <row r="93" spans="1:7" ht="15" customHeight="1">
      <c r="A93" s="96"/>
      <c r="B93" s="96"/>
      <c r="C93" s="93" t="s">
        <v>63</v>
      </c>
      <c r="D93" s="34">
        <v>780</v>
      </c>
      <c r="E93" s="33">
        <v>1</v>
      </c>
      <c r="F93" s="33" t="s">
        <v>15</v>
      </c>
      <c r="G93" s="34">
        <f>D93*E93</f>
        <v>780</v>
      </c>
    </row>
    <row r="94" spans="1:7" ht="15" customHeight="1">
      <c r="A94" s="96"/>
      <c r="B94" s="96"/>
      <c r="C94" s="95" t="s">
        <v>33</v>
      </c>
      <c r="D94" s="139"/>
      <c r="E94" s="139"/>
      <c r="F94" s="139"/>
      <c r="G94" s="91">
        <f>G92+G93</f>
        <v>892</v>
      </c>
    </row>
    <row r="95" spans="1:7" ht="15" customHeight="1">
      <c r="A95" s="97"/>
      <c r="B95" s="97"/>
      <c r="C95" s="95" t="s">
        <v>34</v>
      </c>
      <c r="D95" s="139"/>
      <c r="E95" s="139"/>
      <c r="F95" s="139"/>
      <c r="G95" s="91">
        <f>(G90+G94)*0.015</f>
        <v>15.92205</v>
      </c>
    </row>
    <row r="96" spans="1:7" ht="15" customHeight="1">
      <c r="A96" s="97"/>
      <c r="B96" s="97"/>
      <c r="C96" s="95" t="s">
        <v>35</v>
      </c>
      <c r="D96" s="139"/>
      <c r="E96" s="139"/>
      <c r="F96" s="139"/>
      <c r="G96" s="91">
        <f>G90+G94+G95</f>
        <v>1077.3920499999999</v>
      </c>
    </row>
    <row r="97" spans="1:7" ht="15" customHeight="1">
      <c r="A97" s="96"/>
      <c r="B97" s="96"/>
      <c r="C97" s="95" t="s">
        <v>99</v>
      </c>
      <c r="D97" s="140"/>
      <c r="E97" s="140"/>
      <c r="F97" s="140"/>
      <c r="G97" s="91">
        <f>G96*0.03</f>
        <v>32.321761499999994</v>
      </c>
    </row>
    <row r="98" spans="1:7" ht="15" customHeight="1">
      <c r="A98" s="96"/>
      <c r="B98" s="96"/>
      <c r="C98" s="95" t="s">
        <v>36</v>
      </c>
      <c r="D98" s="140"/>
      <c r="E98" s="140"/>
      <c r="F98" s="140"/>
      <c r="G98" s="94">
        <f>G96+G97</f>
        <v>1109.7138115</v>
      </c>
    </row>
    <row r="99" spans="1:7" ht="15" customHeight="1" thickBot="1">
      <c r="A99" s="96"/>
      <c r="B99" s="96"/>
      <c r="C99" s="95"/>
      <c r="D99" s="114"/>
      <c r="E99" s="114"/>
      <c r="F99" s="114"/>
      <c r="G99" s="115"/>
    </row>
    <row r="100" spans="1:7" ht="15" customHeight="1" thickBot="1">
      <c r="A100" s="68" t="s">
        <v>5</v>
      </c>
      <c r="B100" s="68"/>
      <c r="C100" s="67">
        <v>1</v>
      </c>
      <c r="D100" s="9"/>
      <c r="E100" s="10"/>
      <c r="F100" s="10"/>
      <c r="G100" s="11">
        <f>G6+G24+G45+G63+G83</f>
        <v>10744.842374000002</v>
      </c>
    </row>
    <row r="101" spans="1:7" ht="15" customHeight="1">
      <c r="A101" s="4" t="s">
        <v>2</v>
      </c>
      <c r="B101" s="4"/>
      <c r="C101" s="53" t="s">
        <v>27</v>
      </c>
      <c r="D101" s="5"/>
      <c r="E101" s="5"/>
      <c r="F101" s="5"/>
      <c r="G101" s="6"/>
    </row>
    <row r="102" spans="1:7" ht="30" customHeight="1" thickBot="1">
      <c r="A102" s="7" t="s">
        <v>3</v>
      </c>
      <c r="B102" s="7"/>
      <c r="C102" s="46">
        <v>2</v>
      </c>
      <c r="D102" s="136" t="s">
        <v>94</v>
      </c>
      <c r="E102" s="136"/>
      <c r="F102" s="136"/>
      <c r="G102" s="136"/>
    </row>
    <row r="103" spans="1:7" ht="15" customHeight="1">
      <c r="A103" s="17"/>
      <c r="B103" s="17"/>
      <c r="C103" s="55"/>
      <c r="D103" s="137"/>
      <c r="E103" s="137"/>
      <c r="F103" s="137"/>
      <c r="G103" s="137"/>
    </row>
    <row r="104" spans="1:7" ht="15" customHeight="1" thickBot="1">
      <c r="A104" s="35" t="s">
        <v>43</v>
      </c>
      <c r="B104" s="35" t="s">
        <v>37</v>
      </c>
      <c r="C104" s="56" t="s">
        <v>0</v>
      </c>
      <c r="D104" s="18" t="s">
        <v>8</v>
      </c>
      <c r="E104" s="18" t="s">
        <v>1</v>
      </c>
      <c r="F104" s="18" t="s">
        <v>6</v>
      </c>
      <c r="G104" s="19" t="s">
        <v>9</v>
      </c>
    </row>
    <row r="105" spans="1:7" ht="70.150000000000006" customHeight="1">
      <c r="A105" s="106">
        <v>1</v>
      </c>
      <c r="B105" s="106" t="s">
        <v>44</v>
      </c>
      <c r="C105" s="65" t="s">
        <v>121</v>
      </c>
      <c r="D105" s="34">
        <f>G124</f>
        <v>15.905371754999997</v>
      </c>
      <c r="E105" s="33">
        <f>E106+E107+E108+E109+E110</f>
        <v>46</v>
      </c>
      <c r="F105" s="32" t="s">
        <v>7</v>
      </c>
      <c r="G105" s="31">
        <f>D105*E105</f>
        <v>731.64710072999992</v>
      </c>
    </row>
    <row r="106" spans="1:7" ht="15" customHeight="1">
      <c r="A106" s="32"/>
      <c r="B106" s="106"/>
      <c r="C106" s="124" t="s">
        <v>79</v>
      </c>
      <c r="D106" s="107"/>
      <c r="E106" s="122">
        <v>10</v>
      </c>
      <c r="F106" s="122"/>
      <c r="G106" s="123"/>
    </row>
    <row r="107" spans="1:7" ht="15" customHeight="1">
      <c r="A107" s="32"/>
      <c r="B107" s="106"/>
      <c r="C107" s="124" t="s">
        <v>80</v>
      </c>
      <c r="D107" s="107"/>
      <c r="E107" s="122">
        <v>10</v>
      </c>
      <c r="F107" s="122"/>
      <c r="G107" s="123"/>
    </row>
    <row r="108" spans="1:7" ht="15" customHeight="1">
      <c r="A108" s="32"/>
      <c r="B108" s="106"/>
      <c r="C108" s="124" t="s">
        <v>144</v>
      </c>
      <c r="D108" s="107"/>
      <c r="E108" s="122">
        <v>8</v>
      </c>
      <c r="F108" s="122"/>
      <c r="G108" s="123"/>
    </row>
    <row r="109" spans="1:7" ht="15" customHeight="1">
      <c r="A109" s="32"/>
      <c r="B109" s="106"/>
      <c r="C109" s="124" t="s">
        <v>143</v>
      </c>
      <c r="D109" s="107"/>
      <c r="E109" s="122">
        <v>3</v>
      </c>
      <c r="F109" s="122"/>
      <c r="G109" s="123"/>
    </row>
    <row r="110" spans="1:7" ht="15" customHeight="1">
      <c r="A110" s="32"/>
      <c r="B110" s="106"/>
      <c r="C110" s="124" t="s">
        <v>84</v>
      </c>
      <c r="D110" s="107"/>
      <c r="E110" s="122">
        <v>15</v>
      </c>
      <c r="F110" s="122"/>
      <c r="G110" s="123"/>
    </row>
    <row r="111" spans="1:7" ht="15" customHeight="1">
      <c r="A111" s="32"/>
      <c r="B111" s="106"/>
      <c r="C111" s="124"/>
      <c r="D111" s="107"/>
      <c r="E111" s="122"/>
      <c r="F111" s="122"/>
      <c r="G111" s="123"/>
    </row>
    <row r="112" spans="1:7" ht="15" customHeight="1" thickBot="1">
      <c r="A112" s="96"/>
      <c r="B112" s="96"/>
      <c r="C112" s="47"/>
      <c r="D112" s="18" t="s">
        <v>8</v>
      </c>
      <c r="E112" s="18" t="s">
        <v>1</v>
      </c>
      <c r="F112" s="18" t="s">
        <v>6</v>
      </c>
      <c r="G112" s="19" t="s">
        <v>9</v>
      </c>
    </row>
    <row r="113" spans="1:7" ht="15" customHeight="1">
      <c r="A113" s="96"/>
      <c r="B113" s="96"/>
      <c r="C113" s="95" t="s">
        <v>31</v>
      </c>
      <c r="D113" s="31"/>
      <c r="E113" s="32"/>
      <c r="F113" s="32"/>
      <c r="G113" s="31"/>
    </row>
    <row r="114" spans="1:7" ht="15" customHeight="1">
      <c r="A114" s="96"/>
      <c r="B114" s="96"/>
      <c r="C114" s="127" t="s">
        <v>163</v>
      </c>
      <c r="D114" s="34">
        <v>26.08</v>
      </c>
      <c r="E114" s="32">
        <v>0.11</v>
      </c>
      <c r="F114" s="32" t="s">
        <v>29</v>
      </c>
      <c r="G114" s="34">
        <f>D114*E114</f>
        <v>2.8687999999999998</v>
      </c>
    </row>
    <row r="115" spans="1:7" ht="15" customHeight="1">
      <c r="A115" s="96"/>
      <c r="B115" s="96"/>
      <c r="C115" s="127" t="s">
        <v>165</v>
      </c>
      <c r="D115" s="34">
        <v>30.41</v>
      </c>
      <c r="E115" s="32">
        <v>0.11</v>
      </c>
      <c r="F115" s="32" t="s">
        <v>29</v>
      </c>
      <c r="G115" s="34">
        <f>D115*E115</f>
        <v>3.3451</v>
      </c>
    </row>
    <row r="116" spans="1:7" ht="15" customHeight="1">
      <c r="A116" s="96"/>
      <c r="B116" s="96"/>
      <c r="C116" s="95" t="s">
        <v>33</v>
      </c>
      <c r="D116" s="139"/>
      <c r="E116" s="139"/>
      <c r="F116" s="139"/>
      <c r="G116" s="91">
        <f>G114+G115</f>
        <v>6.2138999999999998</v>
      </c>
    </row>
    <row r="117" spans="1:7" ht="15" customHeight="1">
      <c r="A117" s="96"/>
      <c r="B117" s="96"/>
      <c r="C117" s="95" t="s">
        <v>30</v>
      </c>
      <c r="D117" s="31"/>
      <c r="E117" s="32"/>
      <c r="F117" s="32"/>
      <c r="G117" s="31"/>
    </row>
    <row r="118" spans="1:7" s="8" customFormat="1" ht="15" customHeight="1">
      <c r="A118" s="96"/>
      <c r="B118" s="96"/>
      <c r="C118" s="93" t="s">
        <v>70</v>
      </c>
      <c r="D118" s="34">
        <v>3</v>
      </c>
      <c r="E118" s="33">
        <v>1</v>
      </c>
      <c r="F118" s="32" t="s">
        <v>7</v>
      </c>
      <c r="G118" s="34">
        <f>D118*E118</f>
        <v>3</v>
      </c>
    </row>
    <row r="119" spans="1:7" ht="15" customHeight="1">
      <c r="A119" s="96"/>
      <c r="B119" s="96"/>
      <c r="C119" s="93" t="s">
        <v>66</v>
      </c>
      <c r="D119" s="34">
        <v>6</v>
      </c>
      <c r="E119" s="33">
        <v>1</v>
      </c>
      <c r="F119" s="32" t="s">
        <v>7</v>
      </c>
      <c r="G119" s="34">
        <f>D119*E119</f>
        <v>6</v>
      </c>
    </row>
    <row r="120" spans="1:7" ht="15" customHeight="1">
      <c r="A120" s="96"/>
      <c r="B120" s="96"/>
      <c r="C120" s="95" t="s">
        <v>33</v>
      </c>
      <c r="D120" s="139"/>
      <c r="E120" s="139"/>
      <c r="F120" s="139"/>
      <c r="G120" s="91">
        <f>G118+G119</f>
        <v>9</v>
      </c>
    </row>
    <row r="121" spans="1:7" ht="15" customHeight="1">
      <c r="A121" s="97"/>
      <c r="B121" s="97"/>
      <c r="C121" s="95" t="s">
        <v>34</v>
      </c>
      <c r="D121" s="139"/>
      <c r="E121" s="139"/>
      <c r="F121" s="139"/>
      <c r="G121" s="91">
        <f>(G116+G120)*0.015</f>
        <v>0.22820849999999998</v>
      </c>
    </row>
    <row r="122" spans="1:7" ht="15" customHeight="1">
      <c r="A122" s="97"/>
      <c r="B122" s="97"/>
      <c r="C122" s="95" t="s">
        <v>35</v>
      </c>
      <c r="D122" s="139"/>
      <c r="E122" s="139"/>
      <c r="F122" s="139"/>
      <c r="G122" s="91">
        <f>G116+G120+G121</f>
        <v>15.442108499999998</v>
      </c>
    </row>
    <row r="123" spans="1:7" ht="15" customHeight="1">
      <c r="A123" s="96"/>
      <c r="B123" s="96"/>
      <c r="C123" s="95" t="s">
        <v>99</v>
      </c>
      <c r="D123" s="140"/>
      <c r="E123" s="140"/>
      <c r="F123" s="140"/>
      <c r="G123" s="91">
        <f>G122*0.03</f>
        <v>0.46326325499999993</v>
      </c>
    </row>
    <row r="124" spans="1:7" ht="15" customHeight="1">
      <c r="A124" s="96"/>
      <c r="B124" s="96"/>
      <c r="C124" s="95" t="s">
        <v>36</v>
      </c>
      <c r="D124" s="140"/>
      <c r="E124" s="140"/>
      <c r="F124" s="140"/>
      <c r="G124" s="94">
        <f>G122+G123</f>
        <v>15.905371754999997</v>
      </c>
    </row>
    <row r="125" spans="1:7" ht="15" customHeight="1">
      <c r="A125" s="96"/>
      <c r="B125" s="96"/>
      <c r="C125" s="95"/>
      <c r="D125" s="114"/>
      <c r="E125" s="114"/>
      <c r="F125" s="114"/>
      <c r="G125" s="115"/>
    </row>
    <row r="126" spans="1:7" ht="15" customHeight="1" thickBot="1">
      <c r="A126" s="35" t="s">
        <v>43</v>
      </c>
      <c r="B126" s="35" t="s">
        <v>37</v>
      </c>
      <c r="C126" s="56" t="s">
        <v>0</v>
      </c>
      <c r="D126" s="18" t="s">
        <v>8</v>
      </c>
      <c r="E126" s="18" t="s">
        <v>1</v>
      </c>
      <c r="F126" s="18" t="s">
        <v>6</v>
      </c>
      <c r="G126" s="19" t="s">
        <v>9</v>
      </c>
    </row>
    <row r="127" spans="1:7" ht="70.150000000000006" customHeight="1">
      <c r="A127" s="32">
        <v>2</v>
      </c>
      <c r="B127" s="106" t="s">
        <v>45</v>
      </c>
      <c r="C127" s="47" t="s">
        <v>148</v>
      </c>
      <c r="D127" s="34">
        <f>G142</f>
        <v>26.108545575000004</v>
      </c>
      <c r="E127" s="33">
        <f>E128</f>
        <v>3</v>
      </c>
      <c r="F127" s="32" t="s">
        <v>7</v>
      </c>
      <c r="G127" s="31">
        <f>D127*E127</f>
        <v>78.32563672500001</v>
      </c>
    </row>
    <row r="128" spans="1:7" ht="15" customHeight="1">
      <c r="A128" s="32"/>
      <c r="B128" s="106"/>
      <c r="C128" s="124" t="s">
        <v>143</v>
      </c>
      <c r="D128" s="107"/>
      <c r="E128" s="122">
        <v>3</v>
      </c>
      <c r="F128" s="122"/>
      <c r="G128" s="123"/>
    </row>
    <row r="129" spans="1:7" ht="15" customHeight="1">
      <c r="A129" s="32"/>
      <c r="B129" s="106"/>
      <c r="C129" s="124"/>
      <c r="D129" s="107"/>
      <c r="E129" s="122"/>
      <c r="F129" s="122"/>
      <c r="G129" s="123"/>
    </row>
    <row r="130" spans="1:7" ht="15" customHeight="1" thickBot="1">
      <c r="A130" s="96"/>
      <c r="B130" s="96"/>
      <c r="C130" s="47"/>
      <c r="D130" s="18" t="s">
        <v>8</v>
      </c>
      <c r="E130" s="18" t="s">
        <v>1</v>
      </c>
      <c r="F130" s="18" t="s">
        <v>6</v>
      </c>
      <c r="G130" s="19" t="s">
        <v>9</v>
      </c>
    </row>
    <row r="131" spans="1:7" ht="15" customHeight="1">
      <c r="A131" s="96"/>
      <c r="B131" s="96"/>
      <c r="C131" s="95" t="s">
        <v>31</v>
      </c>
      <c r="D131" s="31"/>
      <c r="E131" s="32"/>
      <c r="F131" s="32"/>
      <c r="G131" s="31"/>
    </row>
    <row r="132" spans="1:7" ht="15" customHeight="1">
      <c r="A132" s="96"/>
      <c r="B132" s="96"/>
      <c r="C132" s="127" t="s">
        <v>163</v>
      </c>
      <c r="D132" s="34">
        <v>26.08</v>
      </c>
      <c r="E132" s="32">
        <v>0.15</v>
      </c>
      <c r="F132" s="32" t="s">
        <v>29</v>
      </c>
      <c r="G132" s="34">
        <f>D132*E132</f>
        <v>3.9119999999999995</v>
      </c>
    </row>
    <row r="133" spans="1:7" ht="15" customHeight="1">
      <c r="A133" s="96"/>
      <c r="B133" s="96"/>
      <c r="C133" s="127" t="s">
        <v>165</v>
      </c>
      <c r="D133" s="34">
        <v>30.41</v>
      </c>
      <c r="E133" s="32">
        <v>0.15</v>
      </c>
      <c r="F133" s="32" t="s">
        <v>29</v>
      </c>
      <c r="G133" s="34">
        <f>D133*E133</f>
        <v>4.5614999999999997</v>
      </c>
    </row>
    <row r="134" spans="1:7" ht="15" customHeight="1">
      <c r="A134" s="96"/>
      <c r="B134" s="96"/>
      <c r="C134" s="95" t="s">
        <v>33</v>
      </c>
      <c r="D134" s="139"/>
      <c r="E134" s="139"/>
      <c r="F134" s="139"/>
      <c r="G134" s="91">
        <f>G132+G133</f>
        <v>8.4734999999999996</v>
      </c>
    </row>
    <row r="135" spans="1:7" ht="15" customHeight="1">
      <c r="A135" s="96"/>
      <c r="B135" s="96"/>
      <c r="C135" s="95" t="s">
        <v>30</v>
      </c>
      <c r="D135" s="31"/>
      <c r="E135" s="32"/>
      <c r="F135" s="32"/>
      <c r="G135" s="31"/>
    </row>
    <row r="136" spans="1:7" s="8" customFormat="1" ht="15" customHeight="1">
      <c r="A136" s="96"/>
      <c r="B136" s="96"/>
      <c r="C136" s="93" t="s">
        <v>70</v>
      </c>
      <c r="D136" s="31">
        <v>4.5</v>
      </c>
      <c r="E136" s="32">
        <v>1</v>
      </c>
      <c r="F136" s="32" t="s">
        <v>7</v>
      </c>
      <c r="G136" s="34">
        <f>D136*E136</f>
        <v>4.5</v>
      </c>
    </row>
    <row r="137" spans="1:7" ht="15" customHeight="1">
      <c r="A137" s="96"/>
      <c r="B137" s="96"/>
      <c r="C137" s="93" t="s">
        <v>66</v>
      </c>
      <c r="D137" s="31">
        <v>12</v>
      </c>
      <c r="E137" s="32">
        <v>1</v>
      </c>
      <c r="F137" s="32" t="s">
        <v>7</v>
      </c>
      <c r="G137" s="34">
        <f>D137*E137</f>
        <v>12</v>
      </c>
    </row>
    <row r="138" spans="1:7" ht="15" customHeight="1">
      <c r="A138" s="96"/>
      <c r="B138" s="96"/>
      <c r="C138" s="95" t="s">
        <v>33</v>
      </c>
      <c r="D138" s="139"/>
      <c r="E138" s="139"/>
      <c r="F138" s="139"/>
      <c r="G138" s="91">
        <f>G136+G137</f>
        <v>16.5</v>
      </c>
    </row>
    <row r="139" spans="1:7" ht="15" customHeight="1">
      <c r="A139" s="97"/>
      <c r="B139" s="97"/>
      <c r="C139" s="95" t="s">
        <v>34</v>
      </c>
      <c r="D139" s="139"/>
      <c r="E139" s="139"/>
      <c r="F139" s="139"/>
      <c r="G139" s="91">
        <f>(G134+G138)*0.015</f>
        <v>0.3746025</v>
      </c>
    </row>
    <row r="140" spans="1:7" ht="15" customHeight="1">
      <c r="A140" s="97"/>
      <c r="B140" s="97"/>
      <c r="C140" s="95" t="s">
        <v>35</v>
      </c>
      <c r="D140" s="139"/>
      <c r="E140" s="139"/>
      <c r="F140" s="139"/>
      <c r="G140" s="91">
        <f>G134+G138+G139</f>
        <v>25.348102500000003</v>
      </c>
    </row>
    <row r="141" spans="1:7" ht="15" customHeight="1">
      <c r="A141" s="96"/>
      <c r="B141" s="96"/>
      <c r="C141" s="95" t="s">
        <v>99</v>
      </c>
      <c r="D141" s="140"/>
      <c r="E141" s="140"/>
      <c r="F141" s="140"/>
      <c r="G141" s="91">
        <f>G140*0.03</f>
        <v>0.76044307500000008</v>
      </c>
    </row>
    <row r="142" spans="1:7" ht="15" customHeight="1">
      <c r="A142" s="96"/>
      <c r="B142" s="96"/>
      <c r="C142" s="95" t="s">
        <v>36</v>
      </c>
      <c r="D142" s="140"/>
      <c r="E142" s="140"/>
      <c r="F142" s="140"/>
      <c r="G142" s="91">
        <f>G140+G141</f>
        <v>26.108545575000004</v>
      </c>
    </row>
    <row r="143" spans="1:7" ht="15" customHeight="1">
      <c r="A143" s="96"/>
      <c r="B143" s="96"/>
      <c r="C143" s="95"/>
      <c r="D143" s="114"/>
      <c r="E143" s="114"/>
      <c r="F143" s="114"/>
      <c r="G143" s="115"/>
    </row>
    <row r="144" spans="1:7" ht="15" customHeight="1" thickBot="1">
      <c r="A144" s="35" t="s">
        <v>43</v>
      </c>
      <c r="B144" s="35" t="s">
        <v>37</v>
      </c>
      <c r="C144" s="56" t="s">
        <v>0</v>
      </c>
      <c r="D144" s="18" t="s">
        <v>8</v>
      </c>
      <c r="E144" s="18" t="s">
        <v>1</v>
      </c>
      <c r="F144" s="18" t="s">
        <v>6</v>
      </c>
      <c r="G144" s="19" t="s">
        <v>9</v>
      </c>
    </row>
    <row r="145" spans="1:7" ht="70.150000000000006" customHeight="1">
      <c r="A145" s="32">
        <v>3</v>
      </c>
      <c r="B145" s="106" t="s">
        <v>48</v>
      </c>
      <c r="C145" s="47" t="s">
        <v>122</v>
      </c>
      <c r="D145" s="34">
        <f>G163</f>
        <v>28.722170575</v>
      </c>
      <c r="E145" s="33">
        <f>E146+E147+E148+E149</f>
        <v>43</v>
      </c>
      <c r="F145" s="32" t="s">
        <v>7</v>
      </c>
      <c r="G145" s="31">
        <f>D145*E145</f>
        <v>1235.053334725</v>
      </c>
    </row>
    <row r="146" spans="1:7" ht="15" customHeight="1">
      <c r="A146" s="32"/>
      <c r="B146" s="106"/>
      <c r="C146" s="124" t="s">
        <v>79</v>
      </c>
      <c r="D146" s="107"/>
      <c r="E146" s="122">
        <v>10</v>
      </c>
      <c r="F146" s="122"/>
      <c r="G146" s="123"/>
    </row>
    <row r="147" spans="1:7" ht="15" customHeight="1">
      <c r="A147" s="32"/>
      <c r="B147" s="106"/>
      <c r="C147" s="124" t="s">
        <v>80</v>
      </c>
      <c r="D147" s="107"/>
      <c r="E147" s="122">
        <v>10</v>
      </c>
      <c r="F147" s="122"/>
      <c r="G147" s="123"/>
    </row>
    <row r="148" spans="1:7" ht="15" customHeight="1">
      <c r="A148" s="32"/>
      <c r="B148" s="106"/>
      <c r="C148" s="124" t="s">
        <v>144</v>
      </c>
      <c r="D148" s="107"/>
      <c r="E148" s="122">
        <v>8</v>
      </c>
      <c r="F148" s="122"/>
      <c r="G148" s="123"/>
    </row>
    <row r="149" spans="1:7" ht="15" customHeight="1">
      <c r="A149" s="32"/>
      <c r="B149" s="106"/>
      <c r="C149" s="124" t="s">
        <v>84</v>
      </c>
      <c r="D149" s="107"/>
      <c r="E149" s="122">
        <v>15</v>
      </c>
      <c r="F149" s="122"/>
      <c r="G149" s="123"/>
    </row>
    <row r="150" spans="1:7" ht="15" customHeight="1">
      <c r="A150" s="32"/>
      <c r="B150" s="106"/>
      <c r="C150" s="124"/>
      <c r="D150" s="107"/>
      <c r="E150" s="122"/>
      <c r="F150" s="122"/>
      <c r="G150" s="123"/>
    </row>
    <row r="151" spans="1:7" ht="15" customHeight="1" thickBot="1">
      <c r="A151" s="96"/>
      <c r="B151" s="96"/>
      <c r="C151" s="47"/>
      <c r="D151" s="18" t="s">
        <v>8</v>
      </c>
      <c r="E151" s="18" t="s">
        <v>1</v>
      </c>
      <c r="F151" s="18" t="s">
        <v>6</v>
      </c>
      <c r="G151" s="19" t="s">
        <v>9</v>
      </c>
    </row>
    <row r="152" spans="1:7" ht="15" customHeight="1">
      <c r="A152" s="96"/>
      <c r="B152" s="96"/>
      <c r="C152" s="95" t="s">
        <v>31</v>
      </c>
      <c r="D152" s="31"/>
      <c r="E152" s="32"/>
      <c r="F152" s="32"/>
      <c r="G152" s="31"/>
    </row>
    <row r="153" spans="1:7" ht="15" customHeight="1">
      <c r="A153" s="96"/>
      <c r="B153" s="96"/>
      <c r="C153" s="127" t="s">
        <v>163</v>
      </c>
      <c r="D153" s="34">
        <v>26.08</v>
      </c>
      <c r="E153" s="32">
        <v>0.15</v>
      </c>
      <c r="F153" s="32" t="s">
        <v>29</v>
      </c>
      <c r="G153" s="34">
        <f>D153*E153</f>
        <v>3.9119999999999995</v>
      </c>
    </row>
    <row r="154" spans="1:7" ht="15" customHeight="1">
      <c r="A154" s="96"/>
      <c r="B154" s="96"/>
      <c r="C154" s="127" t="s">
        <v>165</v>
      </c>
      <c r="D154" s="34">
        <v>30.41</v>
      </c>
      <c r="E154" s="32">
        <v>0.15</v>
      </c>
      <c r="F154" s="32" t="s">
        <v>29</v>
      </c>
      <c r="G154" s="34">
        <f>D154*E154</f>
        <v>4.5614999999999997</v>
      </c>
    </row>
    <row r="155" spans="1:7" ht="15" customHeight="1">
      <c r="A155" s="96"/>
      <c r="B155" s="96"/>
      <c r="C155" s="95" t="s">
        <v>33</v>
      </c>
      <c r="D155" s="139"/>
      <c r="E155" s="139"/>
      <c r="F155" s="139"/>
      <c r="G155" s="91">
        <f>G153+G154</f>
        <v>8.4734999999999996</v>
      </c>
    </row>
    <row r="156" spans="1:7" ht="15" customHeight="1">
      <c r="A156" s="96"/>
      <c r="B156" s="96"/>
      <c r="C156" s="95" t="s">
        <v>30</v>
      </c>
      <c r="D156" s="31"/>
      <c r="E156" s="32"/>
      <c r="F156" s="32"/>
      <c r="G156" s="31"/>
    </row>
    <row r="157" spans="1:7" s="8" customFormat="1" ht="15" customHeight="1">
      <c r="A157" s="96"/>
      <c r="B157" s="96"/>
      <c r="C157" s="93" t="s">
        <v>70</v>
      </c>
      <c r="D157" s="31">
        <v>5</v>
      </c>
      <c r="E157" s="32">
        <v>1</v>
      </c>
      <c r="F157" s="32" t="s">
        <v>7</v>
      </c>
      <c r="G157" s="34">
        <f>D157*E157</f>
        <v>5</v>
      </c>
    </row>
    <row r="158" spans="1:7" ht="15" customHeight="1">
      <c r="A158" s="96"/>
      <c r="B158" s="96"/>
      <c r="C158" s="93" t="s">
        <v>66</v>
      </c>
      <c r="D158" s="31">
        <v>14</v>
      </c>
      <c r="E158" s="32">
        <v>1</v>
      </c>
      <c r="F158" s="32" t="s">
        <v>7</v>
      </c>
      <c r="G158" s="34">
        <f>D158*E158</f>
        <v>14</v>
      </c>
    </row>
    <row r="159" spans="1:7" ht="15" customHeight="1">
      <c r="A159" s="96"/>
      <c r="B159" s="96"/>
      <c r="C159" s="95" t="s">
        <v>33</v>
      </c>
      <c r="D159" s="139"/>
      <c r="E159" s="139"/>
      <c r="F159" s="139"/>
      <c r="G159" s="91">
        <f>G157+G158</f>
        <v>19</v>
      </c>
    </row>
    <row r="160" spans="1:7" ht="15" customHeight="1">
      <c r="A160" s="97"/>
      <c r="B160" s="97"/>
      <c r="C160" s="95" t="s">
        <v>34</v>
      </c>
      <c r="D160" s="139"/>
      <c r="E160" s="139"/>
      <c r="F160" s="139"/>
      <c r="G160" s="91">
        <f>(G155+G159)*0.015</f>
        <v>0.41210249999999998</v>
      </c>
    </row>
    <row r="161" spans="1:7" ht="15" customHeight="1">
      <c r="A161" s="97"/>
      <c r="B161" s="97"/>
      <c r="C161" s="95" t="s">
        <v>35</v>
      </c>
      <c r="D161" s="139"/>
      <c r="E161" s="139"/>
      <c r="F161" s="139"/>
      <c r="G161" s="91">
        <f>G155+G159+G160</f>
        <v>27.885602500000001</v>
      </c>
    </row>
    <row r="162" spans="1:7" ht="15" customHeight="1">
      <c r="A162" s="96"/>
      <c r="B162" s="96"/>
      <c r="C162" s="95" t="s">
        <v>99</v>
      </c>
      <c r="D162" s="140"/>
      <c r="E162" s="140"/>
      <c r="F162" s="140"/>
      <c r="G162" s="91">
        <f>G161*0.03</f>
        <v>0.83656807499999997</v>
      </c>
    </row>
    <row r="163" spans="1:7" ht="15" customHeight="1">
      <c r="A163" s="96"/>
      <c r="B163" s="96"/>
      <c r="C163" s="95" t="s">
        <v>36</v>
      </c>
      <c r="D163" s="140"/>
      <c r="E163" s="140"/>
      <c r="F163" s="140"/>
      <c r="G163" s="91">
        <f>G161+G162</f>
        <v>28.722170575</v>
      </c>
    </row>
    <row r="164" spans="1:7" ht="15" customHeight="1">
      <c r="A164" s="96"/>
      <c r="B164" s="96"/>
      <c r="C164" s="95"/>
      <c r="D164" s="114"/>
      <c r="E164" s="114"/>
      <c r="F164" s="114"/>
      <c r="G164" s="115"/>
    </row>
    <row r="165" spans="1:7" ht="15" customHeight="1" thickBot="1">
      <c r="A165" s="35" t="s">
        <v>43</v>
      </c>
      <c r="B165" s="35" t="s">
        <v>37</v>
      </c>
      <c r="C165" s="56" t="s">
        <v>0</v>
      </c>
      <c r="D165" s="18" t="s">
        <v>8</v>
      </c>
      <c r="E165" s="18" t="s">
        <v>1</v>
      </c>
      <c r="F165" s="18" t="s">
        <v>6</v>
      </c>
      <c r="G165" s="19" t="s">
        <v>9</v>
      </c>
    </row>
    <row r="166" spans="1:7" ht="60" customHeight="1">
      <c r="A166" s="32">
        <v>4</v>
      </c>
      <c r="B166" s="106" t="s">
        <v>46</v>
      </c>
      <c r="C166" s="84" t="s">
        <v>136</v>
      </c>
      <c r="D166" s="34">
        <f>G181</f>
        <v>180.80744114999999</v>
      </c>
      <c r="E166" s="33">
        <f>E167</f>
        <v>12</v>
      </c>
      <c r="F166" s="32" t="s">
        <v>16</v>
      </c>
      <c r="G166" s="31">
        <f>D166*E166</f>
        <v>2169.6892938000001</v>
      </c>
    </row>
    <row r="167" spans="1:7" ht="15" customHeight="1">
      <c r="A167" s="32"/>
      <c r="B167" s="106"/>
      <c r="C167" s="124" t="s">
        <v>84</v>
      </c>
      <c r="D167" s="107"/>
      <c r="E167" s="122">
        <v>12</v>
      </c>
      <c r="F167" s="122"/>
      <c r="G167" s="123"/>
    </row>
    <row r="168" spans="1:7" ht="15" customHeight="1">
      <c r="A168" s="32"/>
      <c r="B168" s="106"/>
      <c r="C168" s="124"/>
      <c r="D168" s="107"/>
      <c r="E168" s="122"/>
      <c r="F168" s="122"/>
      <c r="G168" s="123"/>
    </row>
    <row r="169" spans="1:7" ht="15" customHeight="1" thickBot="1">
      <c r="A169" s="96"/>
      <c r="B169" s="96"/>
      <c r="C169" s="47"/>
      <c r="D169" s="18" t="s">
        <v>8</v>
      </c>
      <c r="E169" s="18" t="s">
        <v>1</v>
      </c>
      <c r="F169" s="18" t="s">
        <v>6</v>
      </c>
      <c r="G169" s="19" t="s">
        <v>9</v>
      </c>
    </row>
    <row r="170" spans="1:7" ht="15" customHeight="1">
      <c r="A170" s="96"/>
      <c r="B170" s="96"/>
      <c r="C170" s="95" t="s">
        <v>31</v>
      </c>
      <c r="D170" s="31"/>
      <c r="E170" s="32"/>
      <c r="F170" s="32"/>
      <c r="G170" s="31"/>
    </row>
    <row r="171" spans="1:7" ht="15" customHeight="1">
      <c r="A171" s="96"/>
      <c r="B171" s="96"/>
      <c r="C171" s="127" t="s">
        <v>163</v>
      </c>
      <c r="D171" s="34">
        <v>26.08</v>
      </c>
      <c r="E171" s="33">
        <v>0.3</v>
      </c>
      <c r="F171" s="32" t="s">
        <v>29</v>
      </c>
      <c r="G171" s="34">
        <f>D171*E171</f>
        <v>7.823999999999999</v>
      </c>
    </row>
    <row r="172" spans="1:7" ht="15" customHeight="1">
      <c r="A172" s="96"/>
      <c r="B172" s="96"/>
      <c r="C172" s="127" t="s">
        <v>165</v>
      </c>
      <c r="D172" s="34">
        <v>30.41</v>
      </c>
      <c r="E172" s="33">
        <v>0.3</v>
      </c>
      <c r="F172" s="32" t="s">
        <v>29</v>
      </c>
      <c r="G172" s="34">
        <f>D172*E172</f>
        <v>9.1229999999999993</v>
      </c>
    </row>
    <row r="173" spans="1:7" ht="15" customHeight="1">
      <c r="A173" s="96"/>
      <c r="B173" s="96"/>
      <c r="C173" s="95" t="s">
        <v>33</v>
      </c>
      <c r="D173" s="139"/>
      <c r="E173" s="139"/>
      <c r="F173" s="139"/>
      <c r="G173" s="91">
        <f>G171+G172</f>
        <v>16.946999999999999</v>
      </c>
    </row>
    <row r="174" spans="1:7" ht="15" customHeight="1">
      <c r="A174" s="96"/>
      <c r="B174" s="96"/>
      <c r="C174" s="95" t="s">
        <v>30</v>
      </c>
      <c r="D174" s="31"/>
      <c r="E174" s="32"/>
      <c r="F174" s="32"/>
      <c r="G174" s="31"/>
    </row>
    <row r="175" spans="1:7" s="8" customFormat="1" ht="15" customHeight="1">
      <c r="A175" s="96"/>
      <c r="B175" s="96"/>
      <c r="C175" s="93" t="s">
        <v>95</v>
      </c>
      <c r="D175" s="31">
        <v>67</v>
      </c>
      <c r="E175" s="32">
        <v>1</v>
      </c>
      <c r="F175" s="32" t="s">
        <v>16</v>
      </c>
      <c r="G175" s="34">
        <f>D175*E175</f>
        <v>67</v>
      </c>
    </row>
    <row r="176" spans="1:7" ht="15" customHeight="1">
      <c r="A176" s="96"/>
      <c r="B176" s="96"/>
      <c r="C176" s="93" t="s">
        <v>72</v>
      </c>
      <c r="D176" s="31">
        <v>89</v>
      </c>
      <c r="E176" s="32">
        <v>1</v>
      </c>
      <c r="F176" s="32" t="s">
        <v>16</v>
      </c>
      <c r="G176" s="34">
        <f>D176*E176</f>
        <v>89</v>
      </c>
    </row>
    <row r="177" spans="1:7" ht="15" customHeight="1">
      <c r="A177" s="96"/>
      <c r="B177" s="96"/>
      <c r="C177" s="95" t="s">
        <v>33</v>
      </c>
      <c r="D177" s="139"/>
      <c r="E177" s="139"/>
      <c r="F177" s="139"/>
      <c r="G177" s="91">
        <f>G175+G176</f>
        <v>156</v>
      </c>
    </row>
    <row r="178" spans="1:7" ht="15" customHeight="1">
      <c r="A178" s="97"/>
      <c r="B178" s="97"/>
      <c r="C178" s="95" t="s">
        <v>34</v>
      </c>
      <c r="D178" s="139"/>
      <c r="E178" s="139"/>
      <c r="F178" s="139"/>
      <c r="G178" s="91">
        <f>(G173+G177)*0.015</f>
        <v>2.5942050000000001</v>
      </c>
    </row>
    <row r="179" spans="1:7" ht="15" customHeight="1">
      <c r="A179" s="97"/>
      <c r="B179" s="97"/>
      <c r="C179" s="95" t="s">
        <v>35</v>
      </c>
      <c r="D179" s="139"/>
      <c r="E179" s="139"/>
      <c r="F179" s="139"/>
      <c r="G179" s="91">
        <f>G173+G177+G178</f>
        <v>175.54120499999999</v>
      </c>
    </row>
    <row r="180" spans="1:7" ht="15" customHeight="1">
      <c r="A180" s="96"/>
      <c r="B180" s="96"/>
      <c r="C180" s="95" t="s">
        <v>99</v>
      </c>
      <c r="D180" s="140"/>
      <c r="E180" s="140"/>
      <c r="F180" s="140"/>
      <c r="G180" s="91">
        <f>G179*0.03</f>
        <v>5.2662361499999992</v>
      </c>
    </row>
    <row r="181" spans="1:7" ht="15" customHeight="1">
      <c r="A181" s="96"/>
      <c r="B181" s="96"/>
      <c r="C181" s="95" t="s">
        <v>36</v>
      </c>
      <c r="D181" s="140"/>
      <c r="E181" s="140"/>
      <c r="F181" s="140"/>
      <c r="G181" s="91">
        <f>G179+G180</f>
        <v>180.80744114999999</v>
      </c>
    </row>
    <row r="182" spans="1:7" ht="15" customHeight="1">
      <c r="A182" s="96"/>
      <c r="B182" s="96"/>
      <c r="C182" s="95"/>
      <c r="D182" s="114"/>
      <c r="E182" s="114"/>
      <c r="F182" s="114"/>
      <c r="G182" s="115"/>
    </row>
    <row r="183" spans="1:7" ht="15" customHeight="1" thickBot="1">
      <c r="A183" s="35" t="s">
        <v>43</v>
      </c>
      <c r="B183" s="35" t="s">
        <v>37</v>
      </c>
      <c r="C183" s="56" t="s">
        <v>0</v>
      </c>
      <c r="D183" s="18" t="s">
        <v>8</v>
      </c>
      <c r="E183" s="18" t="s">
        <v>1</v>
      </c>
      <c r="F183" s="18" t="s">
        <v>6</v>
      </c>
      <c r="G183" s="19" t="s">
        <v>9</v>
      </c>
    </row>
    <row r="184" spans="1:7" ht="79.900000000000006" customHeight="1">
      <c r="A184" s="32">
        <v>5</v>
      </c>
      <c r="B184" s="106" t="s">
        <v>47</v>
      </c>
      <c r="C184" s="65" t="s">
        <v>135</v>
      </c>
      <c r="D184" s="34">
        <f>G199</f>
        <v>118.08044115</v>
      </c>
      <c r="E184" s="33">
        <f>E185</f>
        <v>1</v>
      </c>
      <c r="F184" s="32" t="s">
        <v>15</v>
      </c>
      <c r="G184" s="31">
        <f>D184*E184</f>
        <v>118.08044115</v>
      </c>
    </row>
    <row r="185" spans="1:7" ht="15" customHeight="1">
      <c r="A185" s="32"/>
      <c r="B185" s="106"/>
      <c r="C185" s="124" t="s">
        <v>84</v>
      </c>
      <c r="D185" s="107"/>
      <c r="E185" s="122">
        <v>1</v>
      </c>
      <c r="F185" s="122"/>
      <c r="G185" s="123"/>
    </row>
    <row r="186" spans="1:7" ht="15" customHeight="1">
      <c r="A186" s="32"/>
      <c r="B186" s="106"/>
      <c r="C186" s="124"/>
      <c r="D186" s="107"/>
      <c r="E186" s="122"/>
      <c r="F186" s="122"/>
      <c r="G186" s="123"/>
    </row>
    <row r="187" spans="1:7" ht="15" customHeight="1" thickBot="1">
      <c r="A187" s="96"/>
      <c r="B187" s="96"/>
      <c r="C187" s="47"/>
      <c r="D187" s="18" t="s">
        <v>8</v>
      </c>
      <c r="E187" s="18" t="s">
        <v>1</v>
      </c>
      <c r="F187" s="18" t="s">
        <v>6</v>
      </c>
      <c r="G187" s="19" t="s">
        <v>9</v>
      </c>
    </row>
    <row r="188" spans="1:7" ht="15" customHeight="1">
      <c r="A188" s="96"/>
      <c r="B188" s="96"/>
      <c r="C188" s="95" t="s">
        <v>31</v>
      </c>
      <c r="D188" s="31"/>
      <c r="E188" s="32"/>
      <c r="F188" s="32"/>
      <c r="G188" s="31"/>
    </row>
    <row r="189" spans="1:7" ht="15" customHeight="1">
      <c r="A189" s="96"/>
      <c r="B189" s="96"/>
      <c r="C189" s="127" t="s">
        <v>163</v>
      </c>
      <c r="D189" s="34">
        <v>26.08</v>
      </c>
      <c r="E189" s="33">
        <v>0.3</v>
      </c>
      <c r="F189" s="32" t="s">
        <v>29</v>
      </c>
      <c r="G189" s="34">
        <f>D189*E189</f>
        <v>7.823999999999999</v>
      </c>
    </row>
    <row r="190" spans="1:7" ht="15" customHeight="1">
      <c r="A190" s="96"/>
      <c r="B190" s="96"/>
      <c r="C190" s="127" t="s">
        <v>165</v>
      </c>
      <c r="D190" s="34">
        <v>30.41</v>
      </c>
      <c r="E190" s="33">
        <v>0.3</v>
      </c>
      <c r="F190" s="32" t="s">
        <v>29</v>
      </c>
      <c r="G190" s="34">
        <f>D190*E190</f>
        <v>9.1229999999999993</v>
      </c>
    </row>
    <row r="191" spans="1:7" ht="15" customHeight="1">
      <c r="A191" s="96"/>
      <c r="B191" s="96"/>
      <c r="C191" s="95" t="s">
        <v>33</v>
      </c>
      <c r="D191" s="139"/>
      <c r="E191" s="139"/>
      <c r="F191" s="139"/>
      <c r="G191" s="91">
        <f>G189+G190</f>
        <v>16.946999999999999</v>
      </c>
    </row>
    <row r="192" spans="1:7" ht="15" customHeight="1">
      <c r="A192" s="96"/>
      <c r="B192" s="96"/>
      <c r="C192" s="95" t="s">
        <v>30</v>
      </c>
      <c r="D192" s="31"/>
      <c r="E192" s="32"/>
      <c r="F192" s="32"/>
      <c r="G192" s="31"/>
    </row>
    <row r="193" spans="1:7" s="8" customFormat="1" ht="15" customHeight="1">
      <c r="A193" s="96"/>
      <c r="B193" s="96"/>
      <c r="C193" s="93"/>
      <c r="D193" s="31"/>
      <c r="E193" s="32"/>
      <c r="F193" s="32"/>
      <c r="G193" s="34">
        <f>D193*E193</f>
        <v>0</v>
      </c>
    </row>
    <row r="194" spans="1:7" ht="15" customHeight="1">
      <c r="A194" s="96"/>
      <c r="B194" s="96"/>
      <c r="C194" s="93" t="s">
        <v>72</v>
      </c>
      <c r="D194" s="31">
        <v>96</v>
      </c>
      <c r="E194" s="32">
        <v>1</v>
      </c>
      <c r="F194" s="32" t="s">
        <v>15</v>
      </c>
      <c r="G194" s="34">
        <f>D194*E194</f>
        <v>96</v>
      </c>
    </row>
    <row r="195" spans="1:7" ht="15" customHeight="1">
      <c r="A195" s="96"/>
      <c r="B195" s="96"/>
      <c r="C195" s="95" t="s">
        <v>33</v>
      </c>
      <c r="D195" s="139"/>
      <c r="E195" s="139"/>
      <c r="F195" s="139"/>
      <c r="G195" s="91">
        <f>G193+G194</f>
        <v>96</v>
      </c>
    </row>
    <row r="196" spans="1:7" ht="15" customHeight="1">
      <c r="A196" s="97"/>
      <c r="B196" s="97"/>
      <c r="C196" s="95" t="s">
        <v>34</v>
      </c>
      <c r="D196" s="139"/>
      <c r="E196" s="139"/>
      <c r="F196" s="139"/>
      <c r="G196" s="91">
        <f>(G191+G195)*0.015</f>
        <v>1.694205</v>
      </c>
    </row>
    <row r="197" spans="1:7" ht="15" customHeight="1">
      <c r="A197" s="97"/>
      <c r="B197" s="97"/>
      <c r="C197" s="95" t="s">
        <v>35</v>
      </c>
      <c r="D197" s="139"/>
      <c r="E197" s="139"/>
      <c r="F197" s="139"/>
      <c r="G197" s="91">
        <f>G191+G195+G196</f>
        <v>114.641205</v>
      </c>
    </row>
    <row r="198" spans="1:7" ht="15" customHeight="1">
      <c r="A198" s="96"/>
      <c r="B198" s="96"/>
      <c r="C198" s="95" t="s">
        <v>99</v>
      </c>
      <c r="D198" s="140"/>
      <c r="E198" s="140"/>
      <c r="F198" s="140"/>
      <c r="G198" s="91">
        <f>G197*0.03</f>
        <v>3.4392361499999997</v>
      </c>
    </row>
    <row r="199" spans="1:7" ht="15" customHeight="1">
      <c r="A199" s="96"/>
      <c r="B199" s="96"/>
      <c r="C199" s="95" t="s">
        <v>36</v>
      </c>
      <c r="D199" s="140"/>
      <c r="E199" s="140"/>
      <c r="F199" s="140"/>
      <c r="G199" s="94">
        <f>G197+G198</f>
        <v>118.08044115</v>
      </c>
    </row>
    <row r="200" spans="1:7" ht="15" customHeight="1">
      <c r="A200" s="96"/>
      <c r="B200" s="96"/>
      <c r="C200" s="95"/>
      <c r="D200" s="114"/>
      <c r="E200" s="114"/>
      <c r="F200" s="114"/>
      <c r="G200" s="115"/>
    </row>
    <row r="201" spans="1:7" ht="15" customHeight="1" thickBot="1">
      <c r="A201" s="35" t="s">
        <v>43</v>
      </c>
      <c r="B201" s="35" t="s">
        <v>37</v>
      </c>
      <c r="C201" s="56" t="s">
        <v>0</v>
      </c>
      <c r="D201" s="18" t="s">
        <v>8</v>
      </c>
      <c r="E201" s="18" t="s">
        <v>1</v>
      </c>
      <c r="F201" s="18" t="s">
        <v>6</v>
      </c>
      <c r="G201" s="19" t="s">
        <v>9</v>
      </c>
    </row>
    <row r="202" spans="1:7" ht="100.15" customHeight="1">
      <c r="A202" s="32">
        <v>6</v>
      </c>
      <c r="B202" s="106" t="s">
        <v>49</v>
      </c>
      <c r="C202" s="65" t="s">
        <v>137</v>
      </c>
      <c r="D202" s="34">
        <f>G217</f>
        <v>206.57673820000002</v>
      </c>
      <c r="E202" s="33">
        <f>E203</f>
        <v>1</v>
      </c>
      <c r="F202" s="32" t="s">
        <v>15</v>
      </c>
      <c r="G202" s="31">
        <f>D202*E202</f>
        <v>206.57673820000002</v>
      </c>
    </row>
    <row r="203" spans="1:7" ht="15" customHeight="1">
      <c r="A203" s="32"/>
      <c r="B203" s="106"/>
      <c r="C203" s="124" t="s">
        <v>84</v>
      </c>
      <c r="D203" s="107"/>
      <c r="E203" s="122">
        <v>1</v>
      </c>
      <c r="F203" s="122"/>
      <c r="G203" s="123"/>
    </row>
    <row r="204" spans="1:7" ht="15" customHeight="1">
      <c r="A204" s="32"/>
      <c r="B204" s="106"/>
      <c r="C204" s="124"/>
      <c r="D204" s="107"/>
      <c r="E204" s="122"/>
      <c r="F204" s="122"/>
      <c r="G204" s="123"/>
    </row>
    <row r="205" spans="1:7" ht="15" customHeight="1" thickBot="1">
      <c r="A205" s="96"/>
      <c r="B205" s="96"/>
      <c r="C205" s="47"/>
      <c r="D205" s="18" t="s">
        <v>8</v>
      </c>
      <c r="E205" s="18" t="s">
        <v>1</v>
      </c>
      <c r="F205" s="18" t="s">
        <v>6</v>
      </c>
      <c r="G205" s="19" t="s">
        <v>9</v>
      </c>
    </row>
    <row r="206" spans="1:7" ht="15" customHeight="1">
      <c r="A206" s="96"/>
      <c r="B206" s="96"/>
      <c r="C206" s="95" t="s">
        <v>31</v>
      </c>
      <c r="D206" s="31"/>
      <c r="E206" s="32"/>
      <c r="F206" s="32"/>
      <c r="G206" s="31"/>
    </row>
    <row r="207" spans="1:7" ht="15" customHeight="1">
      <c r="A207" s="96"/>
      <c r="B207" s="96"/>
      <c r="C207" s="127" t="s">
        <v>163</v>
      </c>
      <c r="D207" s="34">
        <v>26.08</v>
      </c>
      <c r="E207" s="33">
        <v>0.4</v>
      </c>
      <c r="F207" s="32" t="s">
        <v>29</v>
      </c>
      <c r="G207" s="34">
        <f>D207*E207</f>
        <v>10.432</v>
      </c>
    </row>
    <row r="208" spans="1:7" ht="15" customHeight="1">
      <c r="A208" s="96"/>
      <c r="B208" s="96"/>
      <c r="C208" s="127" t="s">
        <v>165</v>
      </c>
      <c r="D208" s="34">
        <v>30.41</v>
      </c>
      <c r="E208" s="33">
        <v>0.4</v>
      </c>
      <c r="F208" s="32" t="s">
        <v>29</v>
      </c>
      <c r="G208" s="34">
        <f>D208*E208</f>
        <v>12.164000000000001</v>
      </c>
    </row>
    <row r="209" spans="1:7" ht="15" customHeight="1">
      <c r="A209" s="96"/>
      <c r="B209" s="96"/>
      <c r="C209" s="95" t="s">
        <v>33</v>
      </c>
      <c r="D209" s="139"/>
      <c r="E209" s="139"/>
      <c r="F209" s="139"/>
      <c r="G209" s="91">
        <f>G207+G208</f>
        <v>22.596000000000004</v>
      </c>
    </row>
    <row r="210" spans="1:7" ht="15" customHeight="1">
      <c r="A210" s="96"/>
      <c r="B210" s="96"/>
      <c r="C210" s="95" t="s">
        <v>30</v>
      </c>
      <c r="D210" s="31"/>
      <c r="E210" s="32"/>
      <c r="F210" s="32"/>
      <c r="G210" s="31"/>
    </row>
    <row r="211" spans="1:7" s="8" customFormat="1" ht="15" customHeight="1">
      <c r="A211" s="96"/>
      <c r="B211" s="96"/>
      <c r="C211" s="93"/>
      <c r="D211" s="31"/>
      <c r="E211" s="32">
        <v>1</v>
      </c>
      <c r="F211" s="32" t="s">
        <v>15</v>
      </c>
      <c r="G211" s="34">
        <f>D211*E211</f>
        <v>0</v>
      </c>
    </row>
    <row r="212" spans="1:7" ht="15" customHeight="1">
      <c r="A212" s="96"/>
      <c r="B212" s="96"/>
      <c r="C212" s="93" t="s">
        <v>138</v>
      </c>
      <c r="D212" s="31">
        <v>175</v>
      </c>
      <c r="E212" s="32">
        <v>1</v>
      </c>
      <c r="F212" s="32" t="s">
        <v>15</v>
      </c>
      <c r="G212" s="34">
        <f>D212*E212</f>
        <v>175</v>
      </c>
    </row>
    <row r="213" spans="1:7" ht="15" customHeight="1">
      <c r="A213" s="96"/>
      <c r="B213" s="96"/>
      <c r="C213" s="95" t="s">
        <v>33</v>
      </c>
      <c r="D213" s="139"/>
      <c r="E213" s="139"/>
      <c r="F213" s="139"/>
      <c r="G213" s="91">
        <f>G211+G212</f>
        <v>175</v>
      </c>
    </row>
    <row r="214" spans="1:7" ht="15" customHeight="1">
      <c r="A214" s="97"/>
      <c r="B214" s="97"/>
      <c r="C214" s="95" t="s">
        <v>34</v>
      </c>
      <c r="D214" s="139"/>
      <c r="E214" s="139"/>
      <c r="F214" s="139"/>
      <c r="G214" s="91">
        <f>(G209+G213)*0.015</f>
        <v>2.96394</v>
      </c>
    </row>
    <row r="215" spans="1:7" ht="15" customHeight="1">
      <c r="A215" s="97"/>
      <c r="B215" s="97"/>
      <c r="C215" s="95" t="s">
        <v>35</v>
      </c>
      <c r="D215" s="139"/>
      <c r="E215" s="139"/>
      <c r="F215" s="139"/>
      <c r="G215" s="91">
        <f>G209+G213+G214</f>
        <v>200.55994000000001</v>
      </c>
    </row>
    <row r="216" spans="1:7" ht="15" customHeight="1">
      <c r="A216" s="96"/>
      <c r="B216" s="96"/>
      <c r="C216" s="95" t="s">
        <v>99</v>
      </c>
      <c r="D216" s="140"/>
      <c r="E216" s="140"/>
      <c r="F216" s="140"/>
      <c r="G216" s="91">
        <f>G215*0.03</f>
        <v>6.0167982000000002</v>
      </c>
    </row>
    <row r="217" spans="1:7" ht="15" customHeight="1">
      <c r="A217" s="96"/>
      <c r="B217" s="96"/>
      <c r="C217" s="95" t="s">
        <v>36</v>
      </c>
      <c r="D217" s="140"/>
      <c r="E217" s="140"/>
      <c r="F217" s="140"/>
      <c r="G217" s="94">
        <f>G215+G216</f>
        <v>206.57673820000002</v>
      </c>
    </row>
    <row r="218" spans="1:7" ht="15" customHeight="1" thickBot="1">
      <c r="A218" s="96"/>
      <c r="B218" s="96"/>
      <c r="C218" s="95"/>
      <c r="D218" s="114"/>
      <c r="E218" s="114"/>
      <c r="F218" s="114"/>
      <c r="G218" s="115"/>
    </row>
    <row r="219" spans="1:7" ht="15" customHeight="1" thickBot="1">
      <c r="A219" s="68" t="s">
        <v>5</v>
      </c>
      <c r="B219" s="68"/>
      <c r="C219" s="67">
        <v>2</v>
      </c>
      <c r="D219" s="9"/>
      <c r="E219" s="10"/>
      <c r="F219" s="10"/>
      <c r="G219" s="11">
        <f>G105+G127+G145+G166+G184+G202</f>
        <v>4539.3725453300012</v>
      </c>
    </row>
    <row r="220" spans="1:7" ht="15" customHeight="1">
      <c r="A220" s="4" t="s">
        <v>2</v>
      </c>
      <c r="B220" s="4"/>
      <c r="C220" s="53" t="s">
        <v>27</v>
      </c>
      <c r="D220" s="5"/>
      <c r="E220" s="5"/>
      <c r="F220" s="5"/>
      <c r="G220" s="6"/>
    </row>
    <row r="221" spans="1:7" ht="30" customHeight="1" thickBot="1">
      <c r="A221" s="7" t="s">
        <v>3</v>
      </c>
      <c r="B221" s="7"/>
      <c r="C221" s="46">
        <v>3</v>
      </c>
      <c r="D221" s="136" t="s">
        <v>85</v>
      </c>
      <c r="E221" s="136"/>
      <c r="F221" s="136"/>
      <c r="G221" s="136"/>
    </row>
    <row r="222" spans="1:7" ht="15" customHeight="1">
      <c r="A222" s="17"/>
      <c r="B222" s="17"/>
      <c r="C222" s="55"/>
      <c r="D222" s="137"/>
      <c r="E222" s="137"/>
      <c r="F222" s="137"/>
      <c r="G222" s="137"/>
    </row>
    <row r="223" spans="1:7" ht="15" customHeight="1" thickBot="1">
      <c r="A223" s="35" t="s">
        <v>43</v>
      </c>
      <c r="B223" s="35" t="s">
        <v>37</v>
      </c>
      <c r="C223" s="56" t="s">
        <v>0</v>
      </c>
      <c r="D223" s="18" t="s">
        <v>8</v>
      </c>
      <c r="E223" s="18" t="s">
        <v>1</v>
      </c>
      <c r="F223" s="18" t="s">
        <v>6</v>
      </c>
      <c r="G223" s="19" t="s">
        <v>9</v>
      </c>
    </row>
    <row r="224" spans="1:7" ht="60" customHeight="1">
      <c r="A224" s="32">
        <v>1</v>
      </c>
      <c r="B224" s="106" t="s">
        <v>50</v>
      </c>
      <c r="C224" s="54" t="s">
        <v>123</v>
      </c>
      <c r="D224" s="34">
        <f>G243</f>
        <v>19.38138846</v>
      </c>
      <c r="E224" s="33">
        <f>E225+E226+E227+E228+E229</f>
        <v>37</v>
      </c>
      <c r="F224" s="32" t="s">
        <v>7</v>
      </c>
      <c r="G224" s="31">
        <f>D224*E224</f>
        <v>717.11137301999997</v>
      </c>
    </row>
    <row r="225" spans="1:7" ht="15" customHeight="1">
      <c r="A225" s="32"/>
      <c r="B225" s="106"/>
      <c r="C225" s="124" t="s">
        <v>79</v>
      </c>
      <c r="D225" s="107"/>
      <c r="E225" s="122">
        <v>8</v>
      </c>
      <c r="F225" s="122"/>
      <c r="G225" s="123"/>
    </row>
    <row r="226" spans="1:7" ht="15" customHeight="1">
      <c r="A226" s="32"/>
      <c r="B226" s="106"/>
      <c r="C226" s="124" t="s">
        <v>80</v>
      </c>
      <c r="D226" s="107"/>
      <c r="E226" s="122">
        <v>8</v>
      </c>
      <c r="F226" s="122"/>
      <c r="G226" s="123"/>
    </row>
    <row r="227" spans="1:7" ht="15" customHeight="1">
      <c r="A227" s="32"/>
      <c r="B227" s="106"/>
      <c r="C227" s="124" t="s">
        <v>144</v>
      </c>
      <c r="D227" s="107"/>
      <c r="E227" s="122">
        <v>12</v>
      </c>
      <c r="F227" s="122"/>
      <c r="G227" s="123"/>
    </row>
    <row r="228" spans="1:7" ht="15" customHeight="1">
      <c r="A228" s="32"/>
      <c r="B228" s="106"/>
      <c r="C228" s="124" t="s">
        <v>143</v>
      </c>
      <c r="D228" s="107"/>
      <c r="E228" s="122">
        <v>4</v>
      </c>
      <c r="F228" s="122"/>
      <c r="G228" s="123"/>
    </row>
    <row r="229" spans="1:7" ht="15" customHeight="1">
      <c r="A229" s="32"/>
      <c r="B229" s="106"/>
      <c r="C229" s="124" t="s">
        <v>84</v>
      </c>
      <c r="D229" s="107"/>
      <c r="E229" s="122">
        <v>5</v>
      </c>
      <c r="F229" s="122"/>
      <c r="G229" s="123"/>
    </row>
    <row r="230" spans="1:7" ht="15" customHeight="1">
      <c r="A230" s="32"/>
      <c r="B230" s="106"/>
      <c r="C230" s="124"/>
      <c r="D230" s="107"/>
      <c r="E230" s="122"/>
      <c r="F230" s="122"/>
      <c r="G230" s="123"/>
    </row>
    <row r="231" spans="1:7" ht="15" customHeight="1" thickBot="1">
      <c r="A231" s="96"/>
      <c r="B231" s="96"/>
      <c r="C231" s="47"/>
      <c r="D231" s="18" t="s">
        <v>8</v>
      </c>
      <c r="E231" s="18" t="s">
        <v>1</v>
      </c>
      <c r="F231" s="18" t="s">
        <v>6</v>
      </c>
      <c r="G231" s="19" t="s">
        <v>9</v>
      </c>
    </row>
    <row r="232" spans="1:7" ht="15" customHeight="1">
      <c r="A232" s="96"/>
      <c r="B232" s="96"/>
      <c r="C232" s="95" t="s">
        <v>31</v>
      </c>
      <c r="D232" s="31"/>
      <c r="E232" s="32"/>
      <c r="F232" s="32"/>
      <c r="G232" s="31"/>
    </row>
    <row r="233" spans="1:7" ht="15" customHeight="1">
      <c r="A233" s="96"/>
      <c r="B233" s="96"/>
      <c r="C233" s="127" t="s">
        <v>163</v>
      </c>
      <c r="D233" s="34">
        <v>26.08</v>
      </c>
      <c r="E233" s="32">
        <v>0.12</v>
      </c>
      <c r="F233" s="32" t="s">
        <v>29</v>
      </c>
      <c r="G233" s="34">
        <f>D233*E233</f>
        <v>3.1295999999999995</v>
      </c>
    </row>
    <row r="234" spans="1:7" ht="15" customHeight="1">
      <c r="A234" s="96"/>
      <c r="B234" s="96"/>
      <c r="C234" s="127" t="s">
        <v>165</v>
      </c>
      <c r="D234" s="34">
        <v>30.41</v>
      </c>
      <c r="E234" s="32">
        <v>0.12</v>
      </c>
      <c r="F234" s="32" t="s">
        <v>29</v>
      </c>
      <c r="G234" s="34">
        <f>D234*E234</f>
        <v>3.6492</v>
      </c>
    </row>
    <row r="235" spans="1:7" ht="15" customHeight="1">
      <c r="A235" s="96"/>
      <c r="B235" s="96"/>
      <c r="C235" s="95" t="s">
        <v>33</v>
      </c>
      <c r="D235" s="139"/>
      <c r="E235" s="139"/>
      <c r="F235" s="139"/>
      <c r="G235" s="91">
        <f>G233+G234</f>
        <v>6.7787999999999995</v>
      </c>
    </row>
    <row r="236" spans="1:7" ht="15" customHeight="1">
      <c r="A236" s="96"/>
      <c r="B236" s="96"/>
      <c r="C236" s="95" t="s">
        <v>30</v>
      </c>
      <c r="D236" s="31"/>
      <c r="E236" s="32"/>
      <c r="F236" s="32"/>
      <c r="G236" s="31"/>
    </row>
    <row r="237" spans="1:7" ht="15" customHeight="1">
      <c r="A237" s="96"/>
      <c r="B237" s="96"/>
      <c r="C237" s="93" t="s">
        <v>65</v>
      </c>
      <c r="D237" s="31">
        <v>2.0299999999999998</v>
      </c>
      <c r="E237" s="32">
        <v>1</v>
      </c>
      <c r="F237" s="32" t="s">
        <v>7</v>
      </c>
      <c r="G237" s="34">
        <f>D237*E237</f>
        <v>2.0299999999999998</v>
      </c>
    </row>
    <row r="238" spans="1:7" ht="15" customHeight="1">
      <c r="A238" s="96"/>
      <c r="B238" s="96"/>
      <c r="C238" s="93" t="s">
        <v>67</v>
      </c>
      <c r="D238" s="31">
        <v>9.73</v>
      </c>
      <c r="E238" s="32">
        <v>1</v>
      </c>
      <c r="F238" s="32" t="s">
        <v>7</v>
      </c>
      <c r="G238" s="34">
        <f>D238*E238</f>
        <v>9.73</v>
      </c>
    </row>
    <row r="239" spans="1:7" ht="15" customHeight="1">
      <c r="A239" s="96"/>
      <c r="B239" s="96"/>
      <c r="C239" s="95" t="s">
        <v>33</v>
      </c>
      <c r="D239" s="139"/>
      <c r="E239" s="139"/>
      <c r="F239" s="139"/>
      <c r="G239" s="91">
        <f>G237+G238</f>
        <v>11.76</v>
      </c>
    </row>
    <row r="240" spans="1:7" ht="15" customHeight="1">
      <c r="A240" s="97"/>
      <c r="B240" s="97"/>
      <c r="C240" s="95" t="s">
        <v>34</v>
      </c>
      <c r="D240" s="139"/>
      <c r="E240" s="139"/>
      <c r="F240" s="139"/>
      <c r="G240" s="91">
        <f>(G235+G239)*0.015</f>
        <v>0.27808199999999994</v>
      </c>
    </row>
    <row r="241" spans="1:7" s="8" customFormat="1" ht="15" customHeight="1">
      <c r="A241" s="97"/>
      <c r="B241" s="97"/>
      <c r="C241" s="95" t="s">
        <v>35</v>
      </c>
      <c r="D241" s="139"/>
      <c r="E241" s="139"/>
      <c r="F241" s="139"/>
      <c r="G241" s="91">
        <f>G235+G239+G240</f>
        <v>18.816882</v>
      </c>
    </row>
    <row r="242" spans="1:7" ht="15" customHeight="1">
      <c r="A242" s="96"/>
      <c r="B242" s="96"/>
      <c r="C242" s="95" t="s">
        <v>99</v>
      </c>
      <c r="D242" s="140"/>
      <c r="E242" s="140"/>
      <c r="F242" s="140"/>
      <c r="G242" s="91">
        <f>G241*0.03</f>
        <v>0.56450645999999993</v>
      </c>
    </row>
    <row r="243" spans="1:7" ht="15" customHeight="1">
      <c r="A243" s="96"/>
      <c r="B243" s="96"/>
      <c r="C243" s="95" t="s">
        <v>36</v>
      </c>
      <c r="D243" s="140"/>
      <c r="E243" s="140"/>
      <c r="F243" s="140"/>
      <c r="G243" s="91">
        <f>G241+G242</f>
        <v>19.38138846</v>
      </c>
    </row>
    <row r="244" spans="1:7" ht="15" customHeight="1" thickBot="1">
      <c r="A244" s="96"/>
      <c r="B244" s="96"/>
      <c r="C244" s="95"/>
      <c r="D244" s="114"/>
      <c r="E244" s="114"/>
      <c r="F244" s="114"/>
      <c r="G244" s="115"/>
    </row>
    <row r="245" spans="1:7" ht="15" customHeight="1" thickBot="1">
      <c r="A245" s="68" t="s">
        <v>5</v>
      </c>
      <c r="B245" s="68"/>
      <c r="C245" s="67">
        <v>3</v>
      </c>
      <c r="D245" s="9"/>
      <c r="E245" s="10"/>
      <c r="F245" s="10"/>
      <c r="G245" s="11">
        <f>G224</f>
        <v>717.11137301999997</v>
      </c>
    </row>
    <row r="246" spans="1:7" ht="15" customHeight="1">
      <c r="A246" s="4" t="s">
        <v>2</v>
      </c>
      <c r="B246" s="4"/>
      <c r="C246" s="53" t="s">
        <v>27</v>
      </c>
      <c r="D246" s="5"/>
      <c r="E246" s="5"/>
      <c r="F246" s="5"/>
      <c r="G246" s="6"/>
    </row>
    <row r="247" spans="1:7" ht="30" customHeight="1" thickBot="1">
      <c r="A247" s="7" t="s">
        <v>3</v>
      </c>
      <c r="B247" s="7"/>
      <c r="C247" s="46">
        <v>4</v>
      </c>
      <c r="D247" s="136" t="s">
        <v>86</v>
      </c>
      <c r="E247" s="136"/>
      <c r="F247" s="136"/>
      <c r="G247" s="136"/>
    </row>
    <row r="248" spans="1:7">
      <c r="A248" s="17"/>
      <c r="B248" s="17"/>
      <c r="C248" s="55"/>
      <c r="D248" s="137"/>
      <c r="E248" s="137"/>
      <c r="F248" s="137"/>
      <c r="G248" s="137"/>
    </row>
    <row r="249" spans="1:7" ht="15" thickBot="1">
      <c r="A249" s="35" t="s">
        <v>43</v>
      </c>
      <c r="B249" s="35" t="s">
        <v>37</v>
      </c>
      <c r="C249" s="56" t="s">
        <v>0</v>
      </c>
      <c r="D249" s="18" t="s">
        <v>8</v>
      </c>
      <c r="E249" s="18" t="s">
        <v>1</v>
      </c>
      <c r="F249" s="18" t="s">
        <v>6</v>
      </c>
      <c r="G249" s="19" t="s">
        <v>9</v>
      </c>
    </row>
    <row r="250" spans="1:7" ht="60" customHeight="1">
      <c r="A250" s="32">
        <v>1</v>
      </c>
      <c r="B250" s="106" t="s">
        <v>51</v>
      </c>
      <c r="C250" s="47" t="s">
        <v>124</v>
      </c>
      <c r="D250" s="34">
        <f>G273</f>
        <v>61.993094100000008</v>
      </c>
      <c r="E250" s="32">
        <f>E251+E252+E253+E254+E255+E256+E257+E258+E259</f>
        <v>9</v>
      </c>
      <c r="F250" s="32" t="s">
        <v>15</v>
      </c>
      <c r="G250" s="31">
        <f>D250*E250</f>
        <v>557.93784690000007</v>
      </c>
    </row>
    <row r="251" spans="1:7" ht="15" customHeight="1">
      <c r="A251" s="32"/>
      <c r="B251" s="106"/>
      <c r="C251" s="124" t="s">
        <v>79</v>
      </c>
      <c r="D251" s="107"/>
      <c r="E251" s="125">
        <v>1</v>
      </c>
      <c r="F251" s="122"/>
      <c r="G251" s="123"/>
    </row>
    <row r="252" spans="1:7" ht="15" customHeight="1">
      <c r="A252" s="32"/>
      <c r="B252" s="106"/>
      <c r="C252" s="124" t="s">
        <v>80</v>
      </c>
      <c r="D252" s="107"/>
      <c r="E252" s="122">
        <v>1</v>
      </c>
      <c r="F252" s="122"/>
      <c r="G252" s="123"/>
    </row>
    <row r="253" spans="1:7" ht="15" customHeight="1">
      <c r="A253" s="32"/>
      <c r="B253" s="106"/>
      <c r="C253" s="124" t="s">
        <v>149</v>
      </c>
      <c r="D253" s="107"/>
      <c r="E253" s="122">
        <v>1</v>
      </c>
      <c r="F253" s="122"/>
      <c r="G253" s="123"/>
    </row>
    <row r="254" spans="1:7" ht="15" customHeight="1">
      <c r="A254" s="32"/>
      <c r="B254" s="106"/>
      <c r="C254" s="124" t="s">
        <v>81</v>
      </c>
      <c r="D254" s="107"/>
      <c r="E254" s="122">
        <v>1</v>
      </c>
      <c r="F254" s="122"/>
      <c r="G254" s="123"/>
    </row>
    <row r="255" spans="1:7" ht="15" customHeight="1">
      <c r="A255" s="32"/>
      <c r="B255" s="106"/>
      <c r="C255" s="124" t="s">
        <v>82</v>
      </c>
      <c r="D255" s="107"/>
      <c r="E255" s="122">
        <v>1</v>
      </c>
      <c r="F255" s="122"/>
      <c r="G255" s="123"/>
    </row>
    <row r="256" spans="1:7" ht="15" customHeight="1">
      <c r="A256" s="32"/>
      <c r="B256" s="106"/>
      <c r="C256" s="124" t="s">
        <v>144</v>
      </c>
      <c r="D256" s="107"/>
      <c r="E256" s="122">
        <v>1</v>
      </c>
      <c r="F256" s="122"/>
      <c r="G256" s="123"/>
    </row>
    <row r="257" spans="1:7" ht="15" customHeight="1">
      <c r="A257" s="32"/>
      <c r="B257" s="106"/>
      <c r="C257" s="124" t="s">
        <v>143</v>
      </c>
      <c r="D257" s="107"/>
      <c r="E257" s="122">
        <v>1</v>
      </c>
      <c r="F257" s="122"/>
      <c r="G257" s="123"/>
    </row>
    <row r="258" spans="1:7" ht="15" customHeight="1">
      <c r="A258" s="32"/>
      <c r="B258" s="106"/>
      <c r="C258" s="124" t="s">
        <v>83</v>
      </c>
      <c r="D258" s="107"/>
      <c r="E258" s="122">
        <v>1</v>
      </c>
      <c r="F258" s="122"/>
      <c r="G258" s="123"/>
    </row>
    <row r="259" spans="1:7" ht="15" customHeight="1">
      <c r="A259" s="32"/>
      <c r="B259" s="106"/>
      <c r="C259" s="124" t="s">
        <v>84</v>
      </c>
      <c r="D259" s="107"/>
      <c r="E259" s="122">
        <v>1</v>
      </c>
      <c r="F259" s="122"/>
      <c r="G259" s="123"/>
    </row>
    <row r="260" spans="1:7" ht="15" customHeight="1">
      <c r="A260" s="32"/>
      <c r="B260" s="106"/>
      <c r="C260" s="124"/>
      <c r="D260" s="107"/>
      <c r="E260" s="122"/>
      <c r="F260" s="122"/>
      <c r="G260" s="123"/>
    </row>
    <row r="261" spans="1:7" ht="15" customHeight="1" thickBot="1">
      <c r="A261" s="96"/>
      <c r="B261" s="96"/>
      <c r="C261" s="47"/>
      <c r="D261" s="18" t="s">
        <v>8</v>
      </c>
      <c r="E261" s="18" t="s">
        <v>1</v>
      </c>
      <c r="F261" s="18" t="s">
        <v>6</v>
      </c>
      <c r="G261" s="19" t="s">
        <v>9</v>
      </c>
    </row>
    <row r="262" spans="1:7" ht="15" customHeight="1">
      <c r="A262" s="96"/>
      <c r="B262" s="96"/>
      <c r="C262" s="95" t="s">
        <v>31</v>
      </c>
      <c r="D262" s="31"/>
      <c r="E262" s="32"/>
      <c r="F262" s="32"/>
      <c r="G262" s="31"/>
    </row>
    <row r="263" spans="1:7" ht="15" customHeight="1">
      <c r="A263" s="96"/>
      <c r="B263" s="96"/>
      <c r="C263" s="127" t="s">
        <v>163</v>
      </c>
      <c r="D263" s="34">
        <v>26.08</v>
      </c>
      <c r="E263" s="32">
        <v>0.2</v>
      </c>
      <c r="F263" s="32" t="s">
        <v>29</v>
      </c>
      <c r="G263" s="34">
        <f>D263*E263</f>
        <v>5.2160000000000002</v>
      </c>
    </row>
    <row r="264" spans="1:7" ht="15" customHeight="1">
      <c r="A264" s="96"/>
      <c r="B264" s="96"/>
      <c r="C264" s="127" t="s">
        <v>165</v>
      </c>
      <c r="D264" s="34">
        <v>30.41</v>
      </c>
      <c r="E264" s="32">
        <v>0.2</v>
      </c>
      <c r="F264" s="32" t="s">
        <v>29</v>
      </c>
      <c r="G264" s="34">
        <f>D264*E264</f>
        <v>6.0820000000000007</v>
      </c>
    </row>
    <row r="265" spans="1:7" ht="15" customHeight="1">
      <c r="A265" s="96"/>
      <c r="B265" s="96"/>
      <c r="C265" s="95" t="s">
        <v>33</v>
      </c>
      <c r="D265" s="139"/>
      <c r="E265" s="139"/>
      <c r="F265" s="139"/>
      <c r="G265" s="91">
        <f>G263+G264</f>
        <v>11.298000000000002</v>
      </c>
    </row>
    <row r="266" spans="1:7" ht="15" customHeight="1">
      <c r="A266" s="96"/>
      <c r="B266" s="96"/>
      <c r="C266" s="95" t="s">
        <v>30</v>
      </c>
      <c r="D266" s="31"/>
      <c r="E266" s="32"/>
      <c r="F266" s="32"/>
      <c r="G266" s="31"/>
    </row>
    <row r="267" spans="1:7" ht="15" customHeight="1">
      <c r="A267" s="96"/>
      <c r="B267" s="96"/>
      <c r="C267" s="93"/>
      <c r="D267" s="31"/>
      <c r="E267" s="32"/>
      <c r="F267" s="32"/>
      <c r="G267" s="34">
        <f>D267*E267</f>
        <v>0</v>
      </c>
    </row>
    <row r="268" spans="1:7" ht="15" customHeight="1">
      <c r="A268" s="96"/>
      <c r="B268" s="96"/>
      <c r="C268" s="93" t="s">
        <v>114</v>
      </c>
      <c r="D268" s="31">
        <v>48</v>
      </c>
      <c r="E268" s="32">
        <v>1</v>
      </c>
      <c r="F268" s="32" t="s">
        <v>15</v>
      </c>
      <c r="G268" s="34">
        <f>D268*E268</f>
        <v>48</v>
      </c>
    </row>
    <row r="269" spans="1:7" ht="15" customHeight="1">
      <c r="A269" s="96"/>
      <c r="B269" s="96"/>
      <c r="C269" s="95" t="s">
        <v>33</v>
      </c>
      <c r="D269" s="139"/>
      <c r="E269" s="139"/>
      <c r="F269" s="139"/>
      <c r="G269" s="91">
        <f>G267+G268</f>
        <v>48</v>
      </c>
    </row>
    <row r="270" spans="1:7" ht="15" customHeight="1">
      <c r="A270" s="97"/>
      <c r="B270" s="97"/>
      <c r="C270" s="95" t="s">
        <v>34</v>
      </c>
      <c r="D270" s="139"/>
      <c r="E270" s="139"/>
      <c r="F270" s="139"/>
      <c r="G270" s="91">
        <f>(G265+G269)*0.015</f>
        <v>0.88946999999999998</v>
      </c>
    </row>
    <row r="271" spans="1:7" s="8" customFormat="1" ht="15" customHeight="1">
      <c r="A271" s="97"/>
      <c r="B271" s="97"/>
      <c r="C271" s="95" t="s">
        <v>35</v>
      </c>
      <c r="D271" s="139"/>
      <c r="E271" s="139"/>
      <c r="F271" s="139"/>
      <c r="G271" s="91">
        <f>G265+G269+G270</f>
        <v>60.187470000000005</v>
      </c>
    </row>
    <row r="272" spans="1:7" ht="15" customHeight="1">
      <c r="A272" s="96"/>
      <c r="B272" s="96"/>
      <c r="C272" s="95" t="s">
        <v>99</v>
      </c>
      <c r="D272" s="140"/>
      <c r="E272" s="140"/>
      <c r="F272" s="140"/>
      <c r="G272" s="91">
        <f>G271*0.03</f>
        <v>1.8056241000000002</v>
      </c>
    </row>
    <row r="273" spans="1:7" ht="15" customHeight="1">
      <c r="A273" s="96"/>
      <c r="B273" s="96"/>
      <c r="C273" s="95" t="s">
        <v>36</v>
      </c>
      <c r="D273" s="140"/>
      <c r="E273" s="140"/>
      <c r="F273" s="140"/>
      <c r="G273" s="91">
        <f>G271+G272</f>
        <v>61.993094100000008</v>
      </c>
    </row>
    <row r="274" spans="1:7" ht="15" customHeight="1" thickBot="1">
      <c r="A274" s="96"/>
      <c r="B274" s="96"/>
      <c r="C274" s="95"/>
      <c r="D274" s="114"/>
      <c r="E274" s="114"/>
      <c r="F274" s="114"/>
      <c r="G274" s="115"/>
    </row>
    <row r="275" spans="1:7" ht="15" customHeight="1" thickBot="1">
      <c r="A275" s="68" t="s">
        <v>5</v>
      </c>
      <c r="B275" s="68"/>
      <c r="C275" s="67">
        <v>4</v>
      </c>
      <c r="D275" s="9"/>
      <c r="E275" s="10"/>
      <c r="F275" s="10"/>
      <c r="G275" s="11">
        <f>G250</f>
        <v>557.93784690000007</v>
      </c>
    </row>
    <row r="276" spans="1:7" ht="15" customHeight="1">
      <c r="A276" s="4" t="s">
        <v>2</v>
      </c>
      <c r="B276" s="4"/>
      <c r="C276" s="53" t="s">
        <v>27</v>
      </c>
      <c r="D276" s="5"/>
      <c r="E276" s="5"/>
      <c r="F276" s="5"/>
      <c r="G276" s="6"/>
    </row>
    <row r="277" spans="1:7" ht="30" customHeight="1" thickBot="1">
      <c r="A277" s="7" t="s">
        <v>3</v>
      </c>
      <c r="B277" s="7"/>
      <c r="C277" s="46">
        <v>5</v>
      </c>
      <c r="D277" s="136" t="s">
        <v>96</v>
      </c>
      <c r="E277" s="136"/>
      <c r="F277" s="136"/>
      <c r="G277" s="136"/>
    </row>
    <row r="278" spans="1:7" ht="15" customHeight="1">
      <c r="A278" s="17"/>
      <c r="B278" s="17"/>
      <c r="C278" s="55"/>
      <c r="D278" s="137"/>
      <c r="E278" s="137"/>
      <c r="F278" s="137"/>
      <c r="G278" s="137"/>
    </row>
    <row r="279" spans="1:7" ht="15" customHeight="1" thickBot="1">
      <c r="A279" s="35" t="s">
        <v>43</v>
      </c>
      <c r="B279" s="35" t="s">
        <v>37</v>
      </c>
      <c r="C279" s="56" t="s">
        <v>0</v>
      </c>
      <c r="D279" s="18" t="s">
        <v>8</v>
      </c>
      <c r="E279" s="18" t="s">
        <v>1</v>
      </c>
      <c r="F279" s="18" t="s">
        <v>6</v>
      </c>
      <c r="G279" s="19" t="s">
        <v>9</v>
      </c>
    </row>
    <row r="280" spans="1:7" ht="79.900000000000006" customHeight="1">
      <c r="A280" s="32">
        <v>1</v>
      </c>
      <c r="B280" s="106" t="s">
        <v>52</v>
      </c>
      <c r="C280" s="54" t="s">
        <v>125</v>
      </c>
      <c r="D280" s="34">
        <f>G294</f>
        <v>41.534264870000001</v>
      </c>
      <c r="E280" s="33">
        <v>5</v>
      </c>
      <c r="F280" s="32" t="s">
        <v>15</v>
      </c>
      <c r="G280" s="31">
        <f>D280*E280</f>
        <v>207.67132435000002</v>
      </c>
    </row>
    <row r="281" spans="1:7" ht="15" customHeight="1">
      <c r="A281" s="32"/>
      <c r="B281" s="106"/>
      <c r="C281" s="124"/>
      <c r="D281" s="107"/>
      <c r="E281" s="122"/>
      <c r="F281" s="122"/>
      <c r="G281" s="123"/>
    </row>
    <row r="282" spans="1:7" ht="15" customHeight="1" thickBot="1">
      <c r="A282" s="96"/>
      <c r="B282" s="96"/>
      <c r="C282" s="47"/>
      <c r="D282" s="18" t="s">
        <v>8</v>
      </c>
      <c r="E282" s="18" t="s">
        <v>1</v>
      </c>
      <c r="F282" s="18" t="s">
        <v>6</v>
      </c>
      <c r="G282" s="19" t="s">
        <v>9</v>
      </c>
    </row>
    <row r="283" spans="1:7" ht="15" customHeight="1">
      <c r="A283" s="96"/>
      <c r="B283" s="96"/>
      <c r="C283" s="95" t="s">
        <v>31</v>
      </c>
      <c r="D283" s="31"/>
      <c r="E283" s="32"/>
      <c r="F283" s="32"/>
      <c r="G283" s="31"/>
    </row>
    <row r="284" spans="1:7" ht="15" customHeight="1">
      <c r="A284" s="96"/>
      <c r="B284" s="96"/>
      <c r="C284" s="127" t="s">
        <v>163</v>
      </c>
      <c r="D284" s="34">
        <v>26.08</v>
      </c>
      <c r="E284" s="32">
        <v>0.14000000000000001</v>
      </c>
      <c r="F284" s="32" t="s">
        <v>29</v>
      </c>
      <c r="G284" s="34">
        <f>D284*E284</f>
        <v>3.6512000000000002</v>
      </c>
    </row>
    <row r="285" spans="1:7" ht="15" customHeight="1">
      <c r="A285" s="96"/>
      <c r="B285" s="96"/>
      <c r="C285" s="127" t="s">
        <v>165</v>
      </c>
      <c r="D285" s="34">
        <v>30.41</v>
      </c>
      <c r="E285" s="32">
        <v>0.14000000000000001</v>
      </c>
      <c r="F285" s="32" t="s">
        <v>29</v>
      </c>
      <c r="G285" s="34">
        <f>D285*E285</f>
        <v>4.2574000000000005</v>
      </c>
    </row>
    <row r="286" spans="1:7" ht="15" customHeight="1">
      <c r="A286" s="96"/>
      <c r="B286" s="96"/>
      <c r="C286" s="95" t="s">
        <v>33</v>
      </c>
      <c r="D286" s="139"/>
      <c r="E286" s="139"/>
      <c r="F286" s="139"/>
      <c r="G286" s="91">
        <f>G284+G285</f>
        <v>7.9086000000000007</v>
      </c>
    </row>
    <row r="287" spans="1:7" ht="15" customHeight="1">
      <c r="A287" s="96"/>
      <c r="B287" s="96"/>
      <c r="C287" s="95" t="s">
        <v>30</v>
      </c>
      <c r="D287" s="31"/>
      <c r="E287" s="32"/>
      <c r="F287" s="32"/>
      <c r="G287" s="31"/>
    </row>
    <row r="288" spans="1:7" ht="15" customHeight="1">
      <c r="A288" s="96"/>
      <c r="B288" s="96"/>
      <c r="C288" s="93"/>
      <c r="D288" s="31"/>
      <c r="E288" s="32"/>
      <c r="F288" s="32"/>
      <c r="G288" s="34">
        <f>D288*E288</f>
        <v>0</v>
      </c>
    </row>
    <row r="289" spans="1:7" ht="15" customHeight="1">
      <c r="A289" s="96"/>
      <c r="B289" s="96"/>
      <c r="C289" s="93" t="s">
        <v>32</v>
      </c>
      <c r="D289" s="31">
        <v>31.82</v>
      </c>
      <c r="E289" s="32">
        <v>1</v>
      </c>
      <c r="F289" s="32" t="s">
        <v>15</v>
      </c>
      <c r="G289" s="34">
        <f>D289*E289</f>
        <v>31.82</v>
      </c>
    </row>
    <row r="290" spans="1:7" ht="15" customHeight="1">
      <c r="A290" s="96"/>
      <c r="B290" s="96"/>
      <c r="C290" s="95" t="s">
        <v>33</v>
      </c>
      <c r="D290" s="139"/>
      <c r="E290" s="139"/>
      <c r="F290" s="139"/>
      <c r="G290" s="91">
        <f>G288+G289</f>
        <v>31.82</v>
      </c>
    </row>
    <row r="291" spans="1:7" ht="15" customHeight="1">
      <c r="A291" s="97"/>
      <c r="B291" s="97"/>
      <c r="C291" s="126" t="s">
        <v>34</v>
      </c>
      <c r="D291" s="139"/>
      <c r="E291" s="139"/>
      <c r="F291" s="139"/>
      <c r="G291" s="91">
        <f>(G286+G290)*0.015</f>
        <v>0.59592899999999993</v>
      </c>
    </row>
    <row r="292" spans="1:7" s="8" customFormat="1" ht="15" customHeight="1">
      <c r="A292" s="97"/>
      <c r="B292" s="97"/>
      <c r="C292" s="95" t="s">
        <v>35</v>
      </c>
      <c r="D292" s="139"/>
      <c r="E292" s="139"/>
      <c r="F292" s="139"/>
      <c r="G292" s="91">
        <f>G286+G290+G291</f>
        <v>40.324528999999998</v>
      </c>
    </row>
    <row r="293" spans="1:7" ht="15" customHeight="1">
      <c r="A293" s="96"/>
      <c r="B293" s="96"/>
      <c r="C293" s="126" t="s">
        <v>99</v>
      </c>
      <c r="D293" s="140"/>
      <c r="E293" s="140"/>
      <c r="F293" s="140"/>
      <c r="G293" s="91">
        <f>G292*0.03</f>
        <v>1.2097358699999998</v>
      </c>
    </row>
    <row r="294" spans="1:7" ht="15" customHeight="1">
      <c r="A294" s="96"/>
      <c r="B294" s="96"/>
      <c r="C294" s="95" t="s">
        <v>36</v>
      </c>
      <c r="D294" s="140"/>
      <c r="E294" s="140"/>
      <c r="F294" s="140"/>
      <c r="G294" s="91">
        <f>G292+G293</f>
        <v>41.534264870000001</v>
      </c>
    </row>
    <row r="295" spans="1:7" ht="15" customHeight="1">
      <c r="A295" s="96"/>
      <c r="B295" s="96"/>
      <c r="C295" s="95"/>
      <c r="D295" s="114"/>
      <c r="E295" s="114"/>
      <c r="F295" s="114"/>
      <c r="G295" s="115"/>
    </row>
    <row r="296" spans="1:7" ht="15" customHeight="1" thickBot="1">
      <c r="A296" s="35" t="s">
        <v>43</v>
      </c>
      <c r="B296" s="35" t="s">
        <v>37</v>
      </c>
      <c r="C296" s="56" t="s">
        <v>0</v>
      </c>
      <c r="D296" s="18" t="s">
        <v>8</v>
      </c>
      <c r="E296" s="18" t="s">
        <v>1</v>
      </c>
      <c r="F296" s="18" t="s">
        <v>6</v>
      </c>
      <c r="G296" s="19" t="s">
        <v>9</v>
      </c>
    </row>
    <row r="297" spans="1:7" ht="79.900000000000006" customHeight="1">
      <c r="A297" s="32">
        <v>2</v>
      </c>
      <c r="B297" s="106" t="s">
        <v>97</v>
      </c>
      <c r="C297" s="54" t="s">
        <v>126</v>
      </c>
      <c r="D297" s="34">
        <f>G311</f>
        <v>26.302058370000001</v>
      </c>
      <c r="E297" s="33">
        <v>6</v>
      </c>
      <c r="F297" s="32" t="s">
        <v>15</v>
      </c>
      <c r="G297" s="31">
        <f>D297*E297</f>
        <v>157.81235022000001</v>
      </c>
    </row>
    <row r="298" spans="1:7" ht="15" customHeight="1">
      <c r="A298" s="32"/>
      <c r="B298" s="106"/>
      <c r="C298" s="124"/>
      <c r="D298" s="107"/>
      <c r="E298" s="122"/>
      <c r="F298" s="122"/>
      <c r="G298" s="123"/>
    </row>
    <row r="299" spans="1:7" ht="15" customHeight="1" thickBot="1">
      <c r="A299" s="96"/>
      <c r="B299" s="96"/>
      <c r="C299" s="47"/>
      <c r="D299" s="18" t="s">
        <v>8</v>
      </c>
      <c r="E299" s="18" t="s">
        <v>1</v>
      </c>
      <c r="F299" s="18" t="s">
        <v>6</v>
      </c>
      <c r="G299" s="19" t="s">
        <v>9</v>
      </c>
    </row>
    <row r="300" spans="1:7" ht="15" customHeight="1">
      <c r="A300" s="96"/>
      <c r="B300" s="96"/>
      <c r="C300" s="95" t="s">
        <v>31</v>
      </c>
      <c r="D300" s="31"/>
      <c r="E300" s="32"/>
      <c r="F300" s="32"/>
      <c r="G300" s="31"/>
    </row>
    <row r="301" spans="1:7" ht="15" customHeight="1">
      <c r="A301" s="96"/>
      <c r="B301" s="96"/>
      <c r="C301" s="127" t="s">
        <v>163</v>
      </c>
      <c r="D301" s="34">
        <v>26.08</v>
      </c>
      <c r="E301" s="32">
        <v>0.14000000000000001</v>
      </c>
      <c r="F301" s="32" t="s">
        <v>29</v>
      </c>
      <c r="G301" s="34">
        <f>D301*E301</f>
        <v>3.6512000000000002</v>
      </c>
    </row>
    <row r="302" spans="1:7" ht="15" customHeight="1">
      <c r="A302" s="96"/>
      <c r="B302" s="96"/>
      <c r="C302" s="127" t="s">
        <v>165</v>
      </c>
      <c r="D302" s="34">
        <v>30.41</v>
      </c>
      <c r="E302" s="32">
        <v>0.14000000000000001</v>
      </c>
      <c r="F302" s="32" t="s">
        <v>29</v>
      </c>
      <c r="G302" s="34">
        <f>D302*E302</f>
        <v>4.2574000000000005</v>
      </c>
    </row>
    <row r="303" spans="1:7" ht="15" customHeight="1">
      <c r="A303" s="96"/>
      <c r="B303" s="96"/>
      <c r="C303" s="95" t="s">
        <v>33</v>
      </c>
      <c r="D303" s="139"/>
      <c r="E303" s="139"/>
      <c r="F303" s="139"/>
      <c r="G303" s="91">
        <f>G301+G302</f>
        <v>7.9086000000000007</v>
      </c>
    </row>
    <row r="304" spans="1:7" ht="15" customHeight="1">
      <c r="A304" s="96"/>
      <c r="B304" s="96"/>
      <c r="C304" s="95" t="s">
        <v>30</v>
      </c>
      <c r="D304" s="31"/>
      <c r="E304" s="32"/>
      <c r="F304" s="32"/>
      <c r="G304" s="31"/>
    </row>
    <row r="305" spans="1:7" ht="15" customHeight="1">
      <c r="A305" s="96"/>
      <c r="B305" s="96"/>
      <c r="C305" s="93"/>
      <c r="D305" s="31"/>
      <c r="E305" s="32"/>
      <c r="F305" s="32"/>
      <c r="G305" s="34">
        <f>D305*E305</f>
        <v>0</v>
      </c>
    </row>
    <row r="306" spans="1:7" ht="15" customHeight="1">
      <c r="A306" s="96"/>
      <c r="B306" s="96"/>
      <c r="C306" s="93" t="s">
        <v>32</v>
      </c>
      <c r="D306" s="31">
        <v>17.25</v>
      </c>
      <c r="E306" s="32">
        <v>1</v>
      </c>
      <c r="F306" s="32" t="s">
        <v>15</v>
      </c>
      <c r="G306" s="34">
        <f>D306*E306</f>
        <v>17.25</v>
      </c>
    </row>
    <row r="307" spans="1:7" ht="15" customHeight="1">
      <c r="A307" s="96"/>
      <c r="B307" s="96"/>
      <c r="C307" s="95" t="s">
        <v>33</v>
      </c>
      <c r="D307" s="139"/>
      <c r="E307" s="139"/>
      <c r="F307" s="139"/>
      <c r="G307" s="91">
        <f>G305+G306</f>
        <v>17.25</v>
      </c>
    </row>
    <row r="308" spans="1:7" ht="15" customHeight="1">
      <c r="A308" s="97"/>
      <c r="B308" s="97"/>
      <c r="C308" s="126" t="s">
        <v>34</v>
      </c>
      <c r="D308" s="139"/>
      <c r="E308" s="139"/>
      <c r="F308" s="139"/>
      <c r="G308" s="91">
        <f>(G303+G307)*0.015</f>
        <v>0.37737899999999996</v>
      </c>
    </row>
    <row r="309" spans="1:7" s="8" customFormat="1" ht="15" customHeight="1">
      <c r="A309" s="97"/>
      <c r="B309" s="97"/>
      <c r="C309" s="95" t="s">
        <v>35</v>
      </c>
      <c r="D309" s="139"/>
      <c r="E309" s="139"/>
      <c r="F309" s="139"/>
      <c r="G309" s="91">
        <f>G303+G307+G308</f>
        <v>25.535979000000001</v>
      </c>
    </row>
    <row r="310" spans="1:7" ht="15" customHeight="1">
      <c r="A310" s="96"/>
      <c r="B310" s="96"/>
      <c r="C310" s="126" t="s">
        <v>99</v>
      </c>
      <c r="D310" s="140"/>
      <c r="E310" s="140"/>
      <c r="F310" s="140"/>
      <c r="G310" s="91">
        <f>G309*0.03</f>
        <v>0.76607937000000004</v>
      </c>
    </row>
    <row r="311" spans="1:7" ht="15" customHeight="1">
      <c r="A311" s="96"/>
      <c r="B311" s="96"/>
      <c r="C311" s="95" t="s">
        <v>36</v>
      </c>
      <c r="D311" s="140"/>
      <c r="E311" s="140"/>
      <c r="F311" s="140"/>
      <c r="G311" s="91">
        <f>G309+G310</f>
        <v>26.302058370000001</v>
      </c>
    </row>
    <row r="312" spans="1:7" ht="15" customHeight="1">
      <c r="A312" s="96"/>
      <c r="B312" s="96"/>
      <c r="C312" s="95"/>
      <c r="D312" s="114"/>
      <c r="E312" s="114"/>
      <c r="F312" s="114"/>
      <c r="G312" s="115"/>
    </row>
    <row r="313" spans="1:7" ht="15" customHeight="1" thickBot="1">
      <c r="A313" s="35" t="s">
        <v>43</v>
      </c>
      <c r="B313" s="35" t="s">
        <v>37</v>
      </c>
      <c r="C313" s="56" t="s">
        <v>0</v>
      </c>
      <c r="D313" s="18" t="s">
        <v>8</v>
      </c>
      <c r="E313" s="18" t="s">
        <v>1</v>
      </c>
      <c r="F313" s="18" t="s">
        <v>6</v>
      </c>
      <c r="G313" s="19" t="s">
        <v>9</v>
      </c>
    </row>
    <row r="314" spans="1:7" ht="79.900000000000006" customHeight="1">
      <c r="A314" s="32">
        <v>3</v>
      </c>
      <c r="B314" s="106" t="s">
        <v>87</v>
      </c>
      <c r="C314" s="54" t="s">
        <v>127</v>
      </c>
      <c r="D314" s="34">
        <f>G328</f>
        <v>87.230884370000012</v>
      </c>
      <c r="E314" s="33">
        <v>6</v>
      </c>
      <c r="F314" s="32" t="s">
        <v>15</v>
      </c>
      <c r="G314" s="31">
        <f>D314*E314</f>
        <v>523.38530622000007</v>
      </c>
    </row>
    <row r="315" spans="1:7" ht="15" customHeight="1">
      <c r="A315" s="32"/>
      <c r="B315" s="106"/>
      <c r="C315" s="124"/>
      <c r="D315" s="107"/>
      <c r="E315" s="122"/>
      <c r="F315" s="122"/>
      <c r="G315" s="123"/>
    </row>
    <row r="316" spans="1:7" ht="15" customHeight="1" thickBot="1">
      <c r="A316" s="96"/>
      <c r="B316" s="96"/>
      <c r="C316" s="47"/>
      <c r="D316" s="18" t="s">
        <v>8</v>
      </c>
      <c r="E316" s="18" t="s">
        <v>1</v>
      </c>
      <c r="F316" s="18" t="s">
        <v>6</v>
      </c>
      <c r="G316" s="19" t="s">
        <v>9</v>
      </c>
    </row>
    <row r="317" spans="1:7" ht="15" customHeight="1">
      <c r="A317" s="96"/>
      <c r="B317" s="96"/>
      <c r="C317" s="95" t="s">
        <v>31</v>
      </c>
      <c r="D317" s="31"/>
      <c r="E317" s="32"/>
      <c r="F317" s="32"/>
      <c r="G317" s="31"/>
    </row>
    <row r="318" spans="1:7" ht="15" customHeight="1">
      <c r="A318" s="96"/>
      <c r="B318" s="96"/>
      <c r="C318" s="127" t="s">
        <v>163</v>
      </c>
      <c r="D318" s="34">
        <v>26.08</v>
      </c>
      <c r="E318" s="32">
        <v>0.14000000000000001</v>
      </c>
      <c r="F318" s="32" t="s">
        <v>29</v>
      </c>
      <c r="G318" s="34">
        <f>D318*E318</f>
        <v>3.6512000000000002</v>
      </c>
    </row>
    <row r="319" spans="1:7" ht="15" customHeight="1">
      <c r="A319" s="96"/>
      <c r="B319" s="96"/>
      <c r="C319" s="127" t="s">
        <v>165</v>
      </c>
      <c r="D319" s="34">
        <v>30.41</v>
      </c>
      <c r="E319" s="32">
        <v>0.14000000000000001</v>
      </c>
      <c r="F319" s="32" t="s">
        <v>29</v>
      </c>
      <c r="G319" s="34">
        <f>D319*E319</f>
        <v>4.2574000000000005</v>
      </c>
    </row>
    <row r="320" spans="1:7" ht="15" customHeight="1">
      <c r="A320" s="96"/>
      <c r="B320" s="96"/>
      <c r="C320" s="95" t="s">
        <v>33</v>
      </c>
      <c r="D320" s="139"/>
      <c r="E320" s="139"/>
      <c r="F320" s="139"/>
      <c r="G320" s="91">
        <f>G318+G319</f>
        <v>7.9086000000000007</v>
      </c>
    </row>
    <row r="321" spans="1:7" ht="15" customHeight="1">
      <c r="A321" s="96"/>
      <c r="B321" s="96"/>
      <c r="C321" s="95" t="s">
        <v>30</v>
      </c>
      <c r="D321" s="31"/>
      <c r="E321" s="32"/>
      <c r="F321" s="32"/>
      <c r="G321" s="31"/>
    </row>
    <row r="322" spans="1:7" ht="15" customHeight="1">
      <c r="A322" s="96"/>
      <c r="B322" s="96"/>
      <c r="C322" s="93"/>
      <c r="D322" s="31"/>
      <c r="E322" s="32"/>
      <c r="F322" s="32"/>
      <c r="G322" s="34">
        <f>D322*E322</f>
        <v>0</v>
      </c>
    </row>
    <row r="323" spans="1:7" ht="15" customHeight="1">
      <c r="A323" s="96"/>
      <c r="B323" s="96"/>
      <c r="C323" s="93" t="s">
        <v>32</v>
      </c>
      <c r="D323" s="31">
        <v>75.53</v>
      </c>
      <c r="E323" s="32">
        <v>1</v>
      </c>
      <c r="F323" s="32" t="s">
        <v>15</v>
      </c>
      <c r="G323" s="34">
        <f>D323*E323</f>
        <v>75.53</v>
      </c>
    </row>
    <row r="324" spans="1:7" ht="15" customHeight="1">
      <c r="A324" s="96"/>
      <c r="B324" s="96"/>
      <c r="C324" s="95" t="s">
        <v>33</v>
      </c>
      <c r="D324" s="139"/>
      <c r="E324" s="139"/>
      <c r="F324" s="139"/>
      <c r="G324" s="91">
        <f>G322+G323</f>
        <v>75.53</v>
      </c>
    </row>
    <row r="325" spans="1:7" ht="15" customHeight="1">
      <c r="A325" s="97"/>
      <c r="B325" s="97"/>
      <c r="C325" s="126" t="s">
        <v>34</v>
      </c>
      <c r="D325" s="139"/>
      <c r="E325" s="139"/>
      <c r="F325" s="139"/>
      <c r="G325" s="91">
        <f>(G320+G324)*0.015</f>
        <v>1.251579</v>
      </c>
    </row>
    <row r="326" spans="1:7" s="8" customFormat="1" ht="15" customHeight="1">
      <c r="A326" s="97"/>
      <c r="B326" s="97"/>
      <c r="C326" s="95" t="s">
        <v>35</v>
      </c>
      <c r="D326" s="139"/>
      <c r="E326" s="139"/>
      <c r="F326" s="139"/>
      <c r="G326" s="91">
        <f>G320+G324+G325</f>
        <v>84.690179000000015</v>
      </c>
    </row>
    <row r="327" spans="1:7" ht="15" customHeight="1">
      <c r="A327" s="96"/>
      <c r="B327" s="96"/>
      <c r="C327" s="126" t="s">
        <v>99</v>
      </c>
      <c r="D327" s="140"/>
      <c r="E327" s="140"/>
      <c r="F327" s="140"/>
      <c r="G327" s="91">
        <f>G326*0.03</f>
        <v>2.5407053700000004</v>
      </c>
    </row>
    <row r="328" spans="1:7" ht="15" customHeight="1">
      <c r="A328" s="96"/>
      <c r="B328" s="96"/>
      <c r="C328" s="95" t="s">
        <v>36</v>
      </c>
      <c r="D328" s="140"/>
      <c r="E328" s="140"/>
      <c r="F328" s="140"/>
      <c r="G328" s="91">
        <f>G326+G327</f>
        <v>87.230884370000012</v>
      </c>
    </row>
    <row r="329" spans="1:7" ht="15" customHeight="1">
      <c r="A329" s="96"/>
      <c r="B329" s="96"/>
      <c r="C329" s="95"/>
      <c r="D329" s="114"/>
      <c r="E329" s="114"/>
      <c r="F329" s="114"/>
      <c r="G329" s="115"/>
    </row>
    <row r="330" spans="1:7" ht="15" customHeight="1" thickBot="1">
      <c r="A330" s="35" t="s">
        <v>43</v>
      </c>
      <c r="B330" s="35" t="s">
        <v>37</v>
      </c>
      <c r="C330" s="56" t="s">
        <v>0</v>
      </c>
      <c r="D330" s="18" t="s">
        <v>8</v>
      </c>
      <c r="E330" s="18" t="s">
        <v>1</v>
      </c>
      <c r="F330" s="18" t="s">
        <v>6</v>
      </c>
      <c r="G330" s="19" t="s">
        <v>9</v>
      </c>
    </row>
    <row r="331" spans="1:7" ht="79.900000000000006" customHeight="1">
      <c r="A331" s="32">
        <v>4</v>
      </c>
      <c r="B331" s="106" t="s">
        <v>98</v>
      </c>
      <c r="C331" s="54" t="s">
        <v>152</v>
      </c>
      <c r="D331" s="34">
        <f>G345</f>
        <v>287.94599350999999</v>
      </c>
      <c r="E331" s="33">
        <v>1</v>
      </c>
      <c r="F331" s="32" t="s">
        <v>15</v>
      </c>
      <c r="G331" s="31">
        <f>D331*E331</f>
        <v>287.94599350999999</v>
      </c>
    </row>
    <row r="332" spans="1:7" ht="15" customHeight="1">
      <c r="A332" s="32"/>
      <c r="B332" s="106"/>
      <c r="C332" s="124"/>
      <c r="D332" s="107"/>
      <c r="E332" s="122"/>
      <c r="F332" s="122"/>
      <c r="G332" s="123"/>
    </row>
    <row r="333" spans="1:7" ht="15" customHeight="1" thickBot="1">
      <c r="A333" s="96"/>
      <c r="B333" s="96"/>
      <c r="C333" s="47"/>
      <c r="D333" s="18" t="s">
        <v>8</v>
      </c>
      <c r="E333" s="18" t="s">
        <v>1</v>
      </c>
      <c r="F333" s="18" t="s">
        <v>6</v>
      </c>
      <c r="G333" s="19" t="s">
        <v>9</v>
      </c>
    </row>
    <row r="334" spans="1:7" ht="15" customHeight="1">
      <c r="A334" s="96"/>
      <c r="B334" s="96"/>
      <c r="C334" s="95" t="s">
        <v>31</v>
      </c>
      <c r="D334" s="31"/>
      <c r="E334" s="32"/>
      <c r="F334" s="32"/>
      <c r="G334" s="31"/>
    </row>
    <row r="335" spans="1:7" ht="15" customHeight="1">
      <c r="A335" s="96"/>
      <c r="B335" s="96"/>
      <c r="C335" s="127" t="s">
        <v>163</v>
      </c>
      <c r="D335" s="34">
        <v>26.08</v>
      </c>
      <c r="E335" s="32">
        <v>0.22</v>
      </c>
      <c r="F335" s="32" t="s">
        <v>29</v>
      </c>
      <c r="G335" s="34">
        <f>D335*E335</f>
        <v>5.7375999999999996</v>
      </c>
    </row>
    <row r="336" spans="1:7" ht="15" customHeight="1">
      <c r="A336" s="96"/>
      <c r="B336" s="96"/>
      <c r="C336" s="127" t="s">
        <v>165</v>
      </c>
      <c r="D336" s="34">
        <v>30.41</v>
      </c>
      <c r="E336" s="32">
        <v>0.22</v>
      </c>
      <c r="F336" s="32" t="s">
        <v>29</v>
      </c>
      <c r="G336" s="34">
        <f>D336*E336</f>
        <v>6.6901999999999999</v>
      </c>
    </row>
    <row r="337" spans="1:7" ht="15" customHeight="1">
      <c r="A337" s="96"/>
      <c r="B337" s="96"/>
      <c r="C337" s="95" t="s">
        <v>33</v>
      </c>
      <c r="D337" s="139"/>
      <c r="E337" s="139"/>
      <c r="F337" s="139"/>
      <c r="G337" s="91">
        <f>G335+G336</f>
        <v>12.4278</v>
      </c>
    </row>
    <row r="338" spans="1:7" ht="15" customHeight="1">
      <c r="A338" s="96"/>
      <c r="B338" s="96"/>
      <c r="C338" s="95" t="s">
        <v>30</v>
      </c>
      <c r="D338" s="31"/>
      <c r="E338" s="32"/>
      <c r="F338" s="32"/>
      <c r="G338" s="31"/>
    </row>
    <row r="339" spans="1:7" ht="15" customHeight="1">
      <c r="A339" s="96"/>
      <c r="B339" s="96"/>
      <c r="C339" s="93"/>
      <c r="D339" s="31"/>
      <c r="E339" s="32"/>
      <c r="F339" s="32"/>
      <c r="G339" s="34">
        <f>D339*E339</f>
        <v>0</v>
      </c>
    </row>
    <row r="340" spans="1:7" ht="15" customHeight="1">
      <c r="A340" s="96"/>
      <c r="B340" s="96"/>
      <c r="C340" s="93" t="s">
        <v>32</v>
      </c>
      <c r="D340" s="31">
        <v>263</v>
      </c>
      <c r="E340" s="32">
        <v>1</v>
      </c>
      <c r="F340" s="32" t="s">
        <v>15</v>
      </c>
      <c r="G340" s="34">
        <f>D340*E340</f>
        <v>263</v>
      </c>
    </row>
    <row r="341" spans="1:7" ht="15" customHeight="1">
      <c r="A341" s="96"/>
      <c r="B341" s="96"/>
      <c r="C341" s="95" t="s">
        <v>33</v>
      </c>
      <c r="D341" s="139"/>
      <c r="E341" s="139"/>
      <c r="F341" s="139"/>
      <c r="G341" s="91">
        <f>G339+G340</f>
        <v>263</v>
      </c>
    </row>
    <row r="342" spans="1:7" ht="15" customHeight="1">
      <c r="A342" s="97"/>
      <c r="B342" s="97"/>
      <c r="C342" s="126" t="s">
        <v>34</v>
      </c>
      <c r="D342" s="139"/>
      <c r="E342" s="139"/>
      <c r="F342" s="139"/>
      <c r="G342" s="91">
        <f>(G337+G341)*0.015</f>
        <v>4.1314169999999999</v>
      </c>
    </row>
    <row r="343" spans="1:7" s="8" customFormat="1" ht="15" customHeight="1">
      <c r="A343" s="97"/>
      <c r="B343" s="97"/>
      <c r="C343" s="95" t="s">
        <v>35</v>
      </c>
      <c r="D343" s="139"/>
      <c r="E343" s="139"/>
      <c r="F343" s="139"/>
      <c r="G343" s="91">
        <f>G337+G341+G342</f>
        <v>279.55921699999999</v>
      </c>
    </row>
    <row r="344" spans="1:7" ht="15" customHeight="1">
      <c r="A344" s="96"/>
      <c r="B344" s="96"/>
      <c r="C344" s="126" t="s">
        <v>99</v>
      </c>
      <c r="D344" s="140"/>
      <c r="E344" s="140"/>
      <c r="F344" s="140"/>
      <c r="G344" s="91">
        <f>G343*0.03</f>
        <v>8.3867765099999989</v>
      </c>
    </row>
    <row r="345" spans="1:7" ht="15" customHeight="1">
      <c r="A345" s="96"/>
      <c r="B345" s="96"/>
      <c r="C345" s="95" t="s">
        <v>36</v>
      </c>
      <c r="D345" s="140"/>
      <c r="E345" s="140"/>
      <c r="F345" s="140"/>
      <c r="G345" s="91">
        <f>G343+G344</f>
        <v>287.94599350999999</v>
      </c>
    </row>
    <row r="346" spans="1:7" ht="15" customHeight="1">
      <c r="A346" s="96"/>
      <c r="B346" s="96"/>
      <c r="C346" s="95"/>
      <c r="D346" s="114"/>
      <c r="E346" s="114"/>
      <c r="F346" s="114"/>
      <c r="G346" s="115"/>
    </row>
    <row r="347" spans="1:7" ht="15" customHeight="1" thickBot="1">
      <c r="A347" s="35" t="s">
        <v>43</v>
      </c>
      <c r="B347" s="35" t="s">
        <v>37</v>
      </c>
      <c r="C347" s="56" t="s">
        <v>0</v>
      </c>
      <c r="D347" s="18" t="s">
        <v>8</v>
      </c>
      <c r="E347" s="18" t="s">
        <v>1</v>
      </c>
      <c r="F347" s="18" t="s">
        <v>6</v>
      </c>
      <c r="G347" s="19" t="s">
        <v>9</v>
      </c>
    </row>
    <row r="348" spans="1:7" ht="90" customHeight="1">
      <c r="A348" s="32">
        <v>5</v>
      </c>
      <c r="B348" s="106" t="s">
        <v>100</v>
      </c>
      <c r="C348" s="54" t="s">
        <v>128</v>
      </c>
      <c r="D348" s="34">
        <f>G362</f>
        <v>5.7158410574999996</v>
      </c>
      <c r="E348" s="33">
        <v>196</v>
      </c>
      <c r="F348" s="32" t="s">
        <v>7</v>
      </c>
      <c r="G348" s="31">
        <f>D348*E348</f>
        <v>1120.30484727</v>
      </c>
    </row>
    <row r="349" spans="1:7" ht="15" customHeight="1">
      <c r="A349" s="32"/>
      <c r="B349" s="106"/>
      <c r="C349" s="124"/>
      <c r="D349" s="107"/>
      <c r="E349" s="122"/>
      <c r="F349" s="122"/>
      <c r="G349" s="123"/>
    </row>
    <row r="350" spans="1:7" ht="15" customHeight="1" thickBot="1">
      <c r="A350" s="96"/>
      <c r="B350" s="96"/>
      <c r="C350" s="47"/>
      <c r="D350" s="18" t="s">
        <v>8</v>
      </c>
      <c r="E350" s="18" t="s">
        <v>1</v>
      </c>
      <c r="F350" s="18" t="s">
        <v>6</v>
      </c>
      <c r="G350" s="19" t="s">
        <v>9</v>
      </c>
    </row>
    <row r="351" spans="1:7" ht="15" customHeight="1">
      <c r="A351" s="96"/>
      <c r="B351" s="96"/>
      <c r="C351" s="95" t="s">
        <v>31</v>
      </c>
      <c r="D351" s="31"/>
      <c r="E351" s="32"/>
      <c r="F351" s="32"/>
      <c r="G351" s="31"/>
    </row>
    <row r="352" spans="1:7" ht="15" customHeight="1">
      <c r="A352" s="96"/>
      <c r="B352" s="96"/>
      <c r="C352" s="127" t="s">
        <v>163</v>
      </c>
      <c r="D352" s="34">
        <v>26.08</v>
      </c>
      <c r="E352" s="32">
        <v>1.4999999999999999E-2</v>
      </c>
      <c r="F352" s="32" t="s">
        <v>29</v>
      </c>
      <c r="G352" s="34">
        <f>D352*E352</f>
        <v>0.39119999999999994</v>
      </c>
    </row>
    <row r="353" spans="1:7" ht="15" customHeight="1">
      <c r="A353" s="96"/>
      <c r="B353" s="96"/>
      <c r="C353" s="127" t="s">
        <v>165</v>
      </c>
      <c r="D353" s="34">
        <v>30.41</v>
      </c>
      <c r="E353" s="32">
        <v>1.4999999999999999E-2</v>
      </c>
      <c r="F353" s="32" t="s">
        <v>29</v>
      </c>
      <c r="G353" s="34">
        <f>D353*E353</f>
        <v>0.45615</v>
      </c>
    </row>
    <row r="354" spans="1:7" ht="15" customHeight="1">
      <c r="A354" s="96"/>
      <c r="B354" s="96"/>
      <c r="C354" s="95" t="s">
        <v>33</v>
      </c>
      <c r="D354" s="139"/>
      <c r="E354" s="139"/>
      <c r="F354" s="139"/>
      <c r="G354" s="91">
        <f>G352+G353</f>
        <v>0.84734999999999994</v>
      </c>
    </row>
    <row r="355" spans="1:7" ht="15" customHeight="1">
      <c r="A355" s="96"/>
      <c r="B355" s="96"/>
      <c r="C355" s="95" t="s">
        <v>30</v>
      </c>
      <c r="D355" s="31"/>
      <c r="E355" s="32"/>
      <c r="F355" s="32"/>
      <c r="G355" s="31"/>
    </row>
    <row r="356" spans="1:7" ht="15" customHeight="1">
      <c r="A356" s="96"/>
      <c r="B356" s="96"/>
      <c r="C356" s="93"/>
      <c r="D356" s="31"/>
      <c r="E356" s="32"/>
      <c r="F356" s="32"/>
      <c r="G356" s="34">
        <f>D356*E356</f>
        <v>0</v>
      </c>
    </row>
    <row r="357" spans="1:7" ht="15" customHeight="1">
      <c r="A357" s="96"/>
      <c r="B357" s="96"/>
      <c r="C357" s="93" t="s">
        <v>32</v>
      </c>
      <c r="D357" s="31">
        <v>4.62</v>
      </c>
      <c r="E357" s="32">
        <v>1</v>
      </c>
      <c r="F357" s="32" t="s">
        <v>7</v>
      </c>
      <c r="G357" s="34">
        <f>D357*E357</f>
        <v>4.62</v>
      </c>
    </row>
    <row r="358" spans="1:7" ht="15" customHeight="1">
      <c r="A358" s="96"/>
      <c r="B358" s="96"/>
      <c r="C358" s="95" t="s">
        <v>33</v>
      </c>
      <c r="D358" s="139"/>
      <c r="E358" s="139"/>
      <c r="F358" s="139"/>
      <c r="G358" s="91">
        <f>G356+G357</f>
        <v>4.62</v>
      </c>
    </row>
    <row r="359" spans="1:7" ht="15" customHeight="1">
      <c r="A359" s="97"/>
      <c r="B359" s="97"/>
      <c r="C359" s="126" t="s">
        <v>34</v>
      </c>
      <c r="D359" s="139"/>
      <c r="E359" s="139"/>
      <c r="F359" s="139"/>
      <c r="G359" s="91">
        <f>(G354+G358)*0.015</f>
        <v>8.2010249999999993E-2</v>
      </c>
    </row>
    <row r="360" spans="1:7" s="8" customFormat="1" ht="15" customHeight="1">
      <c r="A360" s="97"/>
      <c r="B360" s="97"/>
      <c r="C360" s="95" t="s">
        <v>35</v>
      </c>
      <c r="D360" s="139"/>
      <c r="E360" s="139"/>
      <c r="F360" s="139"/>
      <c r="G360" s="91">
        <f>G354+G358+G359</f>
        <v>5.5493602499999994</v>
      </c>
    </row>
    <row r="361" spans="1:7" ht="15" customHeight="1">
      <c r="A361" s="96"/>
      <c r="B361" s="96"/>
      <c r="C361" s="126" t="s">
        <v>99</v>
      </c>
      <c r="D361" s="140"/>
      <c r="E361" s="140"/>
      <c r="F361" s="140"/>
      <c r="G361" s="91">
        <f>G360*0.03</f>
        <v>0.16648080749999997</v>
      </c>
    </row>
    <row r="362" spans="1:7" ht="15" customHeight="1">
      <c r="A362" s="96"/>
      <c r="B362" s="96"/>
      <c r="C362" s="95" t="s">
        <v>36</v>
      </c>
      <c r="D362" s="140"/>
      <c r="E362" s="140"/>
      <c r="F362" s="140"/>
      <c r="G362" s="91">
        <f>G360+G361</f>
        <v>5.7158410574999996</v>
      </c>
    </row>
    <row r="363" spans="1:7" ht="15" customHeight="1">
      <c r="A363" s="96"/>
      <c r="B363" s="96"/>
      <c r="C363" s="95"/>
      <c r="D363" s="114"/>
      <c r="E363" s="114"/>
      <c r="F363" s="114"/>
      <c r="G363" s="115"/>
    </row>
    <row r="364" spans="1:7" ht="15" customHeight="1" thickBot="1">
      <c r="A364" s="35" t="s">
        <v>43</v>
      </c>
      <c r="B364" s="35" t="s">
        <v>37</v>
      </c>
      <c r="C364" s="56" t="s">
        <v>0</v>
      </c>
      <c r="D364" s="18" t="s">
        <v>8</v>
      </c>
      <c r="E364" s="18" t="s">
        <v>1</v>
      </c>
      <c r="F364" s="18" t="s">
        <v>6</v>
      </c>
      <c r="G364" s="19" t="s">
        <v>9</v>
      </c>
    </row>
    <row r="365" spans="1:7" ht="90" customHeight="1">
      <c r="A365" s="32">
        <v>6</v>
      </c>
      <c r="B365" s="106" t="s">
        <v>101</v>
      </c>
      <c r="C365" s="54" t="s">
        <v>129</v>
      </c>
      <c r="D365" s="34">
        <f>G379</f>
        <v>7.2421980574999996</v>
      </c>
      <c r="E365" s="33">
        <v>213</v>
      </c>
      <c r="F365" s="32" t="s">
        <v>7</v>
      </c>
      <c r="G365" s="31">
        <f>D365*E365</f>
        <v>1542.5881862474998</v>
      </c>
    </row>
    <row r="366" spans="1:7" ht="15" customHeight="1">
      <c r="A366" s="32"/>
      <c r="B366" s="106"/>
      <c r="C366" s="124"/>
      <c r="D366" s="107"/>
      <c r="E366" s="122"/>
      <c r="F366" s="122"/>
      <c r="G366" s="123"/>
    </row>
    <row r="367" spans="1:7" ht="15" customHeight="1" thickBot="1">
      <c r="A367" s="96"/>
      <c r="B367" s="96"/>
      <c r="C367" s="47"/>
      <c r="D367" s="18" t="s">
        <v>8</v>
      </c>
      <c r="E367" s="18" t="s">
        <v>1</v>
      </c>
      <c r="F367" s="18" t="s">
        <v>6</v>
      </c>
      <c r="G367" s="19" t="s">
        <v>9</v>
      </c>
    </row>
    <row r="368" spans="1:7" ht="15" customHeight="1">
      <c r="A368" s="96"/>
      <c r="B368" s="96"/>
      <c r="C368" s="95" t="s">
        <v>31</v>
      </c>
      <c r="D368" s="31"/>
      <c r="E368" s="32"/>
      <c r="F368" s="32"/>
      <c r="G368" s="31"/>
    </row>
    <row r="369" spans="1:7" ht="15" customHeight="1">
      <c r="A369" s="96"/>
      <c r="B369" s="96"/>
      <c r="C369" s="127" t="s">
        <v>163</v>
      </c>
      <c r="D369" s="34">
        <v>26.08</v>
      </c>
      <c r="E369" s="32">
        <v>1.4999999999999999E-2</v>
      </c>
      <c r="F369" s="32" t="s">
        <v>29</v>
      </c>
      <c r="G369" s="34">
        <f>D369*E369</f>
        <v>0.39119999999999994</v>
      </c>
    </row>
    <row r="370" spans="1:7" ht="15" customHeight="1">
      <c r="A370" s="96"/>
      <c r="B370" s="96"/>
      <c r="C370" s="127" t="s">
        <v>165</v>
      </c>
      <c r="D370" s="34">
        <v>30.41</v>
      </c>
      <c r="E370" s="32">
        <v>1.4999999999999999E-2</v>
      </c>
      <c r="F370" s="32" t="s">
        <v>29</v>
      </c>
      <c r="G370" s="34">
        <f>D370*E370</f>
        <v>0.45615</v>
      </c>
    </row>
    <row r="371" spans="1:7" ht="15" customHeight="1">
      <c r="A371" s="96"/>
      <c r="B371" s="96"/>
      <c r="C371" s="95" t="s">
        <v>33</v>
      </c>
      <c r="D371" s="139"/>
      <c r="E371" s="139"/>
      <c r="F371" s="139"/>
      <c r="G371" s="91">
        <f>G369+G370</f>
        <v>0.84734999999999994</v>
      </c>
    </row>
    <row r="372" spans="1:7" ht="15" customHeight="1">
      <c r="A372" s="96"/>
      <c r="B372" s="96"/>
      <c r="C372" s="95" t="s">
        <v>30</v>
      </c>
      <c r="D372" s="31"/>
      <c r="E372" s="32"/>
      <c r="F372" s="32"/>
      <c r="G372" s="31"/>
    </row>
    <row r="373" spans="1:7" ht="15" customHeight="1">
      <c r="A373" s="96"/>
      <c r="B373" s="96"/>
      <c r="C373" s="93"/>
      <c r="D373" s="31"/>
      <c r="E373" s="32"/>
      <c r="F373" s="32"/>
      <c r="G373" s="34">
        <f>D373*E373</f>
        <v>0</v>
      </c>
    </row>
    <row r="374" spans="1:7" ht="15" customHeight="1">
      <c r="A374" s="96"/>
      <c r="B374" s="96"/>
      <c r="C374" s="93" t="s">
        <v>32</v>
      </c>
      <c r="D374" s="31">
        <v>6.08</v>
      </c>
      <c r="E374" s="32">
        <v>1</v>
      </c>
      <c r="F374" s="32" t="s">
        <v>7</v>
      </c>
      <c r="G374" s="34">
        <f>D374*E374</f>
        <v>6.08</v>
      </c>
    </row>
    <row r="375" spans="1:7" ht="15" customHeight="1">
      <c r="A375" s="96"/>
      <c r="B375" s="96"/>
      <c r="C375" s="95" t="s">
        <v>33</v>
      </c>
      <c r="D375" s="139"/>
      <c r="E375" s="139"/>
      <c r="F375" s="139"/>
      <c r="G375" s="91">
        <f>G373+G374</f>
        <v>6.08</v>
      </c>
    </row>
    <row r="376" spans="1:7" ht="15" customHeight="1">
      <c r="A376" s="97"/>
      <c r="B376" s="97"/>
      <c r="C376" s="126" t="s">
        <v>34</v>
      </c>
      <c r="D376" s="139"/>
      <c r="E376" s="139"/>
      <c r="F376" s="139"/>
      <c r="G376" s="91">
        <f>(G371+G375)*0.015</f>
        <v>0.10391025</v>
      </c>
    </row>
    <row r="377" spans="1:7" s="8" customFormat="1" ht="15" customHeight="1">
      <c r="A377" s="97"/>
      <c r="B377" s="97"/>
      <c r="C377" s="95" t="s">
        <v>35</v>
      </c>
      <c r="D377" s="139"/>
      <c r="E377" s="139"/>
      <c r="F377" s="139"/>
      <c r="G377" s="91">
        <f>G371+G375+G376</f>
        <v>7.0312602499999999</v>
      </c>
    </row>
    <row r="378" spans="1:7" ht="15" customHeight="1">
      <c r="A378" s="96"/>
      <c r="B378" s="96"/>
      <c r="C378" s="126" t="s">
        <v>99</v>
      </c>
      <c r="D378" s="140"/>
      <c r="E378" s="140"/>
      <c r="F378" s="140"/>
      <c r="G378" s="91">
        <f>G377*0.03</f>
        <v>0.21093780749999999</v>
      </c>
    </row>
    <row r="379" spans="1:7" ht="15" customHeight="1">
      <c r="A379" s="96"/>
      <c r="B379" s="96"/>
      <c r="C379" s="95" t="s">
        <v>36</v>
      </c>
      <c r="D379" s="140"/>
      <c r="E379" s="140"/>
      <c r="F379" s="140"/>
      <c r="G379" s="91">
        <f>G377+G378</f>
        <v>7.2421980574999996</v>
      </c>
    </row>
    <row r="380" spans="1:7" ht="15" customHeight="1">
      <c r="A380" s="96"/>
      <c r="B380" s="96"/>
      <c r="C380" s="95"/>
      <c r="D380" s="114"/>
      <c r="E380" s="114"/>
      <c r="F380" s="114"/>
      <c r="G380" s="115"/>
    </row>
    <row r="381" spans="1:7" ht="15" customHeight="1" thickBot="1">
      <c r="A381" s="35" t="s">
        <v>43</v>
      </c>
      <c r="B381" s="35" t="s">
        <v>37</v>
      </c>
      <c r="C381" s="56" t="s">
        <v>0</v>
      </c>
      <c r="D381" s="18" t="s">
        <v>8</v>
      </c>
      <c r="E381" s="18" t="s">
        <v>1</v>
      </c>
      <c r="F381" s="18" t="s">
        <v>6</v>
      </c>
      <c r="G381" s="19" t="s">
        <v>9</v>
      </c>
    </row>
    <row r="382" spans="1:7" ht="70.150000000000006" customHeight="1">
      <c r="A382" s="32">
        <v>7</v>
      </c>
      <c r="B382" s="106" t="s">
        <v>102</v>
      </c>
      <c r="C382" s="54" t="s">
        <v>130</v>
      </c>
      <c r="D382" s="34">
        <f>G396</f>
        <v>46.263650671000001</v>
      </c>
      <c r="E382" s="33">
        <v>18</v>
      </c>
      <c r="F382" s="32" t="s">
        <v>7</v>
      </c>
      <c r="G382" s="31">
        <f>D382*E382</f>
        <v>832.745712078</v>
      </c>
    </row>
    <row r="383" spans="1:7" ht="15" customHeight="1">
      <c r="A383" s="32"/>
      <c r="B383" s="106"/>
      <c r="C383" s="124"/>
      <c r="D383" s="107"/>
      <c r="E383" s="122"/>
      <c r="F383" s="122"/>
      <c r="G383" s="123"/>
    </row>
    <row r="384" spans="1:7" ht="15" customHeight="1" thickBot="1">
      <c r="A384" s="96"/>
      <c r="B384" s="96"/>
      <c r="C384" s="47"/>
      <c r="D384" s="18" t="s">
        <v>8</v>
      </c>
      <c r="E384" s="18" t="s">
        <v>1</v>
      </c>
      <c r="F384" s="18" t="s">
        <v>6</v>
      </c>
      <c r="G384" s="19" t="s">
        <v>9</v>
      </c>
    </row>
    <row r="385" spans="1:7" ht="15" customHeight="1">
      <c r="A385" s="96"/>
      <c r="B385" s="96"/>
      <c r="C385" s="95" t="s">
        <v>31</v>
      </c>
      <c r="D385" s="31"/>
      <c r="E385" s="32"/>
      <c r="F385" s="32"/>
      <c r="G385" s="31"/>
    </row>
    <row r="386" spans="1:7" ht="15" customHeight="1">
      <c r="A386" s="96"/>
      <c r="B386" s="96"/>
      <c r="C386" s="127" t="s">
        <v>163</v>
      </c>
      <c r="D386" s="34">
        <v>26.08</v>
      </c>
      <c r="E386" s="32">
        <v>6.2E-2</v>
      </c>
      <c r="F386" s="32" t="s">
        <v>29</v>
      </c>
      <c r="G386" s="34">
        <f>D386*E386</f>
        <v>1.61696</v>
      </c>
    </row>
    <row r="387" spans="1:7" ht="15" customHeight="1">
      <c r="A387" s="96"/>
      <c r="B387" s="96"/>
      <c r="C387" s="127" t="s">
        <v>165</v>
      </c>
      <c r="D387" s="34">
        <v>30.41</v>
      </c>
      <c r="E387" s="32">
        <v>6.2E-2</v>
      </c>
      <c r="F387" s="32" t="s">
        <v>29</v>
      </c>
      <c r="G387" s="34">
        <f>D387*E387</f>
        <v>1.8854200000000001</v>
      </c>
    </row>
    <row r="388" spans="1:7" ht="15" customHeight="1">
      <c r="A388" s="96"/>
      <c r="B388" s="96"/>
      <c r="C388" s="95" t="s">
        <v>33</v>
      </c>
      <c r="D388" s="139"/>
      <c r="E388" s="139"/>
      <c r="F388" s="139"/>
      <c r="G388" s="91">
        <f>G386+G387</f>
        <v>3.50238</v>
      </c>
    </row>
    <row r="389" spans="1:7" ht="15" customHeight="1">
      <c r="A389" s="96"/>
      <c r="B389" s="96"/>
      <c r="C389" s="95" t="s">
        <v>30</v>
      </c>
      <c r="D389" s="31"/>
      <c r="E389" s="32"/>
      <c r="F389" s="32"/>
      <c r="G389" s="31"/>
    </row>
    <row r="390" spans="1:7" ht="15" customHeight="1">
      <c r="A390" s="96"/>
      <c r="B390" s="96"/>
      <c r="C390" s="93"/>
      <c r="D390" s="31"/>
      <c r="E390" s="32"/>
      <c r="F390" s="32"/>
      <c r="G390" s="34">
        <f>D390*E390</f>
        <v>0</v>
      </c>
    </row>
    <row r="391" spans="1:7" ht="15" customHeight="1">
      <c r="A391" s="96"/>
      <c r="B391" s="96"/>
      <c r="C391" s="93" t="s">
        <v>32</v>
      </c>
      <c r="D391" s="31">
        <v>40.75</v>
      </c>
      <c r="E391" s="32">
        <v>1</v>
      </c>
      <c r="F391" s="32" t="s">
        <v>7</v>
      </c>
      <c r="G391" s="34">
        <f>D391*E391</f>
        <v>40.75</v>
      </c>
    </row>
    <row r="392" spans="1:7" ht="15" customHeight="1">
      <c r="A392" s="96"/>
      <c r="B392" s="96"/>
      <c r="C392" s="95" t="s">
        <v>33</v>
      </c>
      <c r="D392" s="139"/>
      <c r="E392" s="139"/>
      <c r="F392" s="139"/>
      <c r="G392" s="91">
        <f>G390+G391</f>
        <v>40.75</v>
      </c>
    </row>
    <row r="393" spans="1:7" ht="15" customHeight="1">
      <c r="A393" s="97"/>
      <c r="B393" s="97"/>
      <c r="C393" s="126" t="s">
        <v>34</v>
      </c>
      <c r="D393" s="139"/>
      <c r="E393" s="139"/>
      <c r="F393" s="139"/>
      <c r="G393" s="91">
        <f>(G388+G392)*0.015</f>
        <v>0.66378570000000003</v>
      </c>
    </row>
    <row r="394" spans="1:7" s="8" customFormat="1" ht="15" customHeight="1">
      <c r="A394" s="97"/>
      <c r="B394" s="97"/>
      <c r="C394" s="95" t="s">
        <v>35</v>
      </c>
      <c r="D394" s="139"/>
      <c r="E394" s="139"/>
      <c r="F394" s="139"/>
      <c r="G394" s="91">
        <f>G388+G392+G393</f>
        <v>44.916165700000001</v>
      </c>
    </row>
    <row r="395" spans="1:7" ht="15" customHeight="1">
      <c r="A395" s="96"/>
      <c r="B395" s="96"/>
      <c r="C395" s="126" t="s">
        <v>99</v>
      </c>
      <c r="D395" s="140"/>
      <c r="E395" s="140"/>
      <c r="F395" s="140"/>
      <c r="G395" s="91">
        <f>G394*0.03</f>
        <v>1.3474849709999999</v>
      </c>
    </row>
    <row r="396" spans="1:7" ht="15" customHeight="1">
      <c r="A396" s="96"/>
      <c r="B396" s="96"/>
      <c r="C396" s="95" t="s">
        <v>36</v>
      </c>
      <c r="D396" s="140"/>
      <c r="E396" s="140"/>
      <c r="F396" s="140"/>
      <c r="G396" s="91">
        <f>G394+G395</f>
        <v>46.263650671000001</v>
      </c>
    </row>
    <row r="397" spans="1:7" ht="15" customHeight="1">
      <c r="A397" s="96"/>
      <c r="B397" s="96"/>
      <c r="C397" s="95"/>
      <c r="D397" s="114"/>
      <c r="E397" s="114"/>
      <c r="F397" s="114"/>
      <c r="G397" s="115"/>
    </row>
    <row r="398" spans="1:7" ht="15" customHeight="1" thickBot="1">
      <c r="A398" s="35" t="s">
        <v>43</v>
      </c>
      <c r="B398" s="35" t="s">
        <v>37</v>
      </c>
      <c r="C398" s="56" t="s">
        <v>0</v>
      </c>
      <c r="D398" s="18" t="s">
        <v>8</v>
      </c>
      <c r="E398" s="18" t="s">
        <v>1</v>
      </c>
      <c r="F398" s="18" t="s">
        <v>6</v>
      </c>
      <c r="G398" s="19" t="s">
        <v>9</v>
      </c>
    </row>
    <row r="399" spans="1:7" ht="60" customHeight="1">
      <c r="A399" s="32">
        <v>8</v>
      </c>
      <c r="B399" s="106" t="s">
        <v>103</v>
      </c>
      <c r="C399" s="54" t="s">
        <v>131</v>
      </c>
      <c r="D399" s="34">
        <f>G413</f>
        <v>43.133416553499998</v>
      </c>
      <c r="E399" s="33">
        <v>96</v>
      </c>
      <c r="F399" s="32" t="s">
        <v>7</v>
      </c>
      <c r="G399" s="31">
        <f>D399*E399</f>
        <v>4140.8079891359994</v>
      </c>
    </row>
    <row r="400" spans="1:7" ht="15" customHeight="1">
      <c r="A400" s="32"/>
      <c r="B400" s="106"/>
      <c r="C400" s="124"/>
      <c r="D400" s="107"/>
      <c r="E400" s="122"/>
      <c r="F400" s="122"/>
      <c r="G400" s="123"/>
    </row>
    <row r="401" spans="1:7" ht="15" customHeight="1" thickBot="1">
      <c r="A401" s="96"/>
      <c r="B401" s="96"/>
      <c r="C401" s="47"/>
      <c r="D401" s="18" t="s">
        <v>8</v>
      </c>
      <c r="E401" s="18" t="s">
        <v>1</v>
      </c>
      <c r="F401" s="18" t="s">
        <v>6</v>
      </c>
      <c r="G401" s="19" t="s">
        <v>9</v>
      </c>
    </row>
    <row r="402" spans="1:7" ht="15" customHeight="1">
      <c r="A402" s="96"/>
      <c r="B402" s="96"/>
      <c r="C402" s="95" t="s">
        <v>31</v>
      </c>
      <c r="D402" s="31"/>
      <c r="E402" s="32"/>
      <c r="F402" s="32"/>
      <c r="G402" s="31"/>
    </row>
    <row r="403" spans="1:7" ht="15" customHeight="1">
      <c r="A403" s="96"/>
      <c r="B403" s="96"/>
      <c r="C403" s="127" t="s">
        <v>163</v>
      </c>
      <c r="D403" s="34">
        <v>26.08</v>
      </c>
      <c r="E403" s="32">
        <v>5.1999999999999998E-2</v>
      </c>
      <c r="F403" s="32" t="s">
        <v>29</v>
      </c>
      <c r="G403" s="34">
        <f>D403*E403</f>
        <v>1.3561599999999998</v>
      </c>
    </row>
    <row r="404" spans="1:7" ht="15" customHeight="1">
      <c r="A404" s="96"/>
      <c r="B404" s="96"/>
      <c r="C404" s="127" t="s">
        <v>165</v>
      </c>
      <c r="D404" s="34">
        <v>30.41</v>
      </c>
      <c r="E404" s="32">
        <v>0.127</v>
      </c>
      <c r="F404" s="32" t="s">
        <v>29</v>
      </c>
      <c r="G404" s="34">
        <f>D404*E404</f>
        <v>3.8620700000000001</v>
      </c>
    </row>
    <row r="405" spans="1:7" ht="15" customHeight="1">
      <c r="A405" s="96"/>
      <c r="B405" s="96"/>
      <c r="C405" s="95" t="s">
        <v>33</v>
      </c>
      <c r="D405" s="139"/>
      <c r="E405" s="139"/>
      <c r="F405" s="139"/>
      <c r="G405" s="91">
        <f>G403+G404</f>
        <v>5.2182300000000001</v>
      </c>
    </row>
    <row r="406" spans="1:7" ht="15" customHeight="1">
      <c r="A406" s="96"/>
      <c r="B406" s="96"/>
      <c r="C406" s="95" t="s">
        <v>30</v>
      </c>
      <c r="D406" s="31"/>
      <c r="E406" s="32"/>
      <c r="F406" s="32"/>
      <c r="G406" s="31"/>
    </row>
    <row r="407" spans="1:7" ht="15" customHeight="1">
      <c r="A407" s="96"/>
      <c r="B407" s="96"/>
      <c r="C407" s="93"/>
      <c r="D407" s="31"/>
      <c r="E407" s="32"/>
      <c r="F407" s="32"/>
      <c r="G407" s="34">
        <f>D407*E407</f>
        <v>0</v>
      </c>
    </row>
    <row r="408" spans="1:7" ht="15" customHeight="1">
      <c r="A408" s="96"/>
      <c r="B408" s="96"/>
      <c r="C408" s="93" t="s">
        <v>32</v>
      </c>
      <c r="D408" s="31">
        <v>36.04</v>
      </c>
      <c r="E408" s="32">
        <v>1</v>
      </c>
      <c r="F408" s="32" t="s">
        <v>7</v>
      </c>
      <c r="G408" s="34">
        <f>D408*E408</f>
        <v>36.04</v>
      </c>
    </row>
    <row r="409" spans="1:7" ht="15" customHeight="1">
      <c r="A409" s="96"/>
      <c r="B409" s="96"/>
      <c r="C409" s="95" t="s">
        <v>33</v>
      </c>
      <c r="D409" s="139"/>
      <c r="E409" s="139"/>
      <c r="F409" s="139"/>
      <c r="G409" s="91">
        <f>G407+G408</f>
        <v>36.04</v>
      </c>
    </row>
    <row r="410" spans="1:7" ht="15" customHeight="1">
      <c r="A410" s="97"/>
      <c r="B410" s="97"/>
      <c r="C410" s="126" t="s">
        <v>34</v>
      </c>
      <c r="D410" s="139"/>
      <c r="E410" s="139"/>
      <c r="F410" s="139"/>
      <c r="G410" s="91">
        <f>(G405+G409)*0.015</f>
        <v>0.61887344999999994</v>
      </c>
    </row>
    <row r="411" spans="1:7" s="8" customFormat="1" ht="15" customHeight="1">
      <c r="A411" s="97"/>
      <c r="B411" s="97"/>
      <c r="C411" s="95" t="s">
        <v>35</v>
      </c>
      <c r="D411" s="139"/>
      <c r="E411" s="139"/>
      <c r="F411" s="139"/>
      <c r="G411" s="91">
        <f>G405+G409+G410</f>
        <v>41.87710345</v>
      </c>
    </row>
    <row r="412" spans="1:7" ht="15" customHeight="1">
      <c r="A412" s="96"/>
      <c r="B412" s="96"/>
      <c r="C412" s="126" t="s">
        <v>99</v>
      </c>
      <c r="D412" s="140"/>
      <c r="E412" s="140"/>
      <c r="F412" s="140"/>
      <c r="G412" s="91">
        <f>G411*0.03</f>
        <v>1.2563131034999999</v>
      </c>
    </row>
    <row r="413" spans="1:7" ht="15" customHeight="1">
      <c r="A413" s="96"/>
      <c r="B413" s="96"/>
      <c r="C413" s="95" t="s">
        <v>36</v>
      </c>
      <c r="D413" s="140"/>
      <c r="E413" s="140"/>
      <c r="F413" s="140"/>
      <c r="G413" s="91">
        <f>G411+G412</f>
        <v>43.133416553499998</v>
      </c>
    </row>
    <row r="414" spans="1:7" ht="15" customHeight="1">
      <c r="A414" s="96"/>
      <c r="B414" s="96"/>
      <c r="C414" s="95"/>
      <c r="D414" s="114"/>
      <c r="E414" s="114"/>
      <c r="F414" s="114"/>
      <c r="G414" s="115"/>
    </row>
    <row r="415" spans="1:7" ht="15" customHeight="1" thickBot="1">
      <c r="A415" s="35" t="s">
        <v>43</v>
      </c>
      <c r="B415" s="35" t="s">
        <v>37</v>
      </c>
      <c r="C415" s="56" t="s">
        <v>0</v>
      </c>
      <c r="D415" s="18" t="s">
        <v>8</v>
      </c>
      <c r="E415" s="18" t="s">
        <v>1</v>
      </c>
      <c r="F415" s="18" t="s">
        <v>6</v>
      </c>
      <c r="G415" s="19" t="s">
        <v>9</v>
      </c>
    </row>
    <row r="416" spans="1:7" ht="79.900000000000006" customHeight="1">
      <c r="A416" s="32">
        <v>9</v>
      </c>
      <c r="B416" s="106" t="s">
        <v>104</v>
      </c>
      <c r="C416" s="54" t="s">
        <v>132</v>
      </c>
      <c r="D416" s="34">
        <f>G430</f>
        <v>441.03698698499994</v>
      </c>
      <c r="E416" s="33">
        <v>1</v>
      </c>
      <c r="F416" s="32" t="s">
        <v>7</v>
      </c>
      <c r="G416" s="31">
        <f>D416*E416</f>
        <v>441.03698698499994</v>
      </c>
    </row>
    <row r="417" spans="1:7" ht="15" customHeight="1">
      <c r="A417" s="32"/>
      <c r="B417" s="106"/>
      <c r="C417" s="124"/>
      <c r="D417" s="107"/>
      <c r="E417" s="122"/>
      <c r="F417" s="122"/>
      <c r="G417" s="123"/>
    </row>
    <row r="418" spans="1:7" ht="15" customHeight="1" thickBot="1">
      <c r="A418" s="96"/>
      <c r="B418" s="96"/>
      <c r="C418" s="47"/>
      <c r="D418" s="18" t="s">
        <v>8</v>
      </c>
      <c r="E418" s="18" t="s">
        <v>1</v>
      </c>
      <c r="F418" s="18" t="s">
        <v>6</v>
      </c>
      <c r="G418" s="19" t="s">
        <v>9</v>
      </c>
    </row>
    <row r="419" spans="1:7" ht="15" customHeight="1">
      <c r="A419" s="96"/>
      <c r="B419" s="96"/>
      <c r="C419" s="95" t="s">
        <v>31</v>
      </c>
      <c r="D419" s="31"/>
      <c r="E419" s="32"/>
      <c r="F419" s="32"/>
      <c r="G419" s="31"/>
    </row>
    <row r="420" spans="1:7" ht="15" customHeight="1">
      <c r="A420" s="96"/>
      <c r="B420" s="96"/>
      <c r="C420" s="127" t="s">
        <v>163</v>
      </c>
      <c r="D420" s="34">
        <v>26.08</v>
      </c>
      <c r="E420" s="32">
        <v>0.17</v>
      </c>
      <c r="F420" s="32" t="s">
        <v>29</v>
      </c>
      <c r="G420" s="34">
        <f>D420*E420</f>
        <v>4.4336000000000002</v>
      </c>
    </row>
    <row r="421" spans="1:7" ht="15" customHeight="1">
      <c r="A421" s="96"/>
      <c r="B421" s="96"/>
      <c r="C421" s="127" t="s">
        <v>165</v>
      </c>
      <c r="D421" s="34">
        <v>30.41</v>
      </c>
      <c r="E421" s="32">
        <v>0.17</v>
      </c>
      <c r="F421" s="32" t="s">
        <v>29</v>
      </c>
      <c r="G421" s="34">
        <f>D421*E421</f>
        <v>5.1697000000000006</v>
      </c>
    </row>
    <row r="422" spans="1:7" ht="15" customHeight="1">
      <c r="A422" s="96"/>
      <c r="B422" s="96"/>
      <c r="C422" s="95" t="s">
        <v>33</v>
      </c>
      <c r="D422" s="139"/>
      <c r="E422" s="139"/>
      <c r="F422" s="139"/>
      <c r="G422" s="91">
        <f>G420+G421</f>
        <v>9.6033000000000008</v>
      </c>
    </row>
    <row r="423" spans="1:7" ht="15" customHeight="1">
      <c r="A423" s="96"/>
      <c r="B423" s="96"/>
      <c r="C423" s="95" t="s">
        <v>30</v>
      </c>
      <c r="D423" s="31"/>
      <c r="E423" s="32"/>
      <c r="F423" s="32"/>
      <c r="G423" s="31"/>
    </row>
    <row r="424" spans="1:7" ht="15" customHeight="1">
      <c r="A424" s="96"/>
      <c r="B424" s="96"/>
      <c r="C424" s="93"/>
      <c r="D424" s="31"/>
      <c r="E424" s="32"/>
      <c r="F424" s="32"/>
      <c r="G424" s="34">
        <f>D424*E424</f>
        <v>0</v>
      </c>
    </row>
    <row r="425" spans="1:7" ht="15" customHeight="1">
      <c r="A425" s="96"/>
      <c r="B425" s="96"/>
      <c r="C425" s="93" t="s">
        <v>32</v>
      </c>
      <c r="D425" s="31">
        <v>412.26</v>
      </c>
      <c r="E425" s="32">
        <v>1</v>
      </c>
      <c r="F425" s="32" t="s">
        <v>7</v>
      </c>
      <c r="G425" s="34">
        <f>D425*E425</f>
        <v>412.26</v>
      </c>
    </row>
    <row r="426" spans="1:7" ht="15" customHeight="1">
      <c r="A426" s="96"/>
      <c r="B426" s="96"/>
      <c r="C426" s="95" t="s">
        <v>33</v>
      </c>
      <c r="D426" s="139"/>
      <c r="E426" s="139"/>
      <c r="F426" s="139"/>
      <c r="G426" s="91">
        <f>G424+G425</f>
        <v>412.26</v>
      </c>
    </row>
    <row r="427" spans="1:7" ht="15" customHeight="1">
      <c r="A427" s="97"/>
      <c r="B427" s="97"/>
      <c r="C427" s="126" t="s">
        <v>34</v>
      </c>
      <c r="D427" s="139"/>
      <c r="E427" s="139"/>
      <c r="F427" s="139"/>
      <c r="G427" s="91">
        <f>(G422+G426)*0.015</f>
        <v>6.3279494999999999</v>
      </c>
    </row>
    <row r="428" spans="1:7" s="8" customFormat="1" ht="15" customHeight="1">
      <c r="A428" s="97"/>
      <c r="B428" s="97"/>
      <c r="C428" s="95" t="s">
        <v>35</v>
      </c>
      <c r="D428" s="139"/>
      <c r="E428" s="139"/>
      <c r="F428" s="139"/>
      <c r="G428" s="91">
        <f>G422+G426+G427</f>
        <v>428.19124949999997</v>
      </c>
    </row>
    <row r="429" spans="1:7" ht="15" customHeight="1">
      <c r="A429" s="96"/>
      <c r="B429" s="96"/>
      <c r="C429" s="126" t="s">
        <v>99</v>
      </c>
      <c r="D429" s="140"/>
      <c r="E429" s="140"/>
      <c r="F429" s="140"/>
      <c r="G429" s="91">
        <f>G428*0.03</f>
        <v>12.845737484999999</v>
      </c>
    </row>
    <row r="430" spans="1:7" ht="15" customHeight="1">
      <c r="A430" s="96"/>
      <c r="B430" s="96"/>
      <c r="C430" s="95" t="s">
        <v>36</v>
      </c>
      <c r="D430" s="140"/>
      <c r="E430" s="140"/>
      <c r="F430" s="140"/>
      <c r="G430" s="91">
        <f>G428+G429</f>
        <v>441.03698698499994</v>
      </c>
    </row>
    <row r="431" spans="1:7" ht="15" customHeight="1">
      <c r="A431" s="96"/>
      <c r="B431" s="96"/>
      <c r="C431" s="95"/>
      <c r="D431" s="114"/>
      <c r="E431" s="114"/>
      <c r="F431" s="114"/>
      <c r="G431" s="115"/>
    </row>
    <row r="432" spans="1:7" ht="15" customHeight="1" thickBot="1">
      <c r="A432" s="35" t="s">
        <v>43</v>
      </c>
      <c r="B432" s="35" t="s">
        <v>37</v>
      </c>
      <c r="C432" s="56" t="s">
        <v>0</v>
      </c>
      <c r="D432" s="18" t="s">
        <v>8</v>
      </c>
      <c r="E432" s="18" t="s">
        <v>1</v>
      </c>
      <c r="F432" s="18" t="s">
        <v>6</v>
      </c>
      <c r="G432" s="19" t="s">
        <v>9</v>
      </c>
    </row>
    <row r="433" spans="1:7" ht="79.900000000000006" customHeight="1">
      <c r="A433" s="32">
        <v>10</v>
      </c>
      <c r="B433" s="106" t="s">
        <v>105</v>
      </c>
      <c r="C433" s="54" t="s">
        <v>159</v>
      </c>
      <c r="D433" s="34">
        <f>G447</f>
        <v>524.72505039500004</v>
      </c>
      <c r="E433" s="33">
        <v>1</v>
      </c>
      <c r="F433" s="32" t="s">
        <v>15</v>
      </c>
      <c r="G433" s="31">
        <f>D433*E433</f>
        <v>524.72505039500004</v>
      </c>
    </row>
    <row r="434" spans="1:7" ht="15" customHeight="1">
      <c r="A434" s="32"/>
      <c r="B434" s="106"/>
      <c r="C434" s="124"/>
      <c r="D434" s="107"/>
      <c r="E434" s="122"/>
      <c r="F434" s="122"/>
      <c r="G434" s="123"/>
    </row>
    <row r="435" spans="1:7" ht="15" customHeight="1" thickBot="1">
      <c r="A435" s="96"/>
      <c r="B435" s="96"/>
      <c r="C435" s="47"/>
      <c r="D435" s="18" t="s">
        <v>8</v>
      </c>
      <c r="E435" s="18" t="s">
        <v>1</v>
      </c>
      <c r="F435" s="18" t="s">
        <v>6</v>
      </c>
      <c r="G435" s="19" t="s">
        <v>9</v>
      </c>
    </row>
    <row r="436" spans="1:7" ht="15" customHeight="1">
      <c r="A436" s="96"/>
      <c r="B436" s="96"/>
      <c r="C436" s="95" t="s">
        <v>31</v>
      </c>
      <c r="D436" s="31"/>
      <c r="E436" s="32"/>
      <c r="F436" s="32"/>
      <c r="G436" s="31"/>
    </row>
    <row r="437" spans="1:7" ht="15" customHeight="1">
      <c r="A437" s="96"/>
      <c r="B437" s="96"/>
      <c r="C437" s="127" t="s">
        <v>163</v>
      </c>
      <c r="D437" s="34">
        <v>26.08</v>
      </c>
      <c r="E437" s="32">
        <v>0.19</v>
      </c>
      <c r="F437" s="32" t="s">
        <v>29</v>
      </c>
      <c r="G437" s="34">
        <f>D437*E437</f>
        <v>4.9551999999999996</v>
      </c>
    </row>
    <row r="438" spans="1:7" ht="15" customHeight="1">
      <c r="A438" s="96"/>
      <c r="B438" s="96"/>
      <c r="C438" s="127" t="s">
        <v>165</v>
      </c>
      <c r="D438" s="34">
        <v>30.41</v>
      </c>
      <c r="E438" s="32">
        <v>0.19</v>
      </c>
      <c r="F438" s="32" t="s">
        <v>29</v>
      </c>
      <c r="G438" s="34">
        <f>D438*E438</f>
        <v>5.7778999999999998</v>
      </c>
    </row>
    <row r="439" spans="1:7" ht="15" customHeight="1">
      <c r="A439" s="96"/>
      <c r="B439" s="96"/>
      <c r="C439" s="95" t="s">
        <v>33</v>
      </c>
      <c r="D439" s="139"/>
      <c r="E439" s="139"/>
      <c r="F439" s="139"/>
      <c r="G439" s="91">
        <f>G437+G438</f>
        <v>10.7331</v>
      </c>
    </row>
    <row r="440" spans="1:7" ht="15" customHeight="1">
      <c r="A440" s="96"/>
      <c r="B440" s="96"/>
      <c r="C440" s="95" t="s">
        <v>30</v>
      </c>
      <c r="D440" s="31"/>
      <c r="E440" s="32"/>
      <c r="F440" s="32"/>
      <c r="G440" s="31"/>
    </row>
    <row r="441" spans="1:7" ht="15" customHeight="1">
      <c r="A441" s="96"/>
      <c r="B441" s="96"/>
      <c r="C441" s="93"/>
      <c r="D441" s="31"/>
      <c r="E441" s="32"/>
      <c r="F441" s="32"/>
      <c r="G441" s="34">
        <f>D441*E441</f>
        <v>0</v>
      </c>
    </row>
    <row r="442" spans="1:7" ht="15" customHeight="1">
      <c r="A442" s="96"/>
      <c r="B442" s="96"/>
      <c r="C442" s="93" t="s">
        <v>32</v>
      </c>
      <c r="D442" s="31">
        <v>491.18</v>
      </c>
      <c r="E442" s="32">
        <v>1</v>
      </c>
      <c r="F442" s="32" t="s">
        <v>15</v>
      </c>
      <c r="G442" s="34">
        <f>D442*E442</f>
        <v>491.18</v>
      </c>
    </row>
    <row r="443" spans="1:7" ht="15" customHeight="1">
      <c r="A443" s="96"/>
      <c r="B443" s="96"/>
      <c r="C443" s="95" t="s">
        <v>33</v>
      </c>
      <c r="D443" s="139"/>
      <c r="E443" s="139"/>
      <c r="F443" s="139"/>
      <c r="G443" s="91">
        <f>G441+G442</f>
        <v>491.18</v>
      </c>
    </row>
    <row r="444" spans="1:7" ht="15" customHeight="1">
      <c r="A444" s="97"/>
      <c r="B444" s="97"/>
      <c r="C444" s="126" t="s">
        <v>34</v>
      </c>
      <c r="D444" s="139"/>
      <c r="E444" s="139"/>
      <c r="F444" s="139"/>
      <c r="G444" s="91">
        <f>(G439+G443)*0.015</f>
        <v>7.5286964999999997</v>
      </c>
    </row>
    <row r="445" spans="1:7" s="8" customFormat="1" ht="15" customHeight="1">
      <c r="A445" s="97"/>
      <c r="B445" s="97"/>
      <c r="C445" s="95" t="s">
        <v>35</v>
      </c>
      <c r="D445" s="139"/>
      <c r="E445" s="139"/>
      <c r="F445" s="139"/>
      <c r="G445" s="91">
        <f>G439+G443+G444</f>
        <v>509.44179650000001</v>
      </c>
    </row>
    <row r="446" spans="1:7" ht="15" customHeight="1">
      <c r="A446" s="96"/>
      <c r="B446" s="96"/>
      <c r="C446" s="126" t="s">
        <v>99</v>
      </c>
      <c r="D446" s="140"/>
      <c r="E446" s="140"/>
      <c r="F446" s="140"/>
      <c r="G446" s="91">
        <f>G445*0.03</f>
        <v>15.283253895</v>
      </c>
    </row>
    <row r="447" spans="1:7" ht="15" customHeight="1">
      <c r="A447" s="96"/>
      <c r="B447" s="96"/>
      <c r="C447" s="95" t="s">
        <v>36</v>
      </c>
      <c r="D447" s="140"/>
      <c r="E447" s="140"/>
      <c r="F447" s="140"/>
      <c r="G447" s="91">
        <f>G445+G446</f>
        <v>524.72505039500004</v>
      </c>
    </row>
    <row r="448" spans="1:7" ht="15" customHeight="1">
      <c r="A448" s="96"/>
      <c r="B448" s="96"/>
      <c r="C448" s="95"/>
      <c r="D448" s="114"/>
      <c r="E448" s="114"/>
      <c r="F448" s="114"/>
      <c r="G448" s="115"/>
    </row>
    <row r="449" spans="1:7" ht="15" customHeight="1" thickBot="1">
      <c r="A449" s="35" t="s">
        <v>43</v>
      </c>
      <c r="B449" s="35" t="s">
        <v>37</v>
      </c>
      <c r="C449" s="56" t="s">
        <v>0</v>
      </c>
      <c r="D449" s="18" t="s">
        <v>8</v>
      </c>
      <c r="E449" s="18" t="s">
        <v>1</v>
      </c>
      <c r="F449" s="18" t="s">
        <v>6</v>
      </c>
      <c r="G449" s="19" t="s">
        <v>9</v>
      </c>
    </row>
    <row r="450" spans="1:7" ht="100.15" customHeight="1">
      <c r="A450" s="32">
        <v>11</v>
      </c>
      <c r="B450" s="106" t="s">
        <v>106</v>
      </c>
      <c r="C450" s="54" t="s">
        <v>160</v>
      </c>
      <c r="D450" s="34">
        <f>G455</f>
        <v>800.00100000000009</v>
      </c>
      <c r="E450" s="33">
        <v>1</v>
      </c>
      <c r="F450" s="32" t="s">
        <v>15</v>
      </c>
      <c r="G450" s="31">
        <f>D450*E450</f>
        <v>800.00100000000009</v>
      </c>
    </row>
    <row r="451" spans="1:7" ht="15" customHeight="1">
      <c r="A451" s="32"/>
      <c r="B451" s="106"/>
      <c r="C451" s="124"/>
      <c r="D451" s="107"/>
      <c r="E451" s="122"/>
      <c r="F451" s="122"/>
      <c r="G451" s="123"/>
    </row>
    <row r="452" spans="1:7" ht="15" customHeight="1" thickBot="1">
      <c r="A452" s="96"/>
      <c r="B452" s="96"/>
      <c r="C452" s="47"/>
      <c r="D452" s="18" t="s">
        <v>8</v>
      </c>
      <c r="E452" s="18" t="s">
        <v>1</v>
      </c>
      <c r="F452" s="18" t="s">
        <v>6</v>
      </c>
      <c r="G452" s="19" t="s">
        <v>9</v>
      </c>
    </row>
    <row r="453" spans="1:7" s="8" customFormat="1" ht="15" customHeight="1">
      <c r="A453" s="97"/>
      <c r="B453" s="97"/>
      <c r="C453" s="95" t="s">
        <v>107</v>
      </c>
      <c r="D453" s="139"/>
      <c r="E453" s="139"/>
      <c r="F453" s="139"/>
      <c r="G453" s="91">
        <v>776.7</v>
      </c>
    </row>
    <row r="454" spans="1:7" ht="15" customHeight="1">
      <c r="A454" s="96"/>
      <c r="B454" s="96"/>
      <c r="C454" s="126" t="s">
        <v>99</v>
      </c>
      <c r="D454" s="140"/>
      <c r="E454" s="140"/>
      <c r="F454" s="140"/>
      <c r="G454" s="91">
        <f>G453*0.03</f>
        <v>23.301000000000002</v>
      </c>
    </row>
    <row r="455" spans="1:7" ht="15" customHeight="1">
      <c r="A455" s="96"/>
      <c r="B455" s="96"/>
      <c r="C455" s="95" t="s">
        <v>36</v>
      </c>
      <c r="D455" s="140"/>
      <c r="E455" s="140"/>
      <c r="F455" s="140"/>
      <c r="G455" s="91">
        <f>G453+G454</f>
        <v>800.00100000000009</v>
      </c>
    </row>
    <row r="456" spans="1:7" ht="15" customHeight="1">
      <c r="A456" s="96"/>
      <c r="B456" s="96"/>
      <c r="C456" s="95"/>
      <c r="D456" s="114"/>
      <c r="E456" s="114"/>
      <c r="F456" s="114"/>
      <c r="G456" s="115"/>
    </row>
    <row r="457" spans="1:7" ht="15" customHeight="1" thickBot="1">
      <c r="A457" s="35" t="s">
        <v>43</v>
      </c>
      <c r="B457" s="35" t="s">
        <v>37</v>
      </c>
      <c r="C457" s="56" t="s">
        <v>0</v>
      </c>
      <c r="D457" s="18" t="s">
        <v>8</v>
      </c>
      <c r="E457" s="18" t="s">
        <v>1</v>
      </c>
      <c r="F457" s="18" t="s">
        <v>6</v>
      </c>
      <c r="G457" s="19" t="s">
        <v>9</v>
      </c>
    </row>
    <row r="458" spans="1:7" ht="90" customHeight="1">
      <c r="A458" s="32">
        <v>12</v>
      </c>
      <c r="B458" s="106" t="s">
        <v>108</v>
      </c>
      <c r="C458" s="54" t="s">
        <v>133</v>
      </c>
      <c r="D458" s="34">
        <f>G479</f>
        <v>6.689155007500001</v>
      </c>
      <c r="E458" s="33">
        <f>E459+E460+E461+E462+E463+E464+E465</f>
        <v>162</v>
      </c>
      <c r="F458" s="32" t="s">
        <v>7</v>
      </c>
      <c r="G458" s="31">
        <f>D458*E458</f>
        <v>1083.6431112150001</v>
      </c>
    </row>
    <row r="459" spans="1:7" ht="15" customHeight="1">
      <c r="A459" s="32"/>
      <c r="B459" s="106"/>
      <c r="C459" s="124" t="s">
        <v>79</v>
      </c>
      <c r="D459" s="107"/>
      <c r="E459" s="125">
        <v>12</v>
      </c>
      <c r="F459" s="122"/>
      <c r="G459" s="123"/>
    </row>
    <row r="460" spans="1:7" ht="15" customHeight="1">
      <c r="A460" s="32"/>
      <c r="B460" s="106"/>
      <c r="C460" s="124" t="s">
        <v>80</v>
      </c>
      <c r="D460" s="107"/>
      <c r="E460" s="122">
        <v>12</v>
      </c>
      <c r="F460" s="122"/>
      <c r="G460" s="123"/>
    </row>
    <row r="461" spans="1:7" ht="15" customHeight="1">
      <c r="A461" s="32"/>
      <c r="B461" s="106"/>
      <c r="C461" s="124" t="s">
        <v>149</v>
      </c>
      <c r="D461" s="107"/>
      <c r="E461" s="122">
        <v>78</v>
      </c>
      <c r="F461" s="122"/>
      <c r="G461" s="123"/>
    </row>
    <row r="462" spans="1:7" ht="15" customHeight="1">
      <c r="A462" s="32"/>
      <c r="B462" s="106"/>
      <c r="C462" s="124" t="s">
        <v>81</v>
      </c>
      <c r="D462" s="107"/>
      <c r="E462" s="122">
        <v>12</v>
      </c>
      <c r="F462" s="122"/>
      <c r="G462" s="123"/>
    </row>
    <row r="463" spans="1:7" ht="15" customHeight="1">
      <c r="A463" s="32"/>
      <c r="B463" s="106"/>
      <c r="C463" s="124" t="s">
        <v>82</v>
      </c>
      <c r="D463" s="107"/>
      <c r="E463" s="122">
        <v>12</v>
      </c>
      <c r="F463" s="122"/>
      <c r="G463" s="123"/>
    </row>
    <row r="464" spans="1:7" ht="15" customHeight="1">
      <c r="A464" s="32"/>
      <c r="B464" s="106"/>
      <c r="C464" s="124" t="s">
        <v>144</v>
      </c>
      <c r="D464" s="107"/>
      <c r="E464" s="122">
        <v>16</v>
      </c>
      <c r="F464" s="122"/>
      <c r="G464" s="123"/>
    </row>
    <row r="465" spans="1:7" ht="15" customHeight="1">
      <c r="A465" s="32"/>
      <c r="B465" s="106"/>
      <c r="C465" s="124" t="s">
        <v>84</v>
      </c>
      <c r="D465" s="107"/>
      <c r="E465" s="122">
        <v>20</v>
      </c>
      <c r="F465" s="122"/>
      <c r="G465" s="123"/>
    </row>
    <row r="466" spans="1:7" ht="15" customHeight="1">
      <c r="A466" s="32"/>
      <c r="B466" s="106"/>
      <c r="C466" s="124"/>
      <c r="D466" s="107"/>
      <c r="E466" s="122"/>
      <c r="F466" s="122"/>
      <c r="G466" s="123"/>
    </row>
    <row r="467" spans="1:7" ht="15" customHeight="1" thickBot="1">
      <c r="A467" s="96"/>
      <c r="B467" s="96"/>
      <c r="C467" s="47"/>
      <c r="D467" s="18" t="s">
        <v>8</v>
      </c>
      <c r="E467" s="18" t="s">
        <v>1</v>
      </c>
      <c r="F467" s="18" t="s">
        <v>6</v>
      </c>
      <c r="G467" s="19" t="s">
        <v>9</v>
      </c>
    </row>
    <row r="468" spans="1:7" ht="15" customHeight="1">
      <c r="A468" s="96"/>
      <c r="B468" s="96"/>
      <c r="C468" s="95" t="s">
        <v>31</v>
      </c>
      <c r="D468" s="31"/>
      <c r="E468" s="32"/>
      <c r="F468" s="32"/>
      <c r="G468" s="31"/>
    </row>
    <row r="469" spans="1:7" ht="15" customHeight="1">
      <c r="A469" s="96"/>
      <c r="B469" s="96"/>
      <c r="C469" s="127" t="s">
        <v>163</v>
      </c>
      <c r="D469" s="34">
        <v>26.08</v>
      </c>
      <c r="E469" s="32">
        <v>0.05</v>
      </c>
      <c r="F469" s="32" t="s">
        <v>29</v>
      </c>
      <c r="G469" s="34">
        <f>D469*E469</f>
        <v>1.304</v>
      </c>
    </row>
    <row r="470" spans="1:7" ht="15" customHeight="1">
      <c r="A470" s="96"/>
      <c r="B470" s="96"/>
      <c r="C470" s="127" t="s">
        <v>165</v>
      </c>
      <c r="D470" s="34">
        <v>30.41</v>
      </c>
      <c r="E470" s="32">
        <v>3.5000000000000003E-2</v>
      </c>
      <c r="F470" s="32" t="s">
        <v>29</v>
      </c>
      <c r="G470" s="34">
        <f>D470*E470</f>
        <v>1.0643500000000001</v>
      </c>
    </row>
    <row r="471" spans="1:7" ht="15" customHeight="1">
      <c r="A471" s="96"/>
      <c r="B471" s="96"/>
      <c r="C471" s="95" t="s">
        <v>33</v>
      </c>
      <c r="D471" s="139"/>
      <c r="E471" s="139"/>
      <c r="F471" s="139"/>
      <c r="G471" s="91">
        <f>G469+G470</f>
        <v>2.3683500000000004</v>
      </c>
    </row>
    <row r="472" spans="1:7" ht="15" customHeight="1">
      <c r="A472" s="96"/>
      <c r="B472" s="96"/>
      <c r="C472" s="95" t="s">
        <v>30</v>
      </c>
      <c r="D472" s="31"/>
      <c r="E472" s="32"/>
      <c r="F472" s="32"/>
      <c r="G472" s="31"/>
    </row>
    <row r="473" spans="1:7" ht="15" customHeight="1">
      <c r="A473" s="96"/>
      <c r="B473" s="96"/>
      <c r="C473" s="93" t="s">
        <v>69</v>
      </c>
      <c r="D473" s="31">
        <v>0.23</v>
      </c>
      <c r="E473" s="32">
        <v>1</v>
      </c>
      <c r="F473" s="32" t="s">
        <v>7</v>
      </c>
      <c r="G473" s="34">
        <f>D473*E473</f>
        <v>0.23</v>
      </c>
    </row>
    <row r="474" spans="1:7" ht="15" customHeight="1">
      <c r="A474" s="96"/>
      <c r="B474" s="96"/>
      <c r="C474" s="93" t="s">
        <v>68</v>
      </c>
      <c r="D474" s="31">
        <v>3.8</v>
      </c>
      <c r="E474" s="32">
        <v>1</v>
      </c>
      <c r="F474" s="32" t="s">
        <v>7</v>
      </c>
      <c r="G474" s="34">
        <f>D474*E474</f>
        <v>3.8</v>
      </c>
    </row>
    <row r="475" spans="1:7" ht="15" customHeight="1">
      <c r="A475" s="96"/>
      <c r="B475" s="96"/>
      <c r="C475" s="95" t="s">
        <v>33</v>
      </c>
      <c r="D475" s="139"/>
      <c r="E475" s="139"/>
      <c r="F475" s="139"/>
      <c r="G475" s="91">
        <f>G473+G474</f>
        <v>4.03</v>
      </c>
    </row>
    <row r="476" spans="1:7" ht="15" customHeight="1">
      <c r="A476" s="97"/>
      <c r="B476" s="97"/>
      <c r="C476" s="95" t="s">
        <v>34</v>
      </c>
      <c r="D476" s="139"/>
      <c r="E476" s="139"/>
      <c r="F476" s="139"/>
      <c r="G476" s="91">
        <f>(G471+G475)*0.015</f>
        <v>9.5975250000000012E-2</v>
      </c>
    </row>
    <row r="477" spans="1:7" s="8" customFormat="1" ht="15" customHeight="1">
      <c r="A477" s="97"/>
      <c r="B477" s="97"/>
      <c r="C477" s="95" t="s">
        <v>35</v>
      </c>
      <c r="D477" s="139"/>
      <c r="E477" s="139"/>
      <c r="F477" s="139"/>
      <c r="G477" s="91">
        <f>G471+G475+G476</f>
        <v>6.494325250000001</v>
      </c>
    </row>
    <row r="478" spans="1:7" ht="15" customHeight="1">
      <c r="A478" s="96"/>
      <c r="B478" s="96"/>
      <c r="C478" s="95" t="s">
        <v>99</v>
      </c>
      <c r="D478" s="140"/>
      <c r="E478" s="140"/>
      <c r="F478" s="140"/>
      <c r="G478" s="91">
        <f>G477*0.03</f>
        <v>0.19482975750000003</v>
      </c>
    </row>
    <row r="479" spans="1:7" ht="15" customHeight="1">
      <c r="A479" s="96"/>
      <c r="B479" s="96"/>
      <c r="C479" s="95" t="s">
        <v>36</v>
      </c>
      <c r="D479" s="140"/>
      <c r="E479" s="140"/>
      <c r="F479" s="140"/>
      <c r="G479" s="91">
        <f>G477+G478</f>
        <v>6.689155007500001</v>
      </c>
    </row>
    <row r="480" spans="1:7" ht="15" customHeight="1" thickBot="1">
      <c r="A480" s="96"/>
      <c r="B480" s="96"/>
      <c r="C480" s="95"/>
      <c r="D480" s="114"/>
      <c r="E480" s="114"/>
      <c r="F480" s="114"/>
      <c r="G480" s="115"/>
    </row>
    <row r="481" spans="1:7" ht="15" customHeight="1" thickBot="1">
      <c r="A481" s="68" t="s">
        <v>5</v>
      </c>
      <c r="B481" s="68"/>
      <c r="C481" s="67">
        <v>5</v>
      </c>
      <c r="D481" s="9"/>
      <c r="E481" s="10"/>
      <c r="F481" s="10"/>
      <c r="G481" s="11">
        <f>G280+G297+G314+G331+G348+G365+G382+G399+G416+G433+G450+G458</f>
        <v>11662.6678576265</v>
      </c>
    </row>
    <row r="482" spans="1:7" ht="15" customHeight="1">
      <c r="A482" s="4" t="s">
        <v>2</v>
      </c>
      <c r="B482" s="4"/>
      <c r="C482" s="53" t="s">
        <v>27</v>
      </c>
      <c r="D482" s="5"/>
      <c r="E482" s="5"/>
      <c r="F482" s="5"/>
      <c r="G482" s="6"/>
    </row>
    <row r="483" spans="1:7" ht="30" customHeight="1" thickBot="1">
      <c r="A483" s="7" t="s">
        <v>3</v>
      </c>
      <c r="B483" s="7"/>
      <c r="C483" s="46">
        <v>6</v>
      </c>
      <c r="D483" s="136" t="s">
        <v>109</v>
      </c>
      <c r="E483" s="136"/>
      <c r="F483" s="136"/>
      <c r="G483" s="136"/>
    </row>
    <row r="484" spans="1:7" ht="15" customHeight="1">
      <c r="A484" s="17"/>
      <c r="B484" s="17"/>
      <c r="C484" s="55"/>
      <c r="D484" s="137"/>
      <c r="E484" s="137"/>
      <c r="F484" s="137"/>
      <c r="G484" s="137"/>
    </row>
    <row r="485" spans="1:7" ht="15" customHeight="1" thickBot="1">
      <c r="A485" s="35" t="s">
        <v>43</v>
      </c>
      <c r="B485" s="35" t="s">
        <v>37</v>
      </c>
      <c r="C485" s="56" t="s">
        <v>0</v>
      </c>
      <c r="D485" s="18" t="s">
        <v>8</v>
      </c>
      <c r="E485" s="18" t="s">
        <v>1</v>
      </c>
      <c r="F485" s="18" t="s">
        <v>6</v>
      </c>
      <c r="G485" s="19" t="s">
        <v>9</v>
      </c>
    </row>
    <row r="486" spans="1:7" ht="49.9" customHeight="1">
      <c r="A486" s="32">
        <v>1</v>
      </c>
      <c r="B486" s="106" t="s">
        <v>53</v>
      </c>
      <c r="C486" s="54" t="s">
        <v>168</v>
      </c>
      <c r="D486" s="34">
        <f>G505</f>
        <v>59.057470499999994</v>
      </c>
      <c r="E486" s="33">
        <f>E487+E488+E489+E490+E491</f>
        <v>4</v>
      </c>
      <c r="F486" s="33" t="s">
        <v>29</v>
      </c>
      <c r="G486" s="31">
        <f>D486*E486</f>
        <v>236.22988199999998</v>
      </c>
    </row>
    <row r="487" spans="1:7" ht="15" customHeight="1">
      <c r="A487" s="32"/>
      <c r="B487" s="106"/>
      <c r="C487" s="124" t="s">
        <v>79</v>
      </c>
      <c r="D487" s="107"/>
      <c r="E487" s="122">
        <v>0.6</v>
      </c>
      <c r="F487" s="122"/>
      <c r="G487" s="123"/>
    </row>
    <row r="488" spans="1:7" ht="15" customHeight="1">
      <c r="A488" s="32"/>
      <c r="B488" s="106"/>
      <c r="C488" s="124" t="s">
        <v>80</v>
      </c>
      <c r="D488" s="107"/>
      <c r="E488" s="122">
        <v>0.6</v>
      </c>
      <c r="F488" s="122"/>
      <c r="G488" s="123"/>
    </row>
    <row r="489" spans="1:7" ht="15" customHeight="1">
      <c r="A489" s="32"/>
      <c r="B489" s="106"/>
      <c r="C489" s="124" t="s">
        <v>144</v>
      </c>
      <c r="D489" s="107"/>
      <c r="E489" s="122">
        <v>0.6</v>
      </c>
      <c r="F489" s="122"/>
      <c r="G489" s="123"/>
    </row>
    <row r="490" spans="1:7" ht="15" customHeight="1">
      <c r="A490" s="32"/>
      <c r="B490" s="106"/>
      <c r="C490" s="124" t="s">
        <v>143</v>
      </c>
      <c r="D490" s="107"/>
      <c r="E490" s="122">
        <v>0.6</v>
      </c>
      <c r="F490" s="122"/>
      <c r="G490" s="123"/>
    </row>
    <row r="491" spans="1:7" ht="15" customHeight="1">
      <c r="A491" s="32"/>
      <c r="B491" s="106"/>
      <c r="C491" s="124" t="s">
        <v>84</v>
      </c>
      <c r="D491" s="107"/>
      <c r="E491" s="122">
        <v>1.6</v>
      </c>
      <c r="F491" s="122"/>
      <c r="G491" s="123"/>
    </row>
    <row r="492" spans="1:7" ht="15" customHeight="1">
      <c r="A492" s="32"/>
      <c r="B492" s="106"/>
      <c r="C492" s="124"/>
      <c r="D492" s="107"/>
      <c r="E492" s="122"/>
      <c r="F492" s="122"/>
      <c r="G492" s="123"/>
    </row>
    <row r="493" spans="1:7" ht="15" customHeight="1" thickBot="1">
      <c r="A493" s="96"/>
      <c r="B493" s="96"/>
      <c r="C493" s="47"/>
      <c r="D493" s="18" t="s">
        <v>8</v>
      </c>
      <c r="E493" s="18" t="s">
        <v>1</v>
      </c>
      <c r="F493" s="18" t="s">
        <v>6</v>
      </c>
      <c r="G493" s="19" t="s">
        <v>9</v>
      </c>
    </row>
    <row r="494" spans="1:7" ht="15" customHeight="1">
      <c r="A494" s="96"/>
      <c r="B494" s="96"/>
      <c r="C494" s="95" t="s">
        <v>31</v>
      </c>
      <c r="D494" s="31"/>
      <c r="E494" s="32"/>
      <c r="F494" s="32"/>
      <c r="G494" s="31"/>
    </row>
    <row r="495" spans="1:7" ht="15" customHeight="1">
      <c r="A495" s="96"/>
      <c r="B495" s="96"/>
      <c r="C495" s="127" t="s">
        <v>163</v>
      </c>
      <c r="D495" s="34">
        <v>26.08</v>
      </c>
      <c r="E495" s="32">
        <v>1</v>
      </c>
      <c r="F495" s="32" t="s">
        <v>29</v>
      </c>
      <c r="G495" s="34">
        <f>D495*E495</f>
        <v>26.08</v>
      </c>
    </row>
    <row r="496" spans="1:7" ht="15" customHeight="1">
      <c r="A496" s="96"/>
      <c r="B496" s="96"/>
      <c r="C496" s="127" t="s">
        <v>165</v>
      </c>
      <c r="D496" s="34">
        <v>30.41</v>
      </c>
      <c r="E496" s="32">
        <v>1</v>
      </c>
      <c r="F496" s="32" t="s">
        <v>29</v>
      </c>
      <c r="G496" s="34">
        <f>D496*E496</f>
        <v>30.41</v>
      </c>
    </row>
    <row r="497" spans="1:7" ht="15" customHeight="1">
      <c r="A497" s="96"/>
      <c r="B497" s="96"/>
      <c r="C497" s="95" t="s">
        <v>33</v>
      </c>
      <c r="D497" s="139"/>
      <c r="E497" s="139"/>
      <c r="F497" s="139"/>
      <c r="G497" s="91">
        <f>G495+G496</f>
        <v>56.489999999999995</v>
      </c>
    </row>
    <row r="498" spans="1:7" ht="15" customHeight="1">
      <c r="A498" s="96"/>
      <c r="B498" s="96"/>
      <c r="C498" s="95" t="s">
        <v>30</v>
      </c>
      <c r="D498" s="31"/>
      <c r="E498" s="32"/>
      <c r="F498" s="32"/>
      <c r="G498" s="31"/>
    </row>
    <row r="499" spans="1:7" ht="15" customHeight="1">
      <c r="A499" s="96"/>
      <c r="B499" s="96"/>
      <c r="C499" s="93"/>
      <c r="D499" s="31"/>
      <c r="E499" s="32"/>
      <c r="F499" s="32"/>
      <c r="G499" s="34">
        <f>D499*E499</f>
        <v>0</v>
      </c>
    </row>
    <row r="500" spans="1:7" ht="15" customHeight="1">
      <c r="A500" s="96"/>
      <c r="B500" s="96"/>
      <c r="C500" s="93"/>
      <c r="D500" s="90"/>
      <c r="E500" s="32"/>
      <c r="F500" s="32"/>
      <c r="G500" s="34">
        <f>D500*E500</f>
        <v>0</v>
      </c>
    </row>
    <row r="501" spans="1:7" ht="15" customHeight="1">
      <c r="A501" s="96"/>
      <c r="B501" s="96"/>
      <c r="C501" s="95" t="s">
        <v>33</v>
      </c>
      <c r="D501" s="139"/>
      <c r="E501" s="139"/>
      <c r="F501" s="139"/>
      <c r="G501" s="91">
        <f>G499+G500</f>
        <v>0</v>
      </c>
    </row>
    <row r="502" spans="1:7" ht="15" customHeight="1">
      <c r="A502" s="97"/>
      <c r="B502" s="97"/>
      <c r="C502" s="95" t="s">
        <v>34</v>
      </c>
      <c r="D502" s="139"/>
      <c r="E502" s="139"/>
      <c r="F502" s="139"/>
      <c r="G502" s="91">
        <f>(G497+G501)*0.015</f>
        <v>0.84734999999999994</v>
      </c>
    </row>
    <row r="503" spans="1:7" s="8" customFormat="1" ht="15" customHeight="1">
      <c r="A503" s="97"/>
      <c r="B503" s="97"/>
      <c r="C503" s="95" t="s">
        <v>35</v>
      </c>
      <c r="D503" s="139"/>
      <c r="E503" s="139"/>
      <c r="F503" s="139"/>
      <c r="G503" s="91">
        <f>G497+G501+G502</f>
        <v>57.337349999999994</v>
      </c>
    </row>
    <row r="504" spans="1:7" ht="15" customHeight="1">
      <c r="A504" s="96"/>
      <c r="B504" s="96"/>
      <c r="C504" s="95" t="s">
        <v>99</v>
      </c>
      <c r="D504" s="140"/>
      <c r="E504" s="140"/>
      <c r="F504" s="140"/>
      <c r="G504" s="91">
        <f>G503*0.03</f>
        <v>1.7201204999999997</v>
      </c>
    </row>
    <row r="505" spans="1:7" ht="15" customHeight="1">
      <c r="A505" s="96"/>
      <c r="B505" s="96"/>
      <c r="C505" s="95" t="s">
        <v>36</v>
      </c>
      <c r="D505" s="140"/>
      <c r="E505" s="140"/>
      <c r="F505" s="140"/>
      <c r="G505" s="94">
        <f>G503+G504</f>
        <v>59.057470499999994</v>
      </c>
    </row>
    <row r="506" spans="1:7" ht="15" customHeight="1"/>
    <row r="507" spans="1:7" ht="15" customHeight="1" thickBot="1">
      <c r="A507" s="35" t="s">
        <v>43</v>
      </c>
      <c r="B507" s="35" t="s">
        <v>37</v>
      </c>
      <c r="C507" s="56" t="s">
        <v>0</v>
      </c>
      <c r="D507" s="18" t="s">
        <v>8</v>
      </c>
      <c r="E507" s="18" t="s">
        <v>1</v>
      </c>
      <c r="F507" s="18" t="s">
        <v>6</v>
      </c>
      <c r="G507" s="19" t="s">
        <v>9</v>
      </c>
    </row>
    <row r="508" spans="1:7" ht="49.9" customHeight="1">
      <c r="A508" s="32">
        <v>2</v>
      </c>
      <c r="B508" s="106" t="s">
        <v>110</v>
      </c>
      <c r="C508" s="54" t="s">
        <v>116</v>
      </c>
      <c r="D508" s="34">
        <f>G523</f>
        <v>29.528735249999997</v>
      </c>
      <c r="E508" s="33">
        <f>E509</f>
        <v>18.54</v>
      </c>
      <c r="F508" s="33" t="s">
        <v>111</v>
      </c>
      <c r="G508" s="31">
        <f>D508*E508</f>
        <v>547.46275153499994</v>
      </c>
    </row>
    <row r="509" spans="1:7" ht="15" customHeight="1">
      <c r="A509" s="32"/>
      <c r="B509" s="106"/>
      <c r="C509" s="124" t="s">
        <v>84</v>
      </c>
      <c r="D509" s="107"/>
      <c r="E509" s="122">
        <v>18.54</v>
      </c>
      <c r="F509" s="122"/>
      <c r="G509" s="123"/>
    </row>
    <row r="510" spans="1:7" ht="15" customHeight="1">
      <c r="A510" s="32"/>
      <c r="B510" s="106"/>
      <c r="C510" s="124"/>
      <c r="D510" s="107"/>
      <c r="E510" s="122"/>
      <c r="F510" s="122"/>
      <c r="G510" s="123"/>
    </row>
    <row r="511" spans="1:7" ht="15" customHeight="1" thickBot="1">
      <c r="A511" s="96"/>
      <c r="B511" s="96"/>
      <c r="C511" s="47"/>
      <c r="D511" s="18" t="s">
        <v>8</v>
      </c>
      <c r="E511" s="18" t="s">
        <v>1</v>
      </c>
      <c r="F511" s="18" t="s">
        <v>6</v>
      </c>
      <c r="G511" s="19" t="s">
        <v>9</v>
      </c>
    </row>
    <row r="512" spans="1:7" ht="15" customHeight="1">
      <c r="A512" s="96"/>
      <c r="B512" s="96"/>
      <c r="C512" s="95" t="s">
        <v>31</v>
      </c>
      <c r="D512" s="31"/>
      <c r="E512" s="32"/>
      <c r="F512" s="32"/>
      <c r="G512" s="31"/>
    </row>
    <row r="513" spans="1:7" ht="15" customHeight="1">
      <c r="A513" s="96"/>
      <c r="B513" s="96"/>
      <c r="C513" s="127" t="s">
        <v>163</v>
      </c>
      <c r="D513" s="34">
        <v>26.08</v>
      </c>
      <c r="E513" s="32">
        <v>0.5</v>
      </c>
      <c r="F513" s="32" t="s">
        <v>29</v>
      </c>
      <c r="G513" s="34">
        <f>D513*E513</f>
        <v>13.04</v>
      </c>
    </row>
    <row r="514" spans="1:7" ht="15" customHeight="1">
      <c r="A514" s="96"/>
      <c r="B514" s="96"/>
      <c r="C514" s="127" t="s">
        <v>165</v>
      </c>
      <c r="D514" s="34">
        <v>30.41</v>
      </c>
      <c r="E514" s="32">
        <v>0.5</v>
      </c>
      <c r="F514" s="32" t="s">
        <v>29</v>
      </c>
      <c r="G514" s="34">
        <f>D514*E514</f>
        <v>15.205</v>
      </c>
    </row>
    <row r="515" spans="1:7" ht="15" customHeight="1">
      <c r="A515" s="96"/>
      <c r="B515" s="96"/>
      <c r="C515" s="95" t="s">
        <v>33</v>
      </c>
      <c r="D515" s="139"/>
      <c r="E515" s="139"/>
      <c r="F515" s="139"/>
      <c r="G515" s="91">
        <f>G513+G514</f>
        <v>28.244999999999997</v>
      </c>
    </row>
    <row r="516" spans="1:7" ht="15" customHeight="1">
      <c r="A516" s="96"/>
      <c r="B516" s="96"/>
      <c r="C516" s="95" t="s">
        <v>30</v>
      </c>
      <c r="D516" s="31"/>
      <c r="E516" s="32"/>
      <c r="F516" s="32"/>
      <c r="G516" s="31"/>
    </row>
    <row r="517" spans="1:7" ht="15" customHeight="1">
      <c r="A517" s="96"/>
      <c r="B517" s="96"/>
      <c r="C517" s="93"/>
      <c r="D517" s="31"/>
      <c r="E517" s="32"/>
      <c r="F517" s="32"/>
      <c r="G517" s="34">
        <f>D517*E517</f>
        <v>0</v>
      </c>
    </row>
    <row r="518" spans="1:7" ht="15" customHeight="1">
      <c r="A518" s="96"/>
      <c r="B518" s="96"/>
      <c r="C518" s="93"/>
      <c r="D518" s="90"/>
      <c r="E518" s="32"/>
      <c r="F518" s="32"/>
      <c r="G518" s="34">
        <f>D518*E518</f>
        <v>0</v>
      </c>
    </row>
    <row r="519" spans="1:7" ht="15" customHeight="1">
      <c r="A519" s="96"/>
      <c r="B519" s="96"/>
      <c r="C519" s="95" t="s">
        <v>33</v>
      </c>
      <c r="D519" s="139"/>
      <c r="E519" s="139"/>
      <c r="F519" s="139"/>
      <c r="G519" s="91">
        <f>G517+G518</f>
        <v>0</v>
      </c>
    </row>
    <row r="520" spans="1:7" ht="15" customHeight="1">
      <c r="A520" s="97"/>
      <c r="B520" s="97"/>
      <c r="C520" s="95" t="s">
        <v>34</v>
      </c>
      <c r="D520" s="139"/>
      <c r="E520" s="139"/>
      <c r="F520" s="139"/>
      <c r="G520" s="91">
        <f>(G515+G519)*0.015</f>
        <v>0.42367499999999997</v>
      </c>
    </row>
    <row r="521" spans="1:7" s="8" customFormat="1" ht="15" customHeight="1">
      <c r="A521" s="97"/>
      <c r="B521" s="97"/>
      <c r="C521" s="95" t="s">
        <v>35</v>
      </c>
      <c r="D521" s="139"/>
      <c r="E521" s="139"/>
      <c r="F521" s="139"/>
      <c r="G521" s="91">
        <f>G515+G519+G520</f>
        <v>28.668674999999997</v>
      </c>
    </row>
    <row r="522" spans="1:7" ht="15" customHeight="1">
      <c r="A522" s="96"/>
      <c r="B522" s="96"/>
      <c r="C522" s="95" t="s">
        <v>99</v>
      </c>
      <c r="D522" s="140"/>
      <c r="E522" s="140"/>
      <c r="F522" s="140"/>
      <c r="G522" s="91">
        <f>G521*0.03</f>
        <v>0.86006024999999986</v>
      </c>
    </row>
    <row r="523" spans="1:7" ht="15" customHeight="1">
      <c r="A523" s="96"/>
      <c r="B523" s="96"/>
      <c r="C523" s="95" t="s">
        <v>36</v>
      </c>
      <c r="D523" s="140"/>
      <c r="E523" s="140"/>
      <c r="F523" s="140"/>
      <c r="G523" s="94">
        <f>G521+G522</f>
        <v>29.528735249999997</v>
      </c>
    </row>
    <row r="524" spans="1:7" ht="15" customHeight="1"/>
    <row r="525" spans="1:7" ht="15" customHeight="1" thickBot="1">
      <c r="A525" s="35" t="s">
        <v>43</v>
      </c>
      <c r="B525" s="35" t="s">
        <v>37</v>
      </c>
      <c r="C525" s="56" t="s">
        <v>0</v>
      </c>
      <c r="D525" s="18" t="s">
        <v>8</v>
      </c>
      <c r="E525" s="18" t="s">
        <v>1</v>
      </c>
      <c r="F525" s="18" t="s">
        <v>6</v>
      </c>
      <c r="G525" s="19" t="s">
        <v>9</v>
      </c>
    </row>
    <row r="526" spans="1:7" ht="49.9" customHeight="1">
      <c r="A526" s="32">
        <v>3</v>
      </c>
      <c r="B526" s="106" t="s">
        <v>151</v>
      </c>
      <c r="C526" s="84" t="s">
        <v>115</v>
      </c>
      <c r="D526" s="34">
        <f>G541</f>
        <v>35.434482299999999</v>
      </c>
      <c r="E526" s="33">
        <f>E527</f>
        <v>2</v>
      </c>
      <c r="F526" s="32" t="s">
        <v>15</v>
      </c>
      <c r="G526" s="31">
        <f>D526*E526</f>
        <v>70.868964599999998</v>
      </c>
    </row>
    <row r="527" spans="1:7" s="8" customFormat="1" ht="15" customHeight="1">
      <c r="A527" s="32"/>
      <c r="B527" s="106"/>
      <c r="C527" s="124" t="s">
        <v>84</v>
      </c>
      <c r="D527" s="107"/>
      <c r="E527" s="122">
        <v>2</v>
      </c>
      <c r="F527" s="122"/>
      <c r="G527" s="123"/>
    </row>
    <row r="528" spans="1:7" s="8" customFormat="1" ht="15" customHeight="1">
      <c r="A528" s="32"/>
      <c r="B528" s="106"/>
      <c r="C528" s="124"/>
      <c r="D528" s="107"/>
      <c r="E528" s="122"/>
      <c r="F528" s="122"/>
      <c r="G528" s="123"/>
    </row>
    <row r="529" spans="1:7" ht="15" customHeight="1" thickBot="1">
      <c r="A529" s="96"/>
      <c r="B529" s="96"/>
      <c r="C529" s="47"/>
      <c r="D529" s="18" t="s">
        <v>8</v>
      </c>
      <c r="E529" s="18" t="s">
        <v>1</v>
      </c>
      <c r="F529" s="18" t="s">
        <v>6</v>
      </c>
      <c r="G529" s="19" t="s">
        <v>9</v>
      </c>
    </row>
    <row r="530" spans="1:7" ht="15" customHeight="1">
      <c r="A530" s="96"/>
      <c r="B530" s="96"/>
      <c r="C530" s="95" t="s">
        <v>31</v>
      </c>
      <c r="D530" s="31"/>
      <c r="E530" s="32"/>
      <c r="F530" s="32"/>
      <c r="G530" s="31"/>
    </row>
    <row r="531" spans="1:7" ht="15" customHeight="1">
      <c r="A531" s="96"/>
      <c r="B531" s="96"/>
      <c r="C531" s="127" t="s">
        <v>163</v>
      </c>
      <c r="D531" s="34">
        <v>26.08</v>
      </c>
      <c r="E531" s="32">
        <v>0.6</v>
      </c>
      <c r="F531" s="32" t="s">
        <v>29</v>
      </c>
      <c r="G531" s="34">
        <f>D531*E531</f>
        <v>15.647999999999998</v>
      </c>
    </row>
    <row r="532" spans="1:7" ht="15" customHeight="1">
      <c r="A532" s="96"/>
      <c r="B532" s="96"/>
      <c r="C532" s="127" t="s">
        <v>165</v>
      </c>
      <c r="D532" s="34">
        <v>30.41</v>
      </c>
      <c r="E532" s="32">
        <v>0.6</v>
      </c>
      <c r="F532" s="32" t="s">
        <v>29</v>
      </c>
      <c r="G532" s="34">
        <f>D532*E532</f>
        <v>18.245999999999999</v>
      </c>
    </row>
    <row r="533" spans="1:7" ht="15" customHeight="1">
      <c r="A533" s="96"/>
      <c r="B533" s="96"/>
      <c r="C533" s="95" t="s">
        <v>33</v>
      </c>
      <c r="D533" s="139"/>
      <c r="E533" s="139"/>
      <c r="F533" s="139"/>
      <c r="G533" s="91">
        <f>G531+G532</f>
        <v>33.893999999999998</v>
      </c>
    </row>
    <row r="534" spans="1:7" ht="15" customHeight="1">
      <c r="A534" s="96"/>
      <c r="B534" s="96"/>
      <c r="C534" s="95" t="s">
        <v>30</v>
      </c>
      <c r="D534" s="31"/>
      <c r="E534" s="32"/>
      <c r="F534" s="32"/>
      <c r="G534" s="31"/>
    </row>
    <row r="535" spans="1:7" ht="15" customHeight="1">
      <c r="A535" s="96"/>
      <c r="B535" s="96"/>
      <c r="C535" s="93"/>
      <c r="D535" s="31"/>
      <c r="E535" s="32"/>
      <c r="F535" s="32"/>
      <c r="G535" s="34">
        <f>D535*E535</f>
        <v>0</v>
      </c>
    </row>
    <row r="536" spans="1:7" ht="15" customHeight="1">
      <c r="A536" s="96"/>
      <c r="B536" s="96"/>
      <c r="C536" s="93"/>
      <c r="D536" s="31"/>
      <c r="E536" s="32"/>
      <c r="F536" s="32"/>
      <c r="G536" s="34">
        <f>D536*E536</f>
        <v>0</v>
      </c>
    </row>
    <row r="537" spans="1:7" ht="15" customHeight="1">
      <c r="A537" s="96"/>
      <c r="B537" s="96"/>
      <c r="C537" s="95" t="s">
        <v>33</v>
      </c>
      <c r="D537" s="139"/>
      <c r="E537" s="139"/>
      <c r="F537" s="139"/>
      <c r="G537" s="91">
        <f>G535+G536</f>
        <v>0</v>
      </c>
    </row>
    <row r="538" spans="1:7" ht="15" customHeight="1">
      <c r="A538" s="97"/>
      <c r="B538" s="97"/>
      <c r="C538" s="95" t="s">
        <v>34</v>
      </c>
      <c r="D538" s="139"/>
      <c r="E538" s="139"/>
      <c r="F538" s="139"/>
      <c r="G538" s="91">
        <f>(G533+G537)*0.015</f>
        <v>0.50840999999999992</v>
      </c>
    </row>
    <row r="539" spans="1:7" s="8" customFormat="1" ht="15" customHeight="1">
      <c r="A539" s="97"/>
      <c r="B539" s="97"/>
      <c r="C539" s="95" t="s">
        <v>35</v>
      </c>
      <c r="D539" s="139"/>
      <c r="E539" s="139"/>
      <c r="F539" s="139"/>
      <c r="G539" s="91">
        <f>G533+G537+G538</f>
        <v>34.402409999999996</v>
      </c>
    </row>
    <row r="540" spans="1:7" ht="15" customHeight="1">
      <c r="A540" s="96"/>
      <c r="B540" s="96"/>
      <c r="C540" s="95" t="s">
        <v>99</v>
      </c>
      <c r="D540" s="140"/>
      <c r="E540" s="140"/>
      <c r="F540" s="140"/>
      <c r="G540" s="91">
        <f>G539*0.03</f>
        <v>1.0320722999999998</v>
      </c>
    </row>
    <row r="541" spans="1:7" ht="15" customHeight="1">
      <c r="A541" s="96"/>
      <c r="B541" s="96"/>
      <c r="C541" s="95" t="s">
        <v>36</v>
      </c>
      <c r="D541" s="140"/>
      <c r="E541" s="140"/>
      <c r="F541" s="140"/>
      <c r="G541" s="91">
        <f>G539+G540</f>
        <v>35.434482299999999</v>
      </c>
    </row>
    <row r="542" spans="1:7" ht="15" customHeight="1">
      <c r="A542" s="96"/>
      <c r="B542" s="96"/>
      <c r="C542" s="95"/>
      <c r="D542" s="114"/>
      <c r="E542" s="114"/>
      <c r="F542" s="114"/>
      <c r="G542" s="115"/>
    </row>
    <row r="543" spans="1:7" ht="15" customHeight="1" thickBot="1">
      <c r="A543" s="35" t="s">
        <v>43</v>
      </c>
      <c r="B543" s="35" t="s">
        <v>37</v>
      </c>
      <c r="C543" s="56" t="s">
        <v>0</v>
      </c>
      <c r="D543" s="18" t="s">
        <v>8</v>
      </c>
      <c r="E543" s="18" t="s">
        <v>1</v>
      </c>
      <c r="F543" s="18" t="s">
        <v>6</v>
      </c>
      <c r="G543" s="19" t="s">
        <v>9</v>
      </c>
    </row>
    <row r="544" spans="1:7" ht="60" customHeight="1">
      <c r="A544" s="32">
        <v>4</v>
      </c>
      <c r="B544" s="106" t="s">
        <v>112</v>
      </c>
      <c r="C544" s="64" t="s">
        <v>134</v>
      </c>
      <c r="D544" s="34">
        <f>G559</f>
        <v>38.365924100000001</v>
      </c>
      <c r="E544" s="33">
        <f>E545</f>
        <v>18.54</v>
      </c>
      <c r="F544" s="32" t="s">
        <v>16</v>
      </c>
      <c r="G544" s="31">
        <f>D544*E544</f>
        <v>711.30423281399999</v>
      </c>
    </row>
    <row r="545" spans="1:7" ht="15" customHeight="1">
      <c r="A545" s="32"/>
      <c r="B545" s="106"/>
      <c r="C545" s="127" t="s">
        <v>84</v>
      </c>
      <c r="D545" s="107"/>
      <c r="E545" s="125">
        <v>18.54</v>
      </c>
      <c r="F545" s="122"/>
      <c r="G545" s="123"/>
    </row>
    <row r="546" spans="1:7" ht="15" customHeight="1">
      <c r="A546" s="32"/>
      <c r="B546" s="106"/>
      <c r="C546" s="124"/>
      <c r="D546" s="107"/>
      <c r="E546" s="122"/>
      <c r="F546" s="122"/>
      <c r="G546" s="123"/>
    </row>
    <row r="547" spans="1:7" ht="15" customHeight="1" thickBot="1">
      <c r="A547" s="96"/>
      <c r="B547" s="96"/>
      <c r="C547" s="47"/>
      <c r="D547" s="18" t="s">
        <v>8</v>
      </c>
      <c r="E547" s="18" t="s">
        <v>1</v>
      </c>
      <c r="F547" s="18" t="s">
        <v>6</v>
      </c>
      <c r="G547" s="19" t="s">
        <v>9</v>
      </c>
    </row>
    <row r="548" spans="1:7" ht="15" customHeight="1">
      <c r="A548" s="96"/>
      <c r="B548" s="96"/>
      <c r="C548" s="95" t="s">
        <v>31</v>
      </c>
      <c r="D548" s="31"/>
      <c r="E548" s="32"/>
      <c r="F548" s="32"/>
      <c r="G548" s="31"/>
    </row>
    <row r="549" spans="1:7" ht="15" customHeight="1">
      <c r="A549" s="96"/>
      <c r="B549" s="96"/>
      <c r="C549" s="127" t="s">
        <v>163</v>
      </c>
      <c r="D549" s="34">
        <v>26.08</v>
      </c>
      <c r="E549" s="32">
        <v>0.2</v>
      </c>
      <c r="F549" s="32" t="s">
        <v>29</v>
      </c>
      <c r="G549" s="34">
        <f>D549*E549</f>
        <v>5.2160000000000002</v>
      </c>
    </row>
    <row r="550" spans="1:7" ht="15" customHeight="1">
      <c r="A550" s="96"/>
      <c r="B550" s="96"/>
      <c r="C550" s="127" t="s">
        <v>165</v>
      </c>
      <c r="D550" s="34">
        <v>30.41</v>
      </c>
      <c r="E550" s="32">
        <v>0.2</v>
      </c>
      <c r="F550" s="32" t="s">
        <v>29</v>
      </c>
      <c r="G550" s="34">
        <f>D550*E550</f>
        <v>6.0820000000000007</v>
      </c>
    </row>
    <row r="551" spans="1:7" ht="15" customHeight="1">
      <c r="A551" s="96"/>
      <c r="B551" s="96"/>
      <c r="C551" s="95" t="s">
        <v>33</v>
      </c>
      <c r="D551" s="139"/>
      <c r="E551" s="139"/>
      <c r="F551" s="139"/>
      <c r="G551" s="91">
        <f>G549+G550</f>
        <v>11.298000000000002</v>
      </c>
    </row>
    <row r="552" spans="1:7" ht="15" customHeight="1">
      <c r="A552" s="96"/>
      <c r="B552" s="96"/>
      <c r="C552" s="95" t="s">
        <v>30</v>
      </c>
      <c r="D552" s="31"/>
      <c r="E552" s="32"/>
      <c r="F552" s="32"/>
      <c r="G552" s="31"/>
    </row>
    <row r="553" spans="1:7" ht="15" customHeight="1">
      <c r="A553" s="96"/>
      <c r="B553" s="96"/>
      <c r="C553" s="93" t="s">
        <v>71</v>
      </c>
      <c r="D553" s="31">
        <v>4.4000000000000004</v>
      </c>
      <c r="E553" s="32">
        <v>1</v>
      </c>
      <c r="F553" s="32" t="s">
        <v>16</v>
      </c>
      <c r="G553" s="34">
        <f>D553*E553</f>
        <v>4.4000000000000004</v>
      </c>
    </row>
    <row r="554" spans="1:7" ht="15" customHeight="1">
      <c r="A554" s="96"/>
      <c r="B554" s="96"/>
      <c r="C554" s="93" t="s">
        <v>113</v>
      </c>
      <c r="D554" s="31">
        <v>21</v>
      </c>
      <c r="E554" s="32">
        <v>1</v>
      </c>
      <c r="F554" s="32" t="s">
        <v>16</v>
      </c>
      <c r="G554" s="34">
        <f>D554*E554</f>
        <v>21</v>
      </c>
    </row>
    <row r="555" spans="1:7" ht="15" customHeight="1">
      <c r="A555" s="96"/>
      <c r="B555" s="96"/>
      <c r="C555" s="95" t="s">
        <v>33</v>
      </c>
      <c r="D555" s="139"/>
      <c r="E555" s="139"/>
      <c r="F555" s="139"/>
      <c r="G555" s="91">
        <f>G553+G554</f>
        <v>25.4</v>
      </c>
    </row>
    <row r="556" spans="1:7" ht="15" customHeight="1">
      <c r="A556" s="97"/>
      <c r="B556" s="97"/>
      <c r="C556" s="95" t="s">
        <v>34</v>
      </c>
      <c r="D556" s="139"/>
      <c r="E556" s="139"/>
      <c r="F556" s="139"/>
      <c r="G556" s="91">
        <f>(G551+G555)*0.015</f>
        <v>0.55047000000000001</v>
      </c>
    </row>
    <row r="557" spans="1:7" s="8" customFormat="1" ht="15" customHeight="1">
      <c r="A557" s="97"/>
      <c r="B557" s="97"/>
      <c r="C557" s="95" t="s">
        <v>35</v>
      </c>
      <c r="D557" s="139"/>
      <c r="E557" s="139"/>
      <c r="F557" s="139"/>
      <c r="G557" s="91">
        <f>G551+G555+G556</f>
        <v>37.248469999999998</v>
      </c>
    </row>
    <row r="558" spans="1:7" ht="15" customHeight="1">
      <c r="A558" s="96"/>
      <c r="B558" s="96"/>
      <c r="C558" s="95" t="s">
        <v>99</v>
      </c>
      <c r="D558" s="140"/>
      <c r="E558" s="140"/>
      <c r="F558" s="140"/>
      <c r="G558" s="91">
        <f>G557*0.03</f>
        <v>1.1174540999999998</v>
      </c>
    </row>
    <row r="559" spans="1:7" ht="15" customHeight="1">
      <c r="A559" s="96"/>
      <c r="B559" s="96"/>
      <c r="C559" s="95" t="s">
        <v>36</v>
      </c>
      <c r="D559" s="140"/>
      <c r="E559" s="140"/>
      <c r="F559" s="140"/>
      <c r="G559" s="94">
        <f>G557+G558</f>
        <v>38.365924100000001</v>
      </c>
    </row>
    <row r="560" spans="1:7" ht="15" customHeight="1"/>
    <row r="561" spans="1:7" ht="15" customHeight="1" thickBot="1">
      <c r="A561" s="35" t="s">
        <v>43</v>
      </c>
      <c r="B561" s="35" t="s">
        <v>37</v>
      </c>
      <c r="C561" s="56" t="s">
        <v>0</v>
      </c>
      <c r="D561" s="18" t="s">
        <v>8</v>
      </c>
      <c r="E561" s="18" t="s">
        <v>1</v>
      </c>
      <c r="F561" s="18" t="s">
        <v>6</v>
      </c>
      <c r="G561" s="19" t="s">
        <v>9</v>
      </c>
    </row>
    <row r="562" spans="1:7" ht="79.900000000000006" customHeight="1">
      <c r="A562" s="32">
        <v>5</v>
      </c>
      <c r="B562" s="106" t="s">
        <v>167</v>
      </c>
      <c r="C562" s="54" t="s">
        <v>162</v>
      </c>
      <c r="D562" s="34">
        <f>G578</f>
        <v>20.670114675000001</v>
      </c>
      <c r="E562" s="33">
        <v>36</v>
      </c>
      <c r="F562" s="33" t="s">
        <v>29</v>
      </c>
      <c r="G562" s="31">
        <f>D562*E562</f>
        <v>744.12412830000005</v>
      </c>
    </row>
    <row r="563" spans="1:7" ht="15" customHeight="1">
      <c r="A563" s="32"/>
      <c r="B563" s="106"/>
      <c r="C563" s="124"/>
      <c r="D563" s="107"/>
      <c r="E563" s="122"/>
      <c r="F563" s="122"/>
      <c r="G563" s="123"/>
    </row>
    <row r="564" spans="1:7" ht="15" customHeight="1" thickBot="1">
      <c r="A564" s="96"/>
      <c r="B564" s="96"/>
      <c r="C564" s="47"/>
      <c r="D564" s="18" t="s">
        <v>8</v>
      </c>
      <c r="E564" s="18" t="s">
        <v>1</v>
      </c>
      <c r="F564" s="18" t="s">
        <v>6</v>
      </c>
      <c r="G564" s="19" t="s">
        <v>9</v>
      </c>
    </row>
    <row r="565" spans="1:7" ht="15" customHeight="1">
      <c r="A565" s="96"/>
      <c r="B565" s="96"/>
      <c r="C565" s="95" t="s">
        <v>31</v>
      </c>
      <c r="D565" s="31"/>
      <c r="E565" s="32"/>
      <c r="F565" s="32"/>
      <c r="G565" s="31"/>
    </row>
    <row r="566" spans="1:7" ht="15" customHeight="1">
      <c r="A566" s="96"/>
      <c r="B566" s="96"/>
      <c r="C566" s="127" t="s">
        <v>163</v>
      </c>
      <c r="D566" s="34">
        <v>-26.08</v>
      </c>
      <c r="E566" s="32">
        <v>1</v>
      </c>
      <c r="F566" s="32" t="s">
        <v>29</v>
      </c>
      <c r="G566" s="34">
        <f>D566*E566</f>
        <v>-26.08</v>
      </c>
    </row>
    <row r="567" spans="1:7" ht="15" customHeight="1">
      <c r="A567" s="96"/>
      <c r="B567" s="96"/>
      <c r="C567" s="129" t="s">
        <v>164</v>
      </c>
      <c r="D567" s="34">
        <f>26.08*1.35</f>
        <v>35.207999999999998</v>
      </c>
      <c r="E567" s="32">
        <v>1</v>
      </c>
      <c r="F567" s="32" t="s">
        <v>29</v>
      </c>
      <c r="G567" s="34">
        <f>D567*E567</f>
        <v>35.207999999999998</v>
      </c>
    </row>
    <row r="568" spans="1:7" ht="15" customHeight="1">
      <c r="A568" s="96"/>
      <c r="B568" s="96"/>
      <c r="C568" s="127" t="s">
        <v>165</v>
      </c>
      <c r="D568" s="34">
        <v>-30.41</v>
      </c>
      <c r="E568" s="32">
        <v>1</v>
      </c>
      <c r="F568" s="32" t="s">
        <v>29</v>
      </c>
      <c r="G568" s="34">
        <f>D568*E568</f>
        <v>-30.41</v>
      </c>
    </row>
    <row r="569" spans="1:7" ht="15" customHeight="1">
      <c r="A569" s="96"/>
      <c r="B569" s="96"/>
      <c r="C569" s="129" t="s">
        <v>166</v>
      </c>
      <c r="D569" s="34">
        <f>30.41*1.35</f>
        <v>41.0535</v>
      </c>
      <c r="E569" s="32">
        <v>1</v>
      </c>
      <c r="F569" s="32" t="s">
        <v>29</v>
      </c>
      <c r="G569" s="34">
        <f>D569*E569</f>
        <v>41.0535</v>
      </c>
    </row>
    <row r="570" spans="1:7" ht="15" customHeight="1">
      <c r="A570" s="96"/>
      <c r="B570" s="96"/>
      <c r="C570" s="95" t="s">
        <v>33</v>
      </c>
      <c r="D570" s="139"/>
      <c r="E570" s="139"/>
      <c r="F570" s="139"/>
      <c r="G570" s="91">
        <f>G566+G567+G568+G569</f>
        <v>19.7715</v>
      </c>
    </row>
    <row r="571" spans="1:7" ht="15" customHeight="1">
      <c r="A571" s="96"/>
      <c r="B571" s="96"/>
      <c r="C571" s="95" t="s">
        <v>30</v>
      </c>
      <c r="D571" s="31"/>
      <c r="E571" s="32"/>
      <c r="F571" s="32"/>
      <c r="G571" s="31"/>
    </row>
    <row r="572" spans="1:7" ht="15" customHeight="1">
      <c r="A572" s="96"/>
      <c r="B572" s="96"/>
      <c r="C572" s="93"/>
      <c r="D572" s="31"/>
      <c r="E572" s="32"/>
      <c r="F572" s="32"/>
      <c r="G572" s="34">
        <f>D572*E572</f>
        <v>0</v>
      </c>
    </row>
    <row r="573" spans="1:7" ht="15" customHeight="1">
      <c r="A573" s="96"/>
      <c r="B573" s="96"/>
      <c r="C573" s="93"/>
      <c r="D573" s="34"/>
      <c r="E573" s="32"/>
      <c r="F573" s="32"/>
      <c r="G573" s="34">
        <f>D573*E573</f>
        <v>0</v>
      </c>
    </row>
    <row r="574" spans="1:7" ht="15" customHeight="1">
      <c r="A574" s="96"/>
      <c r="B574" s="96"/>
      <c r="C574" s="95" t="s">
        <v>33</v>
      </c>
      <c r="D574" s="139"/>
      <c r="E574" s="139"/>
      <c r="F574" s="139"/>
      <c r="G574" s="91">
        <f>G572+G573</f>
        <v>0</v>
      </c>
    </row>
    <row r="575" spans="1:7" ht="15" customHeight="1">
      <c r="A575" s="97"/>
      <c r="B575" s="97"/>
      <c r="C575" s="95" t="s">
        <v>34</v>
      </c>
      <c r="D575" s="139"/>
      <c r="E575" s="139"/>
      <c r="F575" s="139"/>
      <c r="G575" s="91">
        <f>(G570+G574)*0.015</f>
        <v>0.29657249999999996</v>
      </c>
    </row>
    <row r="576" spans="1:7" s="8" customFormat="1" ht="15" customHeight="1">
      <c r="A576" s="97"/>
      <c r="B576" s="97"/>
      <c r="C576" s="95" t="s">
        <v>35</v>
      </c>
      <c r="D576" s="139"/>
      <c r="E576" s="139"/>
      <c r="F576" s="139"/>
      <c r="G576" s="91">
        <f>G570+G574+G575</f>
        <v>20.0680725</v>
      </c>
    </row>
    <row r="577" spans="1:7" ht="15" customHeight="1">
      <c r="A577" s="96"/>
      <c r="B577" s="96"/>
      <c r="C577" s="95" t="s">
        <v>99</v>
      </c>
      <c r="D577" s="140"/>
      <c r="E577" s="140"/>
      <c r="F577" s="140"/>
      <c r="G577" s="91">
        <f>G576*0.03</f>
        <v>0.60204217500000001</v>
      </c>
    </row>
    <row r="578" spans="1:7" ht="15" customHeight="1">
      <c r="A578" s="96"/>
      <c r="B578" s="96"/>
      <c r="C578" s="95" t="s">
        <v>36</v>
      </c>
      <c r="D578" s="140"/>
      <c r="E578" s="140"/>
      <c r="F578" s="140"/>
      <c r="G578" s="94">
        <f>G576+G577</f>
        <v>20.670114675000001</v>
      </c>
    </row>
    <row r="579" spans="1:7" ht="15" customHeight="1" thickBot="1"/>
    <row r="580" spans="1:7" ht="15" customHeight="1" thickBot="1">
      <c r="A580" s="68" t="s">
        <v>5</v>
      </c>
      <c r="B580" s="68"/>
      <c r="C580" s="67">
        <v>6</v>
      </c>
      <c r="D580" s="9"/>
      <c r="E580" s="10"/>
      <c r="F580" s="10"/>
      <c r="G580" s="11">
        <f>G486+G508+G526+G544+G562</f>
        <v>2309.9899592490001</v>
      </c>
    </row>
    <row r="581" spans="1:7" ht="15" customHeight="1">
      <c r="A581" s="4" t="s">
        <v>2</v>
      </c>
      <c r="B581" s="4"/>
      <c r="C581" s="53" t="s">
        <v>27</v>
      </c>
      <c r="D581" s="5"/>
      <c r="E581" s="5"/>
      <c r="F581" s="5"/>
      <c r="G581" s="6"/>
    </row>
    <row r="582" spans="1:7" ht="30" customHeight="1" thickBot="1">
      <c r="A582" s="7" t="s">
        <v>3</v>
      </c>
      <c r="B582" s="7"/>
      <c r="C582" s="46">
        <v>7</v>
      </c>
      <c r="D582" s="136" t="s">
        <v>10</v>
      </c>
      <c r="E582" s="136"/>
      <c r="F582" s="136"/>
      <c r="G582" s="136"/>
    </row>
    <row r="583" spans="1:7" ht="15" customHeight="1">
      <c r="A583" s="17"/>
      <c r="B583" s="17"/>
      <c r="C583" s="55"/>
      <c r="D583" s="137"/>
      <c r="E583" s="137"/>
      <c r="F583" s="137"/>
      <c r="G583" s="137"/>
    </row>
    <row r="584" spans="1:7" ht="15" customHeight="1" thickBot="1">
      <c r="A584" s="35" t="s">
        <v>43</v>
      </c>
      <c r="B584" s="35" t="s">
        <v>37</v>
      </c>
      <c r="C584" s="56" t="s">
        <v>0</v>
      </c>
      <c r="D584" s="18" t="s">
        <v>8</v>
      </c>
      <c r="E584" s="18" t="s">
        <v>1</v>
      </c>
      <c r="F584" s="18" t="s">
        <v>6</v>
      </c>
      <c r="G584" s="19" t="s">
        <v>9</v>
      </c>
    </row>
    <row r="585" spans="1:7" ht="30" customHeight="1" thickBot="1">
      <c r="A585" s="15">
        <v>1</v>
      </c>
      <c r="B585" s="105" t="s">
        <v>74</v>
      </c>
      <c r="C585" s="109" t="s">
        <v>93</v>
      </c>
      <c r="D585" s="107">
        <v>400</v>
      </c>
      <c r="E585" s="15">
        <v>1</v>
      </c>
      <c r="F585" s="15" t="s">
        <v>15</v>
      </c>
      <c r="G585" s="107">
        <f t="shared" ref="G585" si="0">D585*E585</f>
        <v>400</v>
      </c>
    </row>
    <row r="586" spans="1:7" ht="15" customHeight="1" thickBot="1">
      <c r="A586" s="68" t="s">
        <v>5</v>
      </c>
      <c r="B586" s="68"/>
      <c r="C586" s="67">
        <v>7</v>
      </c>
      <c r="D586" s="9"/>
      <c r="E586" s="10"/>
      <c r="F586" s="10"/>
      <c r="G586" s="11">
        <f>G585</f>
        <v>400</v>
      </c>
    </row>
    <row r="587" spans="1:7" ht="15" customHeight="1">
      <c r="A587" s="4" t="s">
        <v>2</v>
      </c>
      <c r="B587" s="4"/>
      <c r="C587" s="53" t="s">
        <v>27</v>
      </c>
      <c r="D587" s="5"/>
      <c r="E587" s="5"/>
      <c r="F587" s="5"/>
      <c r="G587" s="6"/>
    </row>
    <row r="588" spans="1:7" ht="30" customHeight="1" thickBot="1">
      <c r="A588" s="7" t="s">
        <v>3</v>
      </c>
      <c r="B588" s="7"/>
      <c r="C588" s="46">
        <v>8</v>
      </c>
      <c r="D588" s="136" t="s">
        <v>75</v>
      </c>
      <c r="E588" s="136"/>
      <c r="F588" s="136"/>
      <c r="G588" s="136"/>
    </row>
    <row r="589" spans="1:7" ht="15" customHeight="1">
      <c r="A589" s="17"/>
      <c r="B589" s="17"/>
      <c r="C589" s="55"/>
      <c r="D589" s="137"/>
      <c r="E589" s="137"/>
      <c r="F589" s="137"/>
      <c r="G589" s="137"/>
    </row>
    <row r="590" spans="1:7" ht="15" customHeight="1" thickBot="1">
      <c r="A590" s="35" t="s">
        <v>43</v>
      </c>
      <c r="B590" s="35" t="s">
        <v>37</v>
      </c>
      <c r="C590" s="56" t="s">
        <v>0</v>
      </c>
      <c r="D590" s="18" t="s">
        <v>8</v>
      </c>
      <c r="E590" s="18" t="s">
        <v>1</v>
      </c>
      <c r="F590" s="18" t="s">
        <v>6</v>
      </c>
      <c r="G590" s="19" t="s">
        <v>9</v>
      </c>
    </row>
    <row r="591" spans="1:7" ht="40.15" customHeight="1" thickBot="1">
      <c r="A591" s="32">
        <v>1</v>
      </c>
      <c r="B591" s="106" t="s">
        <v>89</v>
      </c>
      <c r="C591" s="110" t="s">
        <v>117</v>
      </c>
      <c r="D591" s="34">
        <v>426.5</v>
      </c>
      <c r="E591" s="32">
        <v>1</v>
      </c>
      <c r="F591" s="32" t="s">
        <v>15</v>
      </c>
      <c r="G591" s="34">
        <f t="shared" ref="G591" si="1">D591*E591</f>
        <v>426.5</v>
      </c>
    </row>
    <row r="592" spans="1:7" ht="15" customHeight="1" thickBot="1">
      <c r="A592" s="68" t="s">
        <v>5</v>
      </c>
      <c r="B592" s="68"/>
      <c r="C592" s="67">
        <v>8</v>
      </c>
      <c r="D592" s="9"/>
      <c r="E592" s="10"/>
      <c r="F592" s="10"/>
      <c r="G592" s="11">
        <f>G591</f>
        <v>426.5</v>
      </c>
    </row>
    <row r="593" spans="1:7" ht="15" customHeight="1">
      <c r="A593" s="4" t="s">
        <v>2</v>
      </c>
      <c r="B593" s="4"/>
      <c r="C593" s="53" t="s">
        <v>27</v>
      </c>
      <c r="D593" s="5"/>
      <c r="E593" s="5"/>
      <c r="F593" s="5"/>
      <c r="G593" s="6"/>
    </row>
    <row r="594" spans="1:7" ht="30" customHeight="1" thickBot="1">
      <c r="A594" s="7" t="s">
        <v>3</v>
      </c>
      <c r="B594" s="7"/>
      <c r="C594" s="46">
        <v>9</v>
      </c>
      <c r="D594" s="136" t="s">
        <v>76</v>
      </c>
      <c r="E594" s="136"/>
      <c r="F594" s="136"/>
      <c r="G594" s="136"/>
    </row>
    <row r="595" spans="1:7" ht="15" customHeight="1">
      <c r="A595" s="17"/>
      <c r="B595" s="17"/>
      <c r="C595" s="55"/>
      <c r="D595" s="137"/>
      <c r="E595" s="137"/>
      <c r="F595" s="137"/>
      <c r="G595" s="137"/>
    </row>
    <row r="596" spans="1:7" ht="15" customHeight="1" thickBot="1">
      <c r="A596" s="35" t="s">
        <v>43</v>
      </c>
      <c r="B596" s="35" t="s">
        <v>37</v>
      </c>
      <c r="C596" s="56" t="s">
        <v>0</v>
      </c>
      <c r="D596" s="18" t="s">
        <v>8</v>
      </c>
      <c r="E596" s="18" t="s">
        <v>1</v>
      </c>
      <c r="F596" s="18" t="s">
        <v>6</v>
      </c>
      <c r="G596" s="19" t="s">
        <v>9</v>
      </c>
    </row>
    <row r="597" spans="1:7" ht="40.15" customHeight="1" thickBot="1">
      <c r="A597" s="32">
        <v>1</v>
      </c>
      <c r="B597" s="106" t="s">
        <v>88</v>
      </c>
      <c r="C597" s="110" t="s">
        <v>118</v>
      </c>
      <c r="D597" s="34">
        <v>560</v>
      </c>
      <c r="E597" s="32">
        <v>1</v>
      </c>
      <c r="F597" s="32" t="s">
        <v>15</v>
      </c>
      <c r="G597" s="34">
        <f t="shared" ref="G597" si="2">D597*E597</f>
        <v>560</v>
      </c>
    </row>
    <row r="598" spans="1:7" ht="15" customHeight="1" thickBot="1">
      <c r="A598" s="68" t="s">
        <v>5</v>
      </c>
      <c r="B598" s="68"/>
      <c r="C598" s="67">
        <v>9</v>
      </c>
      <c r="D598" s="9"/>
      <c r="E598" s="10"/>
      <c r="F598" s="10"/>
      <c r="G598" s="11">
        <f>G597</f>
        <v>560</v>
      </c>
    </row>
    <row r="599" spans="1:7" ht="4.9000000000000004" customHeight="1" thickBot="1">
      <c r="A599" s="24"/>
      <c r="B599" s="24"/>
      <c r="C599" s="58"/>
      <c r="D599" s="25"/>
      <c r="E599" s="25"/>
      <c r="F599" s="25"/>
      <c r="G599" s="26"/>
    </row>
    <row r="600" spans="1:7" ht="15" customHeight="1">
      <c r="A600" s="23"/>
      <c r="B600" s="23"/>
      <c r="C600" s="12" t="s">
        <v>17</v>
      </c>
      <c r="D600" s="52"/>
      <c r="E600" s="52"/>
      <c r="F600" s="52"/>
      <c r="G600" s="61">
        <f>G100+G219+G245+G275+G481+G580+G586+G592+G598</f>
        <v>31918.421956125501</v>
      </c>
    </row>
    <row r="601" spans="1:7" ht="28.15" customHeight="1">
      <c r="A601" s="23"/>
      <c r="B601" s="23"/>
      <c r="C601" s="80"/>
      <c r="D601" s="52"/>
      <c r="E601" s="52"/>
      <c r="F601" s="52"/>
      <c r="G601" s="61"/>
    </row>
    <row r="602" spans="1:7" ht="102" customHeight="1">
      <c r="A602" s="23"/>
      <c r="B602" s="23"/>
      <c r="C602" s="80"/>
      <c r="D602" s="52"/>
      <c r="E602" s="52"/>
      <c r="F602" s="52"/>
      <c r="G602" s="61"/>
    </row>
    <row r="603" spans="1:7" ht="30" customHeight="1" thickBot="1">
      <c r="A603" s="1" t="s">
        <v>150</v>
      </c>
      <c r="B603" s="1"/>
      <c r="C603" s="45"/>
      <c r="D603" s="135" t="s">
        <v>26</v>
      </c>
      <c r="E603" s="135"/>
      <c r="F603" s="2"/>
      <c r="G603" s="51" t="s">
        <v>140</v>
      </c>
    </row>
    <row r="604" spans="1:7" ht="15" customHeight="1">
      <c r="A604" s="29" t="s">
        <v>2</v>
      </c>
      <c r="B604" s="100"/>
      <c r="C604" s="69" t="s">
        <v>27</v>
      </c>
      <c r="D604" s="37"/>
      <c r="E604" s="37"/>
      <c r="F604" s="37"/>
      <c r="G604" s="38"/>
    </row>
    <row r="605" spans="1:7" ht="15" customHeight="1">
      <c r="A605" s="39"/>
      <c r="B605" s="39"/>
      <c r="C605" s="60"/>
      <c r="D605" s="43"/>
      <c r="E605" s="43"/>
      <c r="F605" s="43"/>
      <c r="G605" s="43"/>
    </row>
    <row r="606" spans="1:7" ht="15" customHeight="1">
      <c r="A606" s="141" t="s">
        <v>11</v>
      </c>
      <c r="B606" s="141"/>
      <c r="C606" s="132" t="str">
        <f>D3</f>
        <v>EQUIPS</v>
      </c>
      <c r="D606" s="132"/>
      <c r="E606" s="132"/>
      <c r="F606" s="132"/>
      <c r="G606" s="81">
        <f>G100</f>
        <v>10744.842374000002</v>
      </c>
    </row>
    <row r="607" spans="1:7" ht="15" customHeight="1">
      <c r="A607" s="141" t="s">
        <v>12</v>
      </c>
      <c r="B607" s="141"/>
      <c r="C607" s="132" t="str">
        <f>D102</f>
        <v>XARXA CANONADES, CONDUCTES I REIXES</v>
      </c>
      <c r="D607" s="132"/>
      <c r="E607" s="132"/>
      <c r="F607" s="132"/>
      <c r="G607" s="81">
        <f>G219</f>
        <v>4539.3725453300012</v>
      </c>
    </row>
    <row r="608" spans="1:7" ht="15" customHeight="1">
      <c r="A608" s="141" t="s">
        <v>13</v>
      </c>
      <c r="B608" s="141"/>
      <c r="C608" s="87" t="str">
        <f>D221</f>
        <v>XARXA DESGUÀS</v>
      </c>
      <c r="D608" s="87"/>
      <c r="E608" s="87"/>
      <c r="F608" s="87"/>
      <c r="G608" s="81">
        <f>G245</f>
        <v>717.11137301999997</v>
      </c>
    </row>
    <row r="609" spans="1:7" ht="15" customHeight="1">
      <c r="A609" s="141" t="s">
        <v>14</v>
      </c>
      <c r="B609" s="141"/>
      <c r="C609" s="87" t="str">
        <f>D247</f>
        <v>XARXA CONTROL</v>
      </c>
      <c r="D609" s="87"/>
      <c r="E609" s="87"/>
      <c r="F609" s="87"/>
      <c r="G609" s="81">
        <f>G275</f>
        <v>557.93784690000007</v>
      </c>
    </row>
    <row r="610" spans="1:7" ht="15" customHeight="1">
      <c r="A610" s="141" t="s">
        <v>25</v>
      </c>
      <c r="B610" s="141"/>
      <c r="C610" s="87" t="str">
        <f>D277</f>
        <v>XARXA ELECTRICITAT BAIXA TENSIÓ</v>
      </c>
      <c r="D610" s="87"/>
      <c r="E610" s="87"/>
      <c r="F610" s="87"/>
      <c r="G610" s="81">
        <f>G481</f>
        <v>11662.6678576265</v>
      </c>
    </row>
    <row r="611" spans="1:7" ht="15" customHeight="1">
      <c r="A611" s="141" t="s">
        <v>28</v>
      </c>
      <c r="B611" s="141"/>
      <c r="C611" s="87" t="str">
        <f>D483</f>
        <v>AJUTS OBRA CIVIL I VARIS</v>
      </c>
      <c r="D611" s="87"/>
      <c r="E611" s="87"/>
      <c r="F611" s="87"/>
      <c r="G611" s="81">
        <f>G580</f>
        <v>2309.9899592490001</v>
      </c>
    </row>
    <row r="612" spans="1:7" ht="15" customHeight="1">
      <c r="A612" s="141" t="s">
        <v>92</v>
      </c>
      <c r="B612" s="141"/>
      <c r="C612" s="132" t="str">
        <f>D582</f>
        <v>LEGALITZACIÓ</v>
      </c>
      <c r="D612" s="132"/>
      <c r="E612" s="132"/>
      <c r="F612" s="132"/>
      <c r="G612" s="82">
        <f>G586</f>
        <v>400</v>
      </c>
    </row>
    <row r="613" spans="1:7" ht="15" customHeight="1">
      <c r="A613" s="141" t="s">
        <v>91</v>
      </c>
      <c r="B613" s="141"/>
      <c r="C613" s="132" t="str">
        <f>D588</f>
        <v>ESTUDI RESIDUS</v>
      </c>
      <c r="D613" s="132"/>
      <c r="E613" s="132"/>
      <c r="F613" s="132"/>
      <c r="G613" s="82">
        <f>G592</f>
        <v>426.5</v>
      </c>
    </row>
    <row r="614" spans="1:7" ht="15" customHeight="1" thickBot="1">
      <c r="A614" s="131" t="s">
        <v>90</v>
      </c>
      <c r="B614" s="131"/>
      <c r="C614" s="142" t="str">
        <f>D594</f>
        <v>ESTUDI SEGURETAT I SALUT</v>
      </c>
      <c r="D614" s="142"/>
      <c r="E614" s="142"/>
      <c r="F614" s="142"/>
      <c r="G614" s="86">
        <f>G598</f>
        <v>560</v>
      </c>
    </row>
    <row r="615" spans="1:7" ht="15" customHeight="1">
      <c r="A615" s="78"/>
      <c r="B615" s="78"/>
      <c r="C615" s="70" t="s">
        <v>18</v>
      </c>
      <c r="D615" s="71"/>
      <c r="E615" s="71"/>
      <c r="F615" s="71"/>
      <c r="G615" s="72">
        <f>G606+G607+G608+G609+G610+G611+G612+G613+G614</f>
        <v>31918.421956125501</v>
      </c>
    </row>
    <row r="616" spans="1:7" ht="15" customHeight="1">
      <c r="A616" s="79"/>
      <c r="B616" s="79"/>
      <c r="C616" s="73" t="s">
        <v>19</v>
      </c>
      <c r="D616" s="74"/>
      <c r="E616" s="74"/>
      <c r="F616" s="74"/>
      <c r="G616" s="75">
        <f>G615*13/100</f>
        <v>4149.3948542963153</v>
      </c>
    </row>
    <row r="617" spans="1:7" ht="15" customHeight="1">
      <c r="A617" s="79"/>
      <c r="B617" s="79"/>
      <c r="C617" s="73" t="s">
        <v>20</v>
      </c>
      <c r="D617" s="74"/>
      <c r="E617" s="74"/>
      <c r="F617" s="74"/>
      <c r="G617" s="75">
        <f>G615*6/100</f>
        <v>1915.10531736753</v>
      </c>
    </row>
    <row r="618" spans="1:7" ht="15" customHeight="1">
      <c r="A618" s="79"/>
      <c r="B618" s="79"/>
      <c r="C618" s="73" t="s">
        <v>21</v>
      </c>
      <c r="D618" s="74"/>
      <c r="E618" s="74"/>
      <c r="F618" s="74"/>
      <c r="G618" s="75">
        <f>G615+G616+G617</f>
        <v>37982.922127789352</v>
      </c>
    </row>
    <row r="619" spans="1:7" ht="15" customHeight="1">
      <c r="A619" s="79"/>
      <c r="B619" s="79"/>
      <c r="C619" s="73" t="s">
        <v>22</v>
      </c>
      <c r="D619" s="74"/>
      <c r="E619" s="74"/>
      <c r="F619" s="74"/>
      <c r="G619" s="75">
        <f>G618*21/100</f>
        <v>7976.4136468357638</v>
      </c>
    </row>
    <row r="620" spans="1:7" ht="15" customHeight="1">
      <c r="A620" s="79"/>
      <c r="B620" s="79"/>
      <c r="C620" s="76" t="s">
        <v>23</v>
      </c>
      <c r="D620" s="74"/>
      <c r="E620" s="74"/>
      <c r="F620" s="74"/>
      <c r="G620" s="77">
        <f>G618+G619</f>
        <v>45959.335774625113</v>
      </c>
    </row>
    <row r="621" spans="1:7" ht="30" customHeight="1">
      <c r="C621" s="59"/>
      <c r="G621" s="28"/>
    </row>
    <row r="622" spans="1:7" ht="276" customHeight="1">
      <c r="C622" s="133" t="s">
        <v>139</v>
      </c>
      <c r="D622" s="133"/>
      <c r="E622" s="133"/>
      <c r="F622" s="133"/>
      <c r="G622" s="133"/>
    </row>
  </sheetData>
  <mergeCells count="213">
    <mergeCell ref="A614:B614"/>
    <mergeCell ref="C614:F614"/>
    <mergeCell ref="C622:G622"/>
    <mergeCell ref="A612:B612"/>
    <mergeCell ref="C612:F612"/>
    <mergeCell ref="A613:B613"/>
    <mergeCell ref="C613:F613"/>
    <mergeCell ref="A607:B607"/>
    <mergeCell ref="C607:F607"/>
    <mergeCell ref="A608:B608"/>
    <mergeCell ref="A609:B609"/>
    <mergeCell ref="A610:B610"/>
    <mergeCell ref="A611:B611"/>
    <mergeCell ref="D594:G594"/>
    <mergeCell ref="D595:G595"/>
    <mergeCell ref="D603:E603"/>
    <mergeCell ref="A606:B606"/>
    <mergeCell ref="C606:F606"/>
    <mergeCell ref="D558:F558"/>
    <mergeCell ref="D559:F559"/>
    <mergeCell ref="D582:G582"/>
    <mergeCell ref="D583:G583"/>
    <mergeCell ref="D588:G588"/>
    <mergeCell ref="D589:G589"/>
    <mergeCell ref="D570:F570"/>
    <mergeCell ref="D574:F574"/>
    <mergeCell ref="D575:F575"/>
    <mergeCell ref="D576:F576"/>
    <mergeCell ref="D577:F577"/>
    <mergeCell ref="D578:F578"/>
    <mergeCell ref="D540:F540"/>
    <mergeCell ref="D541:F541"/>
    <mergeCell ref="D551:F551"/>
    <mergeCell ref="D555:F555"/>
    <mergeCell ref="D556:F556"/>
    <mergeCell ref="D557:F557"/>
    <mergeCell ref="D522:F522"/>
    <mergeCell ref="D523:F523"/>
    <mergeCell ref="D533:F533"/>
    <mergeCell ref="D537:F537"/>
    <mergeCell ref="D538:F538"/>
    <mergeCell ref="D539:F539"/>
    <mergeCell ref="D504:F504"/>
    <mergeCell ref="D505:F505"/>
    <mergeCell ref="D515:F515"/>
    <mergeCell ref="D519:F519"/>
    <mergeCell ref="D520:F520"/>
    <mergeCell ref="D521:F521"/>
    <mergeCell ref="D483:G483"/>
    <mergeCell ref="D484:G484"/>
    <mergeCell ref="D497:F497"/>
    <mergeCell ref="D501:F501"/>
    <mergeCell ref="D502:F502"/>
    <mergeCell ref="D503:F503"/>
    <mergeCell ref="D471:F471"/>
    <mergeCell ref="D475:F475"/>
    <mergeCell ref="D476:F476"/>
    <mergeCell ref="D477:F477"/>
    <mergeCell ref="D478:F478"/>
    <mergeCell ref="D479:F479"/>
    <mergeCell ref="D453:F453"/>
    <mergeCell ref="D454:F454"/>
    <mergeCell ref="D455:F455"/>
    <mergeCell ref="D439:F439"/>
    <mergeCell ref="D443:F443"/>
    <mergeCell ref="D444:F444"/>
    <mergeCell ref="D445:F445"/>
    <mergeCell ref="D446:F446"/>
    <mergeCell ref="D447:F447"/>
    <mergeCell ref="D422:F422"/>
    <mergeCell ref="D426:F426"/>
    <mergeCell ref="D427:F427"/>
    <mergeCell ref="D428:F428"/>
    <mergeCell ref="D429:F429"/>
    <mergeCell ref="D430:F430"/>
    <mergeCell ref="D405:F405"/>
    <mergeCell ref="D409:F409"/>
    <mergeCell ref="D410:F410"/>
    <mergeCell ref="D411:F411"/>
    <mergeCell ref="D412:F412"/>
    <mergeCell ref="D413:F413"/>
    <mergeCell ref="D388:F388"/>
    <mergeCell ref="D392:F392"/>
    <mergeCell ref="D393:F393"/>
    <mergeCell ref="D394:F394"/>
    <mergeCell ref="D395:F395"/>
    <mergeCell ref="D396:F396"/>
    <mergeCell ref="D371:F371"/>
    <mergeCell ref="D375:F375"/>
    <mergeCell ref="D376:F376"/>
    <mergeCell ref="D377:F377"/>
    <mergeCell ref="D378:F378"/>
    <mergeCell ref="D379:F379"/>
    <mergeCell ref="D354:F354"/>
    <mergeCell ref="D358:F358"/>
    <mergeCell ref="D359:F359"/>
    <mergeCell ref="D360:F360"/>
    <mergeCell ref="D361:F361"/>
    <mergeCell ref="D362:F362"/>
    <mergeCell ref="D337:F337"/>
    <mergeCell ref="D341:F341"/>
    <mergeCell ref="D342:F342"/>
    <mergeCell ref="D343:F343"/>
    <mergeCell ref="D344:F344"/>
    <mergeCell ref="D345:F345"/>
    <mergeCell ref="D320:F320"/>
    <mergeCell ref="D324:F324"/>
    <mergeCell ref="D325:F325"/>
    <mergeCell ref="D326:F326"/>
    <mergeCell ref="D327:F327"/>
    <mergeCell ref="D328:F328"/>
    <mergeCell ref="D303:F303"/>
    <mergeCell ref="D307:F307"/>
    <mergeCell ref="D308:F308"/>
    <mergeCell ref="D309:F309"/>
    <mergeCell ref="D310:F310"/>
    <mergeCell ref="D311:F311"/>
    <mergeCell ref="D286:F286"/>
    <mergeCell ref="D290:F290"/>
    <mergeCell ref="D291:F291"/>
    <mergeCell ref="D292:F292"/>
    <mergeCell ref="D293:F293"/>
    <mergeCell ref="D294:F294"/>
    <mergeCell ref="D270:F270"/>
    <mergeCell ref="D271:F271"/>
    <mergeCell ref="D272:F272"/>
    <mergeCell ref="D273:F273"/>
    <mergeCell ref="D277:G277"/>
    <mergeCell ref="D278:G278"/>
    <mergeCell ref="D242:F242"/>
    <mergeCell ref="D243:F243"/>
    <mergeCell ref="D247:G247"/>
    <mergeCell ref="D248:G248"/>
    <mergeCell ref="D265:F265"/>
    <mergeCell ref="D269:F269"/>
    <mergeCell ref="D221:G221"/>
    <mergeCell ref="D222:G222"/>
    <mergeCell ref="D235:F235"/>
    <mergeCell ref="D239:F239"/>
    <mergeCell ref="D240:F240"/>
    <mergeCell ref="D241:F241"/>
    <mergeCell ref="D209:F209"/>
    <mergeCell ref="D213:F213"/>
    <mergeCell ref="D214:F214"/>
    <mergeCell ref="D215:F215"/>
    <mergeCell ref="D216:F216"/>
    <mergeCell ref="D217:F217"/>
    <mergeCell ref="D191:F191"/>
    <mergeCell ref="D195:F195"/>
    <mergeCell ref="D196:F196"/>
    <mergeCell ref="D197:F197"/>
    <mergeCell ref="D198:F198"/>
    <mergeCell ref="D199:F199"/>
    <mergeCell ref="D173:F173"/>
    <mergeCell ref="D177:F177"/>
    <mergeCell ref="D178:F178"/>
    <mergeCell ref="D179:F179"/>
    <mergeCell ref="D180:F180"/>
    <mergeCell ref="D181:F181"/>
    <mergeCell ref="D161:F161"/>
    <mergeCell ref="D162:F162"/>
    <mergeCell ref="D163:F163"/>
    <mergeCell ref="D155:F155"/>
    <mergeCell ref="D159:F159"/>
    <mergeCell ref="D160:F160"/>
    <mergeCell ref="D98:F98"/>
    <mergeCell ref="D102:G102"/>
    <mergeCell ref="D103:G103"/>
    <mergeCell ref="D140:F140"/>
    <mergeCell ref="D141:F141"/>
    <mergeCell ref="D142:F142"/>
    <mergeCell ref="D134:F134"/>
    <mergeCell ref="D138:F138"/>
    <mergeCell ref="D139:F139"/>
    <mergeCell ref="D116:F116"/>
    <mergeCell ref="D120:F120"/>
    <mergeCell ref="D121:F121"/>
    <mergeCell ref="D122:F122"/>
    <mergeCell ref="D123:F123"/>
    <mergeCell ref="D124:F124"/>
    <mergeCell ref="D59:F59"/>
    <mergeCell ref="D60:F60"/>
    <mergeCell ref="D72:F72"/>
    <mergeCell ref="D76:F76"/>
    <mergeCell ref="D52:F52"/>
    <mergeCell ref="D56:F56"/>
    <mergeCell ref="D95:F95"/>
    <mergeCell ref="D96:F96"/>
    <mergeCell ref="D97:F97"/>
    <mergeCell ref="D77:F77"/>
    <mergeCell ref="D78:F78"/>
    <mergeCell ref="D79:F79"/>
    <mergeCell ref="D80:F80"/>
    <mergeCell ref="D90:F90"/>
    <mergeCell ref="D94:F94"/>
    <mergeCell ref="D42:F42"/>
    <mergeCell ref="D18:F18"/>
    <mergeCell ref="D19:F19"/>
    <mergeCell ref="D20:F20"/>
    <mergeCell ref="D21:F21"/>
    <mergeCell ref="D34:F34"/>
    <mergeCell ref="D38:F38"/>
    <mergeCell ref="D57:F57"/>
    <mergeCell ref="D58:F58"/>
    <mergeCell ref="A1:C1"/>
    <mergeCell ref="D1:E1"/>
    <mergeCell ref="D3:G3"/>
    <mergeCell ref="D4:G4"/>
    <mergeCell ref="D13:F13"/>
    <mergeCell ref="D17:F17"/>
    <mergeCell ref="D39:F39"/>
    <mergeCell ref="D40:F40"/>
    <mergeCell ref="D41:F41"/>
  </mergeCells>
  <pageMargins left="0.7" right="0.7" top="0.75" bottom="0.75" header="0.3" footer="0.3"/>
  <pageSetup paperSize="9" scale="6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I211"/>
  <sheetViews>
    <sheetView tabSelected="1" topLeftCell="A139" zoomScaleNormal="100" workbookViewId="0">
      <selection activeCell="G132" sqref="G132"/>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8" width="11.42578125" style="3"/>
    <col min="9" max="9" width="11.85546875" style="3" bestFit="1" customWidth="1"/>
    <col min="10" max="16384" width="11.42578125" style="3"/>
  </cols>
  <sheetData>
    <row r="1" spans="1:7" ht="30" customHeight="1" thickBot="1">
      <c r="A1" s="134" t="s">
        <v>153</v>
      </c>
      <c r="B1" s="134"/>
      <c r="C1" s="134"/>
      <c r="D1" s="135" t="s">
        <v>26</v>
      </c>
      <c r="E1" s="135"/>
      <c r="F1" s="2"/>
      <c r="G1" s="51" t="s">
        <v>141</v>
      </c>
    </row>
    <row r="2" spans="1:7" ht="15" customHeight="1">
      <c r="A2" s="4" t="s">
        <v>2</v>
      </c>
      <c r="B2" s="4"/>
      <c r="C2" s="53" t="s">
        <v>27</v>
      </c>
      <c r="D2" s="5"/>
      <c r="E2" s="5"/>
      <c r="F2" s="5"/>
      <c r="G2" s="6"/>
    </row>
    <row r="3" spans="1:7" ht="30" customHeight="1" thickBot="1">
      <c r="A3" s="7" t="s">
        <v>3</v>
      </c>
      <c r="B3" s="7"/>
      <c r="C3" s="46">
        <v>1</v>
      </c>
      <c r="D3" s="136" t="s">
        <v>78</v>
      </c>
      <c r="E3" s="136"/>
      <c r="F3" s="136"/>
      <c r="G3" s="136"/>
    </row>
    <row r="4" spans="1:7" ht="15" customHeight="1">
      <c r="A4" s="17"/>
      <c r="B4" s="17"/>
      <c r="C4" s="55"/>
      <c r="D4" s="137"/>
      <c r="E4" s="137"/>
      <c r="F4" s="137"/>
      <c r="G4" s="137"/>
    </row>
    <row r="5" spans="1:7" ht="15" customHeight="1" thickBot="1">
      <c r="A5" s="35" t="s">
        <v>43</v>
      </c>
      <c r="B5" s="35" t="s">
        <v>37</v>
      </c>
      <c r="C5" s="56" t="s">
        <v>0</v>
      </c>
      <c r="D5" s="18" t="s">
        <v>8</v>
      </c>
      <c r="E5" s="18" t="s">
        <v>1</v>
      </c>
      <c r="F5" s="18" t="s">
        <v>6</v>
      </c>
      <c r="G5" s="19" t="s">
        <v>9</v>
      </c>
    </row>
    <row r="6" spans="1:7" s="8" customFormat="1" ht="90" customHeight="1">
      <c r="A6" s="32">
        <v>1</v>
      </c>
      <c r="B6" s="106" t="s">
        <v>38</v>
      </c>
      <c r="C6" s="65" t="s">
        <v>145</v>
      </c>
      <c r="D6" s="34">
        <v>680.57</v>
      </c>
      <c r="E6" s="32">
        <f>E7</f>
        <v>1</v>
      </c>
      <c r="F6" s="32" t="s">
        <v>15</v>
      </c>
      <c r="G6" s="31">
        <f>D6*E6</f>
        <v>680.57</v>
      </c>
    </row>
    <row r="7" spans="1:7" s="8" customFormat="1" ht="15" customHeight="1">
      <c r="A7" s="32"/>
      <c r="B7" s="106"/>
      <c r="C7" s="124" t="s">
        <v>143</v>
      </c>
      <c r="D7" s="107"/>
      <c r="E7" s="122">
        <v>1</v>
      </c>
      <c r="F7" s="122"/>
      <c r="G7" s="123"/>
    </row>
    <row r="8" spans="1:7" s="8" customFormat="1" ht="15" customHeight="1">
      <c r="A8" s="32"/>
      <c r="B8" s="106"/>
      <c r="C8" s="124"/>
      <c r="D8" s="107"/>
      <c r="E8" s="122"/>
      <c r="F8" s="122"/>
      <c r="G8" s="123"/>
    </row>
    <row r="9" spans="1:7" ht="15" customHeight="1" thickBot="1">
      <c r="A9" s="35" t="s">
        <v>43</v>
      </c>
      <c r="B9" s="35" t="s">
        <v>37</v>
      </c>
      <c r="C9" s="56" t="s">
        <v>0</v>
      </c>
      <c r="D9" s="18" t="s">
        <v>8</v>
      </c>
      <c r="E9" s="18" t="s">
        <v>1</v>
      </c>
      <c r="F9" s="18" t="s">
        <v>6</v>
      </c>
      <c r="G9" s="19" t="s">
        <v>9</v>
      </c>
    </row>
    <row r="10" spans="1:7" ht="79.900000000000006" customHeight="1">
      <c r="A10" s="32">
        <v>2</v>
      </c>
      <c r="B10" s="106" t="s">
        <v>39</v>
      </c>
      <c r="C10" s="47" t="s">
        <v>119</v>
      </c>
      <c r="D10" s="34">
        <v>1252.94</v>
      </c>
      <c r="E10" s="32">
        <f>E11+E12+E13+E14</f>
        <v>4</v>
      </c>
      <c r="F10" s="32" t="s">
        <v>15</v>
      </c>
      <c r="G10" s="31">
        <f>D10*E10</f>
        <v>5011.76</v>
      </c>
    </row>
    <row r="11" spans="1:7" ht="15" customHeight="1">
      <c r="A11" s="32"/>
      <c r="B11" s="106"/>
      <c r="C11" s="124" t="s">
        <v>79</v>
      </c>
      <c r="D11" s="107"/>
      <c r="E11" s="122">
        <v>1</v>
      </c>
      <c r="F11" s="122"/>
      <c r="G11" s="123"/>
    </row>
    <row r="12" spans="1:7" ht="15" customHeight="1">
      <c r="A12" s="32"/>
      <c r="B12" s="106"/>
      <c r="C12" s="124" t="s">
        <v>80</v>
      </c>
      <c r="D12" s="107"/>
      <c r="E12" s="122">
        <v>1</v>
      </c>
      <c r="F12" s="122"/>
      <c r="G12" s="123"/>
    </row>
    <row r="13" spans="1:7" ht="15" customHeight="1">
      <c r="A13" s="32"/>
      <c r="B13" s="106"/>
      <c r="C13" s="124" t="s">
        <v>144</v>
      </c>
      <c r="D13" s="107"/>
      <c r="E13" s="122">
        <v>1</v>
      </c>
      <c r="F13" s="122"/>
      <c r="G13" s="123"/>
    </row>
    <row r="14" spans="1:7" ht="15" customHeight="1">
      <c r="A14" s="32"/>
      <c r="B14" s="106"/>
      <c r="C14" s="124" t="s">
        <v>84</v>
      </c>
      <c r="D14" s="107"/>
      <c r="E14" s="122">
        <v>1</v>
      </c>
      <c r="F14" s="122"/>
      <c r="G14" s="123"/>
    </row>
    <row r="15" spans="1:7" ht="15" customHeight="1">
      <c r="A15" s="32"/>
      <c r="B15" s="106"/>
      <c r="C15" s="124"/>
      <c r="D15" s="107"/>
      <c r="E15" s="122"/>
      <c r="F15" s="122"/>
      <c r="G15" s="123"/>
    </row>
    <row r="16" spans="1:7" ht="15" customHeight="1" thickBot="1">
      <c r="A16" s="35" t="s">
        <v>43</v>
      </c>
      <c r="B16" s="35" t="s">
        <v>37</v>
      </c>
      <c r="C16" s="56" t="s">
        <v>0</v>
      </c>
      <c r="D16" s="18" t="s">
        <v>8</v>
      </c>
      <c r="E16" s="18" t="s">
        <v>1</v>
      </c>
      <c r="F16" s="18" t="s">
        <v>6</v>
      </c>
      <c r="G16" s="19" t="s">
        <v>9</v>
      </c>
    </row>
    <row r="17" spans="1:7" s="8" customFormat="1" ht="70.150000000000006" customHeight="1">
      <c r="A17" s="32">
        <v>3</v>
      </c>
      <c r="B17" s="106" t="s">
        <v>40</v>
      </c>
      <c r="C17" s="47" t="s">
        <v>146</v>
      </c>
      <c r="D17" s="34">
        <v>613.66</v>
      </c>
      <c r="E17" s="32">
        <f>E18</f>
        <v>1</v>
      </c>
      <c r="F17" s="32" t="s">
        <v>15</v>
      </c>
      <c r="G17" s="31">
        <f>D17*E17</f>
        <v>613.66</v>
      </c>
    </row>
    <row r="18" spans="1:7" ht="15" customHeight="1">
      <c r="A18" s="32"/>
      <c r="B18" s="106"/>
      <c r="C18" s="124" t="s">
        <v>143</v>
      </c>
      <c r="D18" s="107"/>
      <c r="E18" s="122">
        <v>1</v>
      </c>
      <c r="F18" s="122"/>
      <c r="G18" s="123"/>
    </row>
    <row r="19" spans="1:7" s="8" customFormat="1" ht="15" customHeight="1">
      <c r="A19" s="32"/>
      <c r="B19" s="106"/>
      <c r="C19" s="124"/>
      <c r="D19" s="107"/>
      <c r="E19" s="122"/>
      <c r="F19" s="122"/>
      <c r="G19" s="123"/>
    </row>
    <row r="20" spans="1:7" ht="15" customHeight="1" thickBot="1">
      <c r="A20" s="35" t="s">
        <v>43</v>
      </c>
      <c r="B20" s="35" t="s">
        <v>37</v>
      </c>
      <c r="C20" s="56" t="s">
        <v>0</v>
      </c>
      <c r="D20" s="18" t="s">
        <v>8</v>
      </c>
      <c r="E20" s="18" t="s">
        <v>1</v>
      </c>
      <c r="F20" s="18" t="s">
        <v>6</v>
      </c>
      <c r="G20" s="19" t="s">
        <v>9</v>
      </c>
    </row>
    <row r="21" spans="1:7" s="8" customFormat="1" ht="70.150000000000006" customHeight="1">
      <c r="A21" s="32">
        <v>4</v>
      </c>
      <c r="B21" s="106" t="s">
        <v>41</v>
      </c>
      <c r="C21" s="47" t="s">
        <v>120</v>
      </c>
      <c r="D21" s="34">
        <v>1109.71</v>
      </c>
      <c r="E21" s="32">
        <f>E22+E23+E24</f>
        <v>3</v>
      </c>
      <c r="F21" s="32" t="s">
        <v>15</v>
      </c>
      <c r="G21" s="31">
        <f>D21*E21</f>
        <v>3329.13</v>
      </c>
    </row>
    <row r="22" spans="1:7" ht="15" customHeight="1">
      <c r="A22" s="32"/>
      <c r="B22" s="106"/>
      <c r="C22" s="124" t="s">
        <v>79</v>
      </c>
      <c r="D22" s="107"/>
      <c r="E22" s="122">
        <v>1</v>
      </c>
      <c r="F22" s="122"/>
      <c r="G22" s="123"/>
    </row>
    <row r="23" spans="1:7" ht="15" customHeight="1">
      <c r="A23" s="32"/>
      <c r="B23" s="106"/>
      <c r="C23" s="124" t="s">
        <v>80</v>
      </c>
      <c r="D23" s="107"/>
      <c r="E23" s="122">
        <v>1</v>
      </c>
      <c r="F23" s="122"/>
      <c r="G23" s="123"/>
    </row>
    <row r="24" spans="1:7" ht="15" customHeight="1">
      <c r="A24" s="32"/>
      <c r="B24" s="106"/>
      <c r="C24" s="124" t="s">
        <v>144</v>
      </c>
      <c r="D24" s="107"/>
      <c r="E24" s="122">
        <v>1</v>
      </c>
      <c r="F24" s="122"/>
      <c r="G24" s="123"/>
    </row>
    <row r="25" spans="1:7" ht="15" customHeight="1">
      <c r="A25" s="32"/>
      <c r="B25" s="106"/>
      <c r="C25" s="124"/>
      <c r="D25" s="107"/>
      <c r="E25" s="122"/>
      <c r="F25" s="122"/>
      <c r="G25" s="123"/>
    </row>
    <row r="26" spans="1:7" ht="15" customHeight="1" thickBot="1">
      <c r="A26" s="35" t="s">
        <v>43</v>
      </c>
      <c r="B26" s="35" t="s">
        <v>37</v>
      </c>
      <c r="C26" s="56" t="s">
        <v>0</v>
      </c>
      <c r="D26" s="18" t="s">
        <v>8</v>
      </c>
      <c r="E26" s="18" t="s">
        <v>1</v>
      </c>
      <c r="F26" s="18" t="s">
        <v>6</v>
      </c>
      <c r="G26" s="19" t="s">
        <v>9</v>
      </c>
    </row>
    <row r="27" spans="1:7" s="8" customFormat="1" ht="70.150000000000006" customHeight="1">
      <c r="A27" s="32">
        <v>5</v>
      </c>
      <c r="B27" s="106" t="s">
        <v>42</v>
      </c>
      <c r="C27" s="47" t="s">
        <v>147</v>
      </c>
      <c r="D27" s="34">
        <v>1109.71</v>
      </c>
      <c r="E27" s="32">
        <f>E28</f>
        <v>1</v>
      </c>
      <c r="F27" s="32" t="s">
        <v>15</v>
      </c>
      <c r="G27" s="31">
        <f>D27*E27</f>
        <v>1109.71</v>
      </c>
    </row>
    <row r="28" spans="1:7" ht="15" customHeight="1">
      <c r="A28" s="32"/>
      <c r="B28" s="106"/>
      <c r="C28" s="124" t="s">
        <v>84</v>
      </c>
      <c r="D28" s="107"/>
      <c r="E28" s="122">
        <v>1</v>
      </c>
      <c r="F28" s="122"/>
      <c r="G28" s="123"/>
    </row>
    <row r="29" spans="1:7" ht="15" customHeight="1" thickBot="1">
      <c r="A29" s="32"/>
      <c r="B29" s="106"/>
      <c r="C29" s="124"/>
      <c r="D29" s="107"/>
      <c r="E29" s="122"/>
      <c r="F29" s="122"/>
      <c r="G29" s="123"/>
    </row>
    <row r="30" spans="1:7" ht="15" customHeight="1" thickBot="1">
      <c r="A30" s="68" t="s">
        <v>5</v>
      </c>
      <c r="B30" s="68"/>
      <c r="C30" s="67">
        <v>1</v>
      </c>
      <c r="D30" s="9"/>
      <c r="E30" s="10"/>
      <c r="F30" s="10"/>
      <c r="G30" s="11">
        <f>G6+G10+G17+G21+G27</f>
        <v>10744.829999999998</v>
      </c>
    </row>
    <row r="31" spans="1:7" ht="15" customHeight="1">
      <c r="A31" s="4" t="s">
        <v>2</v>
      </c>
      <c r="B31" s="4"/>
      <c r="C31" s="53" t="s">
        <v>27</v>
      </c>
      <c r="D31" s="5"/>
      <c r="E31" s="5"/>
      <c r="F31" s="5"/>
      <c r="G31" s="6"/>
    </row>
    <row r="32" spans="1:7" ht="30" customHeight="1" thickBot="1">
      <c r="A32" s="7" t="s">
        <v>3</v>
      </c>
      <c r="B32" s="7"/>
      <c r="C32" s="46">
        <v>2</v>
      </c>
      <c r="D32" s="136" t="s">
        <v>94</v>
      </c>
      <c r="E32" s="136"/>
      <c r="F32" s="136"/>
      <c r="G32" s="136"/>
    </row>
    <row r="33" spans="1:7" ht="15" customHeight="1">
      <c r="A33" s="17"/>
      <c r="B33" s="17"/>
      <c r="C33" s="55"/>
      <c r="D33" s="137"/>
      <c r="E33" s="137"/>
      <c r="F33" s="137"/>
      <c r="G33" s="137"/>
    </row>
    <row r="34" spans="1:7" ht="15" customHeight="1" thickBot="1">
      <c r="A34" s="35" t="s">
        <v>43</v>
      </c>
      <c r="B34" s="35" t="s">
        <v>37</v>
      </c>
      <c r="C34" s="56" t="s">
        <v>0</v>
      </c>
      <c r="D34" s="18" t="s">
        <v>8</v>
      </c>
      <c r="E34" s="18" t="s">
        <v>1</v>
      </c>
      <c r="F34" s="18" t="s">
        <v>6</v>
      </c>
      <c r="G34" s="19" t="s">
        <v>9</v>
      </c>
    </row>
    <row r="35" spans="1:7" ht="70.150000000000006" customHeight="1">
      <c r="A35" s="106">
        <v>1</v>
      </c>
      <c r="B35" s="106" t="s">
        <v>44</v>
      </c>
      <c r="C35" s="65" t="s">
        <v>121</v>
      </c>
      <c r="D35" s="34">
        <v>15.91</v>
      </c>
      <c r="E35" s="33">
        <f>E36+E37+E38+E39+E40</f>
        <v>46</v>
      </c>
      <c r="F35" s="32" t="s">
        <v>7</v>
      </c>
      <c r="G35" s="31">
        <f>D35*E35</f>
        <v>731.86</v>
      </c>
    </row>
    <row r="36" spans="1:7" ht="15" customHeight="1">
      <c r="A36" s="32"/>
      <c r="B36" s="106"/>
      <c r="C36" s="124" t="s">
        <v>79</v>
      </c>
      <c r="D36" s="107"/>
      <c r="E36" s="122">
        <v>10</v>
      </c>
      <c r="F36" s="122"/>
      <c r="G36" s="123"/>
    </row>
    <row r="37" spans="1:7" ht="15" customHeight="1">
      <c r="A37" s="32"/>
      <c r="B37" s="106"/>
      <c r="C37" s="124" t="s">
        <v>80</v>
      </c>
      <c r="D37" s="107"/>
      <c r="E37" s="122">
        <v>10</v>
      </c>
      <c r="F37" s="122"/>
      <c r="G37" s="123"/>
    </row>
    <row r="38" spans="1:7" ht="15" customHeight="1">
      <c r="A38" s="32"/>
      <c r="B38" s="106"/>
      <c r="C38" s="124" t="s">
        <v>144</v>
      </c>
      <c r="D38" s="107"/>
      <c r="E38" s="122">
        <v>8</v>
      </c>
      <c r="F38" s="122"/>
      <c r="G38" s="123"/>
    </row>
    <row r="39" spans="1:7" ht="15" customHeight="1">
      <c r="A39" s="32"/>
      <c r="B39" s="106"/>
      <c r="C39" s="124" t="s">
        <v>143</v>
      </c>
      <c r="D39" s="107"/>
      <c r="E39" s="122">
        <v>3</v>
      </c>
      <c r="F39" s="122"/>
      <c r="G39" s="123"/>
    </row>
    <row r="40" spans="1:7" ht="15" customHeight="1">
      <c r="A40" s="32"/>
      <c r="B40" s="106"/>
      <c r="C40" s="124" t="s">
        <v>84</v>
      </c>
      <c r="D40" s="107"/>
      <c r="E40" s="122">
        <v>15</v>
      </c>
      <c r="F40" s="122"/>
      <c r="G40" s="123"/>
    </row>
    <row r="41" spans="1:7" ht="15" customHeight="1">
      <c r="A41" s="32"/>
      <c r="B41" s="106"/>
      <c r="C41" s="124"/>
      <c r="D41" s="107"/>
      <c r="E41" s="122"/>
      <c r="F41" s="122"/>
      <c r="G41" s="123"/>
    </row>
    <row r="42" spans="1:7" ht="15" customHeight="1" thickBot="1">
      <c r="A42" s="35" t="s">
        <v>43</v>
      </c>
      <c r="B42" s="35" t="s">
        <v>37</v>
      </c>
      <c r="C42" s="56" t="s">
        <v>0</v>
      </c>
      <c r="D42" s="18" t="s">
        <v>8</v>
      </c>
      <c r="E42" s="18" t="s">
        <v>1</v>
      </c>
      <c r="F42" s="18" t="s">
        <v>6</v>
      </c>
      <c r="G42" s="19" t="s">
        <v>9</v>
      </c>
    </row>
    <row r="43" spans="1:7" ht="70.150000000000006" customHeight="1">
      <c r="A43" s="32">
        <v>2</v>
      </c>
      <c r="B43" s="106" t="s">
        <v>45</v>
      </c>
      <c r="C43" s="47" t="s">
        <v>148</v>
      </c>
      <c r="D43" s="34">
        <v>26.11</v>
      </c>
      <c r="E43" s="33">
        <f>E44</f>
        <v>3</v>
      </c>
      <c r="F43" s="32" t="s">
        <v>7</v>
      </c>
      <c r="G43" s="31">
        <f>D43*E43</f>
        <v>78.33</v>
      </c>
    </row>
    <row r="44" spans="1:7" ht="15" customHeight="1">
      <c r="A44" s="32"/>
      <c r="B44" s="106"/>
      <c r="C44" s="124" t="s">
        <v>143</v>
      </c>
      <c r="D44" s="107"/>
      <c r="E44" s="122">
        <v>3</v>
      </c>
      <c r="F44" s="122"/>
      <c r="G44" s="123"/>
    </row>
    <row r="45" spans="1:7" ht="15" customHeight="1">
      <c r="A45" s="32"/>
      <c r="B45" s="106"/>
      <c r="C45" s="124"/>
      <c r="D45" s="107"/>
      <c r="E45" s="122"/>
      <c r="F45" s="122"/>
      <c r="G45" s="123"/>
    </row>
    <row r="46" spans="1:7" ht="15" customHeight="1" thickBot="1">
      <c r="A46" s="35" t="s">
        <v>43</v>
      </c>
      <c r="B46" s="35" t="s">
        <v>37</v>
      </c>
      <c r="C46" s="56" t="s">
        <v>0</v>
      </c>
      <c r="D46" s="18" t="s">
        <v>8</v>
      </c>
      <c r="E46" s="18" t="s">
        <v>1</v>
      </c>
      <c r="F46" s="18" t="s">
        <v>6</v>
      </c>
      <c r="G46" s="19" t="s">
        <v>9</v>
      </c>
    </row>
    <row r="47" spans="1:7" ht="70.150000000000006" customHeight="1">
      <c r="A47" s="32">
        <v>3</v>
      </c>
      <c r="B47" s="106" t="s">
        <v>48</v>
      </c>
      <c r="C47" s="47" t="s">
        <v>122</v>
      </c>
      <c r="D47" s="34">
        <v>28.72</v>
      </c>
      <c r="E47" s="33">
        <f>E48+E49+E50+E51</f>
        <v>43</v>
      </c>
      <c r="F47" s="32" t="s">
        <v>7</v>
      </c>
      <c r="G47" s="31">
        <f>D47*E47</f>
        <v>1234.96</v>
      </c>
    </row>
    <row r="48" spans="1:7" ht="15" customHeight="1">
      <c r="A48" s="32"/>
      <c r="B48" s="106"/>
      <c r="C48" s="124" t="s">
        <v>79</v>
      </c>
      <c r="D48" s="107"/>
      <c r="E48" s="122">
        <v>10</v>
      </c>
      <c r="F48" s="122"/>
      <c r="G48" s="123"/>
    </row>
    <row r="49" spans="1:9" ht="15" customHeight="1">
      <c r="A49" s="32"/>
      <c r="B49" s="106"/>
      <c r="C49" s="124" t="s">
        <v>80</v>
      </c>
      <c r="D49" s="107"/>
      <c r="E49" s="122">
        <v>10</v>
      </c>
      <c r="F49" s="122"/>
      <c r="G49" s="123"/>
    </row>
    <row r="50" spans="1:9" ht="15" customHeight="1">
      <c r="A50" s="32"/>
      <c r="B50" s="106"/>
      <c r="C50" s="124" t="s">
        <v>144</v>
      </c>
      <c r="D50" s="107"/>
      <c r="E50" s="122">
        <v>8</v>
      </c>
      <c r="F50" s="122"/>
      <c r="G50" s="123"/>
    </row>
    <row r="51" spans="1:9" ht="15" customHeight="1">
      <c r="A51" s="32"/>
      <c r="B51" s="106"/>
      <c r="C51" s="124" t="s">
        <v>84</v>
      </c>
      <c r="D51" s="107"/>
      <c r="E51" s="122">
        <v>15</v>
      </c>
      <c r="F51" s="122"/>
      <c r="G51" s="123"/>
    </row>
    <row r="52" spans="1:9" ht="15" customHeight="1">
      <c r="A52" s="32"/>
      <c r="B52" s="106"/>
      <c r="C52" s="124"/>
      <c r="D52" s="107"/>
      <c r="E52" s="122"/>
      <c r="F52" s="122"/>
      <c r="G52" s="123"/>
    </row>
    <row r="53" spans="1:9" ht="15" customHeight="1" thickBot="1">
      <c r="A53" s="35" t="s">
        <v>43</v>
      </c>
      <c r="B53" s="35" t="s">
        <v>37</v>
      </c>
      <c r="C53" s="56" t="s">
        <v>0</v>
      </c>
      <c r="D53" s="18" t="s">
        <v>8</v>
      </c>
      <c r="E53" s="18" t="s">
        <v>1</v>
      </c>
      <c r="F53" s="18" t="s">
        <v>6</v>
      </c>
      <c r="G53" s="19" t="s">
        <v>9</v>
      </c>
    </row>
    <row r="54" spans="1:9" ht="60" customHeight="1">
      <c r="A54" s="32">
        <v>4</v>
      </c>
      <c r="B54" s="106" t="s">
        <v>46</v>
      </c>
      <c r="C54" s="84" t="s">
        <v>136</v>
      </c>
      <c r="D54" s="34">
        <v>180.81</v>
      </c>
      <c r="E54" s="33">
        <f>E55</f>
        <v>12</v>
      </c>
      <c r="F54" s="32" t="s">
        <v>16</v>
      </c>
      <c r="G54" s="31">
        <f>D54*E54</f>
        <v>2169.7200000000003</v>
      </c>
    </row>
    <row r="55" spans="1:9" ht="15" customHeight="1">
      <c r="A55" s="32"/>
      <c r="B55" s="106"/>
      <c r="C55" s="124" t="s">
        <v>84</v>
      </c>
      <c r="D55" s="107"/>
      <c r="E55" s="122">
        <v>12</v>
      </c>
      <c r="F55" s="122"/>
      <c r="G55" s="123"/>
    </row>
    <row r="56" spans="1:9" ht="15" customHeight="1">
      <c r="A56" s="32"/>
      <c r="B56" s="106"/>
      <c r="C56" s="124"/>
      <c r="D56" s="107"/>
      <c r="E56" s="122"/>
      <c r="F56" s="122"/>
      <c r="G56" s="123"/>
    </row>
    <row r="57" spans="1:9" ht="15" customHeight="1" thickBot="1">
      <c r="A57" s="35" t="s">
        <v>43</v>
      </c>
      <c r="B57" s="35" t="s">
        <v>37</v>
      </c>
      <c r="C57" s="56" t="s">
        <v>0</v>
      </c>
      <c r="D57" s="18" t="s">
        <v>8</v>
      </c>
      <c r="E57" s="18" t="s">
        <v>1</v>
      </c>
      <c r="F57" s="18" t="s">
        <v>6</v>
      </c>
      <c r="G57" s="19" t="s">
        <v>9</v>
      </c>
    </row>
    <row r="58" spans="1:9" ht="79.900000000000006" customHeight="1">
      <c r="A58" s="32">
        <v>5</v>
      </c>
      <c r="B58" s="106" t="s">
        <v>47</v>
      </c>
      <c r="C58" s="65" t="s">
        <v>135</v>
      </c>
      <c r="D58" s="34">
        <v>118.08</v>
      </c>
      <c r="E58" s="33">
        <f>E59</f>
        <v>1</v>
      </c>
      <c r="F58" s="32" t="s">
        <v>15</v>
      </c>
      <c r="G58" s="31">
        <f>D58*E58</f>
        <v>118.08</v>
      </c>
      <c r="I58" s="54"/>
    </row>
    <row r="59" spans="1:9" ht="15" customHeight="1">
      <c r="A59" s="32"/>
      <c r="B59" s="106"/>
      <c r="C59" s="124" t="s">
        <v>84</v>
      </c>
      <c r="D59" s="107"/>
      <c r="E59" s="122">
        <v>1</v>
      </c>
      <c r="F59" s="122"/>
      <c r="G59" s="123"/>
    </row>
    <row r="60" spans="1:9" ht="15" customHeight="1">
      <c r="A60" s="32"/>
      <c r="B60" s="106"/>
      <c r="C60" s="124"/>
      <c r="D60" s="107"/>
      <c r="E60" s="122"/>
      <c r="F60" s="122"/>
      <c r="G60" s="123"/>
    </row>
    <row r="61" spans="1:9" ht="15" customHeight="1" thickBot="1">
      <c r="A61" s="35" t="s">
        <v>43</v>
      </c>
      <c r="B61" s="35" t="s">
        <v>37</v>
      </c>
      <c r="C61" s="56" t="s">
        <v>0</v>
      </c>
      <c r="D61" s="18" t="s">
        <v>8</v>
      </c>
      <c r="E61" s="18" t="s">
        <v>1</v>
      </c>
      <c r="F61" s="18" t="s">
        <v>6</v>
      </c>
      <c r="G61" s="19" t="s">
        <v>9</v>
      </c>
    </row>
    <row r="62" spans="1:9" ht="100.15" customHeight="1">
      <c r="A62" s="32">
        <v>6</v>
      </c>
      <c r="B62" s="106" t="s">
        <v>49</v>
      </c>
      <c r="C62" s="65" t="s">
        <v>137</v>
      </c>
      <c r="D62" s="34">
        <v>206.58</v>
      </c>
      <c r="E62" s="33">
        <f>E63</f>
        <v>1</v>
      </c>
      <c r="F62" s="32" t="s">
        <v>15</v>
      </c>
      <c r="G62" s="31">
        <f>D62*E62</f>
        <v>206.58</v>
      </c>
    </row>
    <row r="63" spans="1:9" ht="15" customHeight="1">
      <c r="A63" s="32"/>
      <c r="B63" s="106"/>
      <c r="C63" s="124" t="s">
        <v>84</v>
      </c>
      <c r="D63" s="107"/>
      <c r="E63" s="122">
        <v>1</v>
      </c>
      <c r="F63" s="122"/>
      <c r="G63" s="123"/>
    </row>
    <row r="64" spans="1:9" ht="15" customHeight="1" thickBot="1">
      <c r="A64" s="32"/>
      <c r="B64" s="106"/>
      <c r="C64" s="124"/>
      <c r="D64" s="107"/>
      <c r="E64" s="122"/>
      <c r="F64" s="122"/>
      <c r="G64" s="123"/>
    </row>
    <row r="65" spans="1:7" ht="15" customHeight="1" thickBot="1">
      <c r="A65" s="68" t="s">
        <v>5</v>
      </c>
      <c r="B65" s="68"/>
      <c r="C65" s="67">
        <v>2</v>
      </c>
      <c r="D65" s="9"/>
      <c r="E65" s="10"/>
      <c r="F65" s="10"/>
      <c r="G65" s="11">
        <f>G35+G43+G47+G54+G58+G62</f>
        <v>4539.5300000000007</v>
      </c>
    </row>
    <row r="66" spans="1:7" ht="15" customHeight="1">
      <c r="A66" s="4" t="s">
        <v>2</v>
      </c>
      <c r="B66" s="4"/>
      <c r="C66" s="53" t="s">
        <v>27</v>
      </c>
      <c r="D66" s="5"/>
      <c r="E66" s="5"/>
      <c r="F66" s="5"/>
      <c r="G66" s="6"/>
    </row>
    <row r="67" spans="1:7" ht="30" customHeight="1" thickBot="1">
      <c r="A67" s="7" t="s">
        <v>3</v>
      </c>
      <c r="B67" s="7"/>
      <c r="C67" s="46">
        <v>3</v>
      </c>
      <c r="D67" s="136" t="s">
        <v>85</v>
      </c>
      <c r="E67" s="136"/>
      <c r="F67" s="136"/>
      <c r="G67" s="136"/>
    </row>
    <row r="68" spans="1:7" ht="15" customHeight="1">
      <c r="A68" s="17"/>
      <c r="B68" s="17"/>
      <c r="C68" s="55"/>
      <c r="D68" s="137"/>
      <c r="E68" s="137"/>
      <c r="F68" s="137"/>
      <c r="G68" s="137"/>
    </row>
    <row r="69" spans="1:7" ht="15" customHeight="1" thickBot="1">
      <c r="A69" s="35" t="s">
        <v>43</v>
      </c>
      <c r="B69" s="35" t="s">
        <v>37</v>
      </c>
      <c r="C69" s="56" t="s">
        <v>0</v>
      </c>
      <c r="D69" s="18" t="s">
        <v>8</v>
      </c>
      <c r="E69" s="18" t="s">
        <v>1</v>
      </c>
      <c r="F69" s="18" t="s">
        <v>6</v>
      </c>
      <c r="G69" s="19" t="s">
        <v>9</v>
      </c>
    </row>
    <row r="70" spans="1:7" ht="60" customHeight="1">
      <c r="A70" s="32">
        <v>1</v>
      </c>
      <c r="B70" s="106" t="s">
        <v>50</v>
      </c>
      <c r="C70" s="54" t="s">
        <v>123</v>
      </c>
      <c r="D70" s="34">
        <v>19.38</v>
      </c>
      <c r="E70" s="33">
        <f>E71+E72+E73+E74+E75</f>
        <v>37</v>
      </c>
      <c r="F70" s="32" t="s">
        <v>7</v>
      </c>
      <c r="G70" s="31">
        <f>D70*E70</f>
        <v>717.06</v>
      </c>
    </row>
    <row r="71" spans="1:7" ht="15" customHeight="1">
      <c r="A71" s="32"/>
      <c r="B71" s="106"/>
      <c r="C71" s="124" t="s">
        <v>79</v>
      </c>
      <c r="D71" s="107"/>
      <c r="E71" s="122">
        <v>8</v>
      </c>
      <c r="F71" s="122"/>
      <c r="G71" s="123"/>
    </row>
    <row r="72" spans="1:7" ht="15" customHeight="1">
      <c r="A72" s="32"/>
      <c r="B72" s="106"/>
      <c r="C72" s="124" t="s">
        <v>80</v>
      </c>
      <c r="D72" s="107"/>
      <c r="E72" s="122">
        <v>8</v>
      </c>
      <c r="F72" s="122"/>
      <c r="G72" s="123"/>
    </row>
    <row r="73" spans="1:7" ht="15" customHeight="1">
      <c r="A73" s="32"/>
      <c r="B73" s="106"/>
      <c r="C73" s="124" t="s">
        <v>144</v>
      </c>
      <c r="D73" s="107"/>
      <c r="E73" s="122">
        <v>12</v>
      </c>
      <c r="F73" s="122"/>
      <c r="G73" s="123"/>
    </row>
    <row r="74" spans="1:7" ht="15" customHeight="1">
      <c r="A74" s="32"/>
      <c r="B74" s="106"/>
      <c r="C74" s="124" t="s">
        <v>143</v>
      </c>
      <c r="D74" s="107"/>
      <c r="E74" s="122">
        <v>4</v>
      </c>
      <c r="F74" s="122"/>
      <c r="G74" s="123"/>
    </row>
    <row r="75" spans="1:7" ht="15" customHeight="1">
      <c r="A75" s="32"/>
      <c r="B75" s="106"/>
      <c r="C75" s="124" t="s">
        <v>84</v>
      </c>
      <c r="D75" s="107"/>
      <c r="E75" s="122">
        <v>5</v>
      </c>
      <c r="F75" s="122"/>
      <c r="G75" s="123"/>
    </row>
    <row r="76" spans="1:7" ht="15" customHeight="1" thickBot="1">
      <c r="A76" s="32"/>
      <c r="B76" s="106"/>
      <c r="C76" s="124"/>
      <c r="D76" s="107"/>
      <c r="E76" s="122"/>
      <c r="F76" s="122"/>
      <c r="G76" s="123"/>
    </row>
    <row r="77" spans="1:7" ht="15" customHeight="1" thickBot="1">
      <c r="A77" s="68" t="s">
        <v>5</v>
      </c>
      <c r="B77" s="68"/>
      <c r="C77" s="67">
        <v>3</v>
      </c>
      <c r="D77" s="9"/>
      <c r="E77" s="10"/>
      <c r="F77" s="10"/>
      <c r="G77" s="11">
        <f>G70</f>
        <v>717.06</v>
      </c>
    </row>
    <row r="78" spans="1:7" ht="15" customHeight="1">
      <c r="A78" s="4" t="s">
        <v>2</v>
      </c>
      <c r="B78" s="4"/>
      <c r="C78" s="53" t="s">
        <v>27</v>
      </c>
      <c r="D78" s="5"/>
      <c r="E78" s="5"/>
      <c r="F78" s="5"/>
      <c r="G78" s="6"/>
    </row>
    <row r="79" spans="1:7" ht="30" customHeight="1" thickBot="1">
      <c r="A79" s="7" t="s">
        <v>3</v>
      </c>
      <c r="B79" s="7"/>
      <c r="C79" s="46">
        <v>4</v>
      </c>
      <c r="D79" s="136" t="s">
        <v>86</v>
      </c>
      <c r="E79" s="136"/>
      <c r="F79" s="136"/>
      <c r="G79" s="136"/>
    </row>
    <row r="80" spans="1:7">
      <c r="A80" s="17"/>
      <c r="B80" s="17"/>
      <c r="C80" s="55"/>
      <c r="D80" s="137"/>
      <c r="E80" s="137"/>
      <c r="F80" s="137"/>
      <c r="G80" s="137"/>
    </row>
    <row r="81" spans="1:7" ht="15" thickBot="1">
      <c r="A81" s="35" t="s">
        <v>43</v>
      </c>
      <c r="B81" s="35" t="s">
        <v>37</v>
      </c>
      <c r="C81" s="56" t="s">
        <v>0</v>
      </c>
      <c r="D81" s="18" t="s">
        <v>8</v>
      </c>
      <c r="E81" s="18" t="s">
        <v>1</v>
      </c>
      <c r="F81" s="18" t="s">
        <v>6</v>
      </c>
      <c r="G81" s="19" t="s">
        <v>9</v>
      </c>
    </row>
    <row r="82" spans="1:7" ht="60" customHeight="1">
      <c r="A82" s="32">
        <v>1</v>
      </c>
      <c r="B82" s="106" t="s">
        <v>51</v>
      </c>
      <c r="C82" s="47" t="s">
        <v>124</v>
      </c>
      <c r="D82" s="34">
        <v>61.99</v>
      </c>
      <c r="E82" s="32">
        <f>E83+E84+E85+E86+E87+E88+E89+E90+E91</f>
        <v>9</v>
      </c>
      <c r="F82" s="32" t="s">
        <v>15</v>
      </c>
      <c r="G82" s="31">
        <f>D82*E82</f>
        <v>557.91</v>
      </c>
    </row>
    <row r="83" spans="1:7" ht="15" customHeight="1">
      <c r="A83" s="32"/>
      <c r="B83" s="106"/>
      <c r="C83" s="124" t="s">
        <v>79</v>
      </c>
      <c r="D83" s="107"/>
      <c r="E83" s="125">
        <v>1</v>
      </c>
      <c r="F83" s="122"/>
      <c r="G83" s="123"/>
    </row>
    <row r="84" spans="1:7" ht="15" customHeight="1">
      <c r="A84" s="32"/>
      <c r="B84" s="106"/>
      <c r="C84" s="124" t="s">
        <v>80</v>
      </c>
      <c r="D84" s="107"/>
      <c r="E84" s="122">
        <v>1</v>
      </c>
      <c r="F84" s="122"/>
      <c r="G84" s="123"/>
    </row>
    <row r="85" spans="1:7" ht="15" customHeight="1">
      <c r="A85" s="32"/>
      <c r="B85" s="106"/>
      <c r="C85" s="124" t="s">
        <v>149</v>
      </c>
      <c r="D85" s="107"/>
      <c r="E85" s="122">
        <v>1</v>
      </c>
      <c r="F85" s="122"/>
      <c r="G85" s="123"/>
    </row>
    <row r="86" spans="1:7" ht="15" customHeight="1">
      <c r="A86" s="32"/>
      <c r="B86" s="106"/>
      <c r="C86" s="124" t="s">
        <v>81</v>
      </c>
      <c r="D86" s="107"/>
      <c r="E86" s="122">
        <v>1</v>
      </c>
      <c r="F86" s="122"/>
      <c r="G86" s="123"/>
    </row>
    <row r="87" spans="1:7" ht="15" customHeight="1">
      <c r="A87" s="32"/>
      <c r="B87" s="106"/>
      <c r="C87" s="124" t="s">
        <v>82</v>
      </c>
      <c r="D87" s="107"/>
      <c r="E87" s="122">
        <v>1</v>
      </c>
      <c r="F87" s="122"/>
      <c r="G87" s="123"/>
    </row>
    <row r="88" spans="1:7" ht="15" customHeight="1">
      <c r="A88" s="32"/>
      <c r="B88" s="106"/>
      <c r="C88" s="124" t="s">
        <v>144</v>
      </c>
      <c r="D88" s="107"/>
      <c r="E88" s="122">
        <v>1</v>
      </c>
      <c r="F88" s="122"/>
      <c r="G88" s="123"/>
    </row>
    <row r="89" spans="1:7" ht="15" customHeight="1">
      <c r="A89" s="32"/>
      <c r="B89" s="106"/>
      <c r="C89" s="124" t="s">
        <v>143</v>
      </c>
      <c r="D89" s="107"/>
      <c r="E89" s="122">
        <v>1</v>
      </c>
      <c r="F89" s="122"/>
      <c r="G89" s="123"/>
    </row>
    <row r="90" spans="1:7" ht="15" customHeight="1">
      <c r="A90" s="32"/>
      <c r="B90" s="106"/>
      <c r="C90" s="124" t="s">
        <v>83</v>
      </c>
      <c r="D90" s="107"/>
      <c r="E90" s="122">
        <v>1</v>
      </c>
      <c r="F90" s="122"/>
      <c r="G90" s="123"/>
    </row>
    <row r="91" spans="1:7" ht="15" customHeight="1">
      <c r="A91" s="32"/>
      <c r="B91" s="106"/>
      <c r="C91" s="124" t="s">
        <v>84</v>
      </c>
      <c r="D91" s="107"/>
      <c r="E91" s="122">
        <v>1</v>
      </c>
      <c r="F91" s="122"/>
      <c r="G91" s="123"/>
    </row>
    <row r="92" spans="1:7" ht="15" customHeight="1" thickBot="1">
      <c r="A92" s="32"/>
      <c r="B92" s="106"/>
      <c r="C92" s="124"/>
      <c r="D92" s="107"/>
      <c r="E92" s="122"/>
      <c r="F92" s="122"/>
      <c r="G92" s="123"/>
    </row>
    <row r="93" spans="1:7" ht="15" customHeight="1" thickBot="1">
      <c r="A93" s="68" t="s">
        <v>5</v>
      </c>
      <c r="B93" s="68"/>
      <c r="C93" s="67">
        <v>4</v>
      </c>
      <c r="D93" s="9"/>
      <c r="E93" s="10"/>
      <c r="F93" s="10"/>
      <c r="G93" s="11">
        <f>G82</f>
        <v>557.91</v>
      </c>
    </row>
    <row r="94" spans="1:7" ht="15" customHeight="1">
      <c r="A94" s="4" t="s">
        <v>2</v>
      </c>
      <c r="B94" s="4"/>
      <c r="C94" s="53" t="s">
        <v>27</v>
      </c>
      <c r="D94" s="5"/>
      <c r="E94" s="5"/>
      <c r="F94" s="5"/>
      <c r="G94" s="6"/>
    </row>
    <row r="95" spans="1:7" ht="30" customHeight="1" thickBot="1">
      <c r="A95" s="7" t="s">
        <v>3</v>
      </c>
      <c r="B95" s="7"/>
      <c r="C95" s="46">
        <v>5</v>
      </c>
      <c r="D95" s="136" t="s">
        <v>96</v>
      </c>
      <c r="E95" s="136"/>
      <c r="F95" s="136"/>
      <c r="G95" s="136"/>
    </row>
    <row r="96" spans="1:7" ht="15" customHeight="1">
      <c r="A96" s="17"/>
      <c r="B96" s="17"/>
      <c r="C96" s="55"/>
      <c r="D96" s="137"/>
      <c r="E96" s="137"/>
      <c r="F96" s="137"/>
      <c r="G96" s="137"/>
    </row>
    <row r="97" spans="1:7" ht="15" customHeight="1" thickBot="1">
      <c r="A97" s="35" t="s">
        <v>43</v>
      </c>
      <c r="B97" s="35" t="s">
        <v>37</v>
      </c>
      <c r="C97" s="56" t="s">
        <v>0</v>
      </c>
      <c r="D97" s="18" t="s">
        <v>8</v>
      </c>
      <c r="E97" s="18" t="s">
        <v>1</v>
      </c>
      <c r="F97" s="18" t="s">
        <v>6</v>
      </c>
      <c r="G97" s="19" t="s">
        <v>9</v>
      </c>
    </row>
    <row r="98" spans="1:7" ht="79.900000000000006" customHeight="1">
      <c r="A98" s="32">
        <v>1</v>
      </c>
      <c r="B98" s="106" t="s">
        <v>52</v>
      </c>
      <c r="C98" s="54" t="s">
        <v>125</v>
      </c>
      <c r="D98" s="34">
        <v>41.53</v>
      </c>
      <c r="E98" s="33">
        <v>5</v>
      </c>
      <c r="F98" s="32" t="s">
        <v>15</v>
      </c>
      <c r="G98" s="31">
        <f>D98*E98</f>
        <v>207.65</v>
      </c>
    </row>
    <row r="99" spans="1:7" ht="15" customHeight="1">
      <c r="A99" s="32"/>
      <c r="B99" s="106"/>
      <c r="C99" s="124"/>
      <c r="D99" s="107"/>
      <c r="E99" s="122"/>
      <c r="F99" s="122"/>
      <c r="G99" s="123"/>
    </row>
    <row r="100" spans="1:7" ht="15" customHeight="1" thickBot="1">
      <c r="A100" s="35" t="s">
        <v>43</v>
      </c>
      <c r="B100" s="35" t="s">
        <v>37</v>
      </c>
      <c r="C100" s="56" t="s">
        <v>0</v>
      </c>
      <c r="D100" s="18" t="s">
        <v>8</v>
      </c>
      <c r="E100" s="18" t="s">
        <v>1</v>
      </c>
      <c r="F100" s="18" t="s">
        <v>6</v>
      </c>
      <c r="G100" s="19" t="s">
        <v>9</v>
      </c>
    </row>
    <row r="101" spans="1:7" ht="79.900000000000006" customHeight="1">
      <c r="A101" s="32">
        <v>2</v>
      </c>
      <c r="B101" s="106" t="s">
        <v>97</v>
      </c>
      <c r="C101" s="54" t="s">
        <v>126</v>
      </c>
      <c r="D101" s="34">
        <v>26.3</v>
      </c>
      <c r="E101" s="33">
        <v>6</v>
      </c>
      <c r="F101" s="32" t="s">
        <v>15</v>
      </c>
      <c r="G101" s="31">
        <f>D101*E101</f>
        <v>157.80000000000001</v>
      </c>
    </row>
    <row r="102" spans="1:7" ht="15" customHeight="1">
      <c r="A102" s="32"/>
      <c r="B102" s="106"/>
      <c r="C102" s="124"/>
      <c r="D102" s="107"/>
      <c r="E102" s="122"/>
      <c r="F102" s="122"/>
      <c r="G102" s="123"/>
    </row>
    <row r="103" spans="1:7" ht="15" customHeight="1" thickBot="1">
      <c r="A103" s="35" t="s">
        <v>43</v>
      </c>
      <c r="B103" s="35" t="s">
        <v>37</v>
      </c>
      <c r="C103" s="56" t="s">
        <v>0</v>
      </c>
      <c r="D103" s="18" t="s">
        <v>8</v>
      </c>
      <c r="E103" s="18" t="s">
        <v>1</v>
      </c>
      <c r="F103" s="18" t="s">
        <v>6</v>
      </c>
      <c r="G103" s="19" t="s">
        <v>9</v>
      </c>
    </row>
    <row r="104" spans="1:7" ht="79.900000000000006" customHeight="1">
      <c r="A104" s="32">
        <v>3</v>
      </c>
      <c r="B104" s="106" t="s">
        <v>87</v>
      </c>
      <c r="C104" s="54" t="s">
        <v>127</v>
      </c>
      <c r="D104" s="34">
        <v>87.23</v>
      </c>
      <c r="E104" s="33">
        <v>6</v>
      </c>
      <c r="F104" s="32" t="s">
        <v>15</v>
      </c>
      <c r="G104" s="31">
        <f>D104*E104</f>
        <v>523.38</v>
      </c>
    </row>
    <row r="105" spans="1:7" ht="15" customHeight="1">
      <c r="A105" s="32"/>
      <c r="B105" s="106"/>
      <c r="C105" s="124"/>
      <c r="D105" s="107"/>
      <c r="E105" s="122"/>
      <c r="F105" s="122"/>
      <c r="G105" s="123"/>
    </row>
    <row r="106" spans="1:7" ht="15" customHeight="1" thickBot="1">
      <c r="A106" s="35" t="s">
        <v>43</v>
      </c>
      <c r="B106" s="35" t="s">
        <v>37</v>
      </c>
      <c r="C106" s="56" t="s">
        <v>0</v>
      </c>
      <c r="D106" s="18" t="s">
        <v>8</v>
      </c>
      <c r="E106" s="18" t="s">
        <v>1</v>
      </c>
      <c r="F106" s="18" t="s">
        <v>6</v>
      </c>
      <c r="G106" s="19" t="s">
        <v>9</v>
      </c>
    </row>
    <row r="107" spans="1:7" ht="79.900000000000006" customHeight="1">
      <c r="A107" s="32">
        <v>4</v>
      </c>
      <c r="B107" s="106" t="s">
        <v>98</v>
      </c>
      <c r="C107" s="54" t="s">
        <v>152</v>
      </c>
      <c r="D107" s="34">
        <v>287.95</v>
      </c>
      <c r="E107" s="33">
        <v>1</v>
      </c>
      <c r="F107" s="32" t="s">
        <v>15</v>
      </c>
      <c r="G107" s="31">
        <f>D107*E107</f>
        <v>287.95</v>
      </c>
    </row>
    <row r="108" spans="1:7" ht="15" customHeight="1">
      <c r="A108" s="32"/>
      <c r="B108" s="106"/>
      <c r="C108" s="124"/>
      <c r="D108" s="107"/>
      <c r="E108" s="122"/>
      <c r="F108" s="122"/>
      <c r="G108" s="123"/>
    </row>
    <row r="109" spans="1:7" ht="15" customHeight="1">
      <c r="A109" s="96"/>
      <c r="B109" s="96"/>
      <c r="C109" s="95"/>
      <c r="D109" s="114"/>
      <c r="E109" s="114"/>
      <c r="F109" s="114"/>
      <c r="G109" s="115"/>
    </row>
    <row r="110" spans="1:7" ht="15" customHeight="1" thickBot="1">
      <c r="A110" s="35" t="s">
        <v>43</v>
      </c>
      <c r="B110" s="35" t="s">
        <v>37</v>
      </c>
      <c r="C110" s="56" t="s">
        <v>0</v>
      </c>
      <c r="D110" s="18" t="s">
        <v>8</v>
      </c>
      <c r="E110" s="18" t="s">
        <v>1</v>
      </c>
      <c r="F110" s="18" t="s">
        <v>6</v>
      </c>
      <c r="G110" s="19" t="s">
        <v>9</v>
      </c>
    </row>
    <row r="111" spans="1:7" ht="90" customHeight="1">
      <c r="A111" s="32">
        <v>5</v>
      </c>
      <c r="B111" s="106" t="s">
        <v>100</v>
      </c>
      <c r="C111" s="54" t="s">
        <v>128</v>
      </c>
      <c r="D111" s="34">
        <v>5.72</v>
      </c>
      <c r="E111" s="33">
        <v>196</v>
      </c>
      <c r="F111" s="32" t="s">
        <v>7</v>
      </c>
      <c r="G111" s="31">
        <f>D111*E111</f>
        <v>1121.1199999999999</v>
      </c>
    </row>
    <row r="112" spans="1:7" ht="15" customHeight="1">
      <c r="A112" s="32"/>
      <c r="B112" s="106"/>
      <c r="C112" s="124"/>
      <c r="D112" s="107"/>
      <c r="E112" s="122"/>
      <c r="F112" s="122"/>
      <c r="G112" s="123"/>
    </row>
    <row r="113" spans="1:7" ht="15" customHeight="1" thickBot="1">
      <c r="A113" s="35" t="s">
        <v>43</v>
      </c>
      <c r="B113" s="35" t="s">
        <v>37</v>
      </c>
      <c r="C113" s="56" t="s">
        <v>0</v>
      </c>
      <c r="D113" s="18" t="s">
        <v>8</v>
      </c>
      <c r="E113" s="18" t="s">
        <v>1</v>
      </c>
      <c r="F113" s="18" t="s">
        <v>6</v>
      </c>
      <c r="G113" s="19" t="s">
        <v>9</v>
      </c>
    </row>
    <row r="114" spans="1:7" ht="90" customHeight="1">
      <c r="A114" s="32">
        <v>6</v>
      </c>
      <c r="B114" s="106" t="s">
        <v>101</v>
      </c>
      <c r="C114" s="54" t="s">
        <v>129</v>
      </c>
      <c r="D114" s="34">
        <v>7.24</v>
      </c>
      <c r="E114" s="33">
        <v>213</v>
      </c>
      <c r="F114" s="32" t="s">
        <v>7</v>
      </c>
      <c r="G114" s="31">
        <f>D114*E114</f>
        <v>1542.1200000000001</v>
      </c>
    </row>
    <row r="115" spans="1:7" ht="15" customHeight="1">
      <c r="A115" s="32"/>
      <c r="B115" s="106"/>
      <c r="C115" s="124"/>
      <c r="D115" s="107"/>
      <c r="E115" s="122"/>
      <c r="F115" s="122"/>
      <c r="G115" s="123"/>
    </row>
    <row r="116" spans="1:7" ht="15" customHeight="1" thickBot="1">
      <c r="A116" s="35" t="s">
        <v>43</v>
      </c>
      <c r="B116" s="35" t="s">
        <v>37</v>
      </c>
      <c r="C116" s="56" t="s">
        <v>0</v>
      </c>
      <c r="D116" s="18" t="s">
        <v>8</v>
      </c>
      <c r="E116" s="18" t="s">
        <v>1</v>
      </c>
      <c r="F116" s="18" t="s">
        <v>6</v>
      </c>
      <c r="G116" s="19" t="s">
        <v>9</v>
      </c>
    </row>
    <row r="117" spans="1:7" ht="70.150000000000006" customHeight="1">
      <c r="A117" s="32">
        <v>7</v>
      </c>
      <c r="B117" s="106" t="s">
        <v>102</v>
      </c>
      <c r="C117" s="54" t="s">
        <v>130</v>
      </c>
      <c r="D117" s="34">
        <v>46.26</v>
      </c>
      <c r="E117" s="33">
        <v>18</v>
      </c>
      <c r="F117" s="32" t="s">
        <v>7</v>
      </c>
      <c r="G117" s="31">
        <f>D117*E117</f>
        <v>832.68</v>
      </c>
    </row>
    <row r="118" spans="1:7" ht="15" customHeight="1">
      <c r="A118" s="32"/>
      <c r="B118" s="106"/>
      <c r="C118" s="124"/>
      <c r="D118" s="107"/>
      <c r="E118" s="122"/>
      <c r="F118" s="122"/>
      <c r="G118" s="123"/>
    </row>
    <row r="119" spans="1:7" ht="15" customHeight="1" thickBot="1">
      <c r="A119" s="35" t="s">
        <v>43</v>
      </c>
      <c r="B119" s="35" t="s">
        <v>37</v>
      </c>
      <c r="C119" s="56" t="s">
        <v>0</v>
      </c>
      <c r="D119" s="18" t="s">
        <v>8</v>
      </c>
      <c r="E119" s="18" t="s">
        <v>1</v>
      </c>
      <c r="F119" s="18" t="s">
        <v>6</v>
      </c>
      <c r="G119" s="19" t="s">
        <v>9</v>
      </c>
    </row>
    <row r="120" spans="1:7" ht="60" customHeight="1">
      <c r="A120" s="32">
        <v>8</v>
      </c>
      <c r="B120" s="106" t="s">
        <v>103</v>
      </c>
      <c r="C120" s="54" t="s">
        <v>131</v>
      </c>
      <c r="D120" s="34">
        <v>43.13</v>
      </c>
      <c r="E120" s="33">
        <v>96</v>
      </c>
      <c r="F120" s="32" t="s">
        <v>7</v>
      </c>
      <c r="G120" s="31">
        <f>D120*E120</f>
        <v>4140.4800000000005</v>
      </c>
    </row>
    <row r="121" spans="1:7" ht="15" customHeight="1">
      <c r="A121" s="32"/>
      <c r="B121" s="106"/>
      <c r="C121" s="124"/>
      <c r="D121" s="107"/>
      <c r="E121" s="122"/>
      <c r="F121" s="122"/>
      <c r="G121" s="123"/>
    </row>
    <row r="122" spans="1:7" ht="15" customHeight="1" thickBot="1">
      <c r="A122" s="35" t="s">
        <v>43</v>
      </c>
      <c r="B122" s="35" t="s">
        <v>37</v>
      </c>
      <c r="C122" s="56" t="s">
        <v>0</v>
      </c>
      <c r="D122" s="18" t="s">
        <v>8</v>
      </c>
      <c r="E122" s="18" t="s">
        <v>1</v>
      </c>
      <c r="F122" s="18" t="s">
        <v>6</v>
      </c>
      <c r="G122" s="19" t="s">
        <v>9</v>
      </c>
    </row>
    <row r="123" spans="1:7" ht="79.900000000000006" customHeight="1">
      <c r="A123" s="32">
        <v>9</v>
      </c>
      <c r="B123" s="106" t="s">
        <v>104</v>
      </c>
      <c r="C123" s="54" t="s">
        <v>132</v>
      </c>
      <c r="D123" s="34">
        <v>441.04</v>
      </c>
      <c r="E123" s="33">
        <v>1</v>
      </c>
      <c r="F123" s="32" t="s">
        <v>7</v>
      </c>
      <c r="G123" s="31">
        <f>D123*E123</f>
        <v>441.04</v>
      </c>
    </row>
    <row r="124" spans="1:7" ht="15" customHeight="1">
      <c r="A124" s="32"/>
      <c r="B124" s="106"/>
      <c r="C124" s="124"/>
      <c r="D124" s="107"/>
      <c r="E124" s="122"/>
      <c r="F124" s="122"/>
      <c r="G124" s="123"/>
    </row>
    <row r="125" spans="1:7" ht="15" customHeight="1" thickBot="1">
      <c r="A125" s="35" t="s">
        <v>43</v>
      </c>
      <c r="B125" s="35" t="s">
        <v>37</v>
      </c>
      <c r="C125" s="56" t="s">
        <v>0</v>
      </c>
      <c r="D125" s="18" t="s">
        <v>8</v>
      </c>
      <c r="E125" s="18" t="s">
        <v>1</v>
      </c>
      <c r="F125" s="18" t="s">
        <v>6</v>
      </c>
      <c r="G125" s="19" t="s">
        <v>9</v>
      </c>
    </row>
    <row r="126" spans="1:7" ht="79.900000000000006" customHeight="1">
      <c r="A126" s="32">
        <v>10</v>
      </c>
      <c r="B126" s="106" t="s">
        <v>105</v>
      </c>
      <c r="C126" s="54" t="s">
        <v>159</v>
      </c>
      <c r="D126" s="34">
        <v>524.73</v>
      </c>
      <c r="E126" s="33">
        <v>1</v>
      </c>
      <c r="F126" s="32" t="s">
        <v>15</v>
      </c>
      <c r="G126" s="31">
        <f>D126*E126</f>
        <v>524.73</v>
      </c>
    </row>
    <row r="127" spans="1:7" ht="15" customHeight="1">
      <c r="A127" s="32"/>
      <c r="B127" s="106"/>
      <c r="C127" s="124"/>
      <c r="D127" s="107"/>
      <c r="E127" s="122"/>
      <c r="F127" s="122"/>
      <c r="G127" s="123"/>
    </row>
    <row r="128" spans="1:7" ht="15" customHeight="1" thickBot="1">
      <c r="A128" s="35" t="s">
        <v>43</v>
      </c>
      <c r="B128" s="35" t="s">
        <v>37</v>
      </c>
      <c r="C128" s="56" t="s">
        <v>0</v>
      </c>
      <c r="D128" s="18" t="s">
        <v>8</v>
      </c>
      <c r="E128" s="18" t="s">
        <v>1</v>
      </c>
      <c r="F128" s="18" t="s">
        <v>6</v>
      </c>
      <c r="G128" s="19" t="s">
        <v>9</v>
      </c>
    </row>
    <row r="129" spans="1:7" ht="100.15" customHeight="1">
      <c r="A129" s="32">
        <v>11</v>
      </c>
      <c r="B129" s="106" t="s">
        <v>106</v>
      </c>
      <c r="C129" s="54" t="s">
        <v>160</v>
      </c>
      <c r="D129" s="34">
        <v>800</v>
      </c>
      <c r="E129" s="33">
        <v>1</v>
      </c>
      <c r="F129" s="32" t="s">
        <v>15</v>
      </c>
      <c r="G129" s="31">
        <f>D129*E129</f>
        <v>800</v>
      </c>
    </row>
    <row r="130" spans="1:7" ht="15" customHeight="1">
      <c r="A130" s="32"/>
      <c r="B130" s="106"/>
      <c r="C130" s="124"/>
      <c r="D130" s="107"/>
      <c r="E130" s="122"/>
      <c r="F130" s="122"/>
      <c r="G130" s="123"/>
    </row>
    <row r="131" spans="1:7" ht="15" customHeight="1" thickBot="1">
      <c r="A131" s="35" t="s">
        <v>43</v>
      </c>
      <c r="B131" s="35" t="s">
        <v>37</v>
      </c>
      <c r="C131" s="56" t="s">
        <v>0</v>
      </c>
      <c r="D131" s="18" t="s">
        <v>8</v>
      </c>
      <c r="E131" s="18" t="s">
        <v>1</v>
      </c>
      <c r="F131" s="18" t="s">
        <v>6</v>
      </c>
      <c r="G131" s="19" t="s">
        <v>9</v>
      </c>
    </row>
    <row r="132" spans="1:7" ht="90" customHeight="1">
      <c r="A132" s="32">
        <v>12</v>
      </c>
      <c r="B132" s="106" t="s">
        <v>108</v>
      </c>
      <c r="C132" s="54" t="s">
        <v>133</v>
      </c>
      <c r="D132" s="34">
        <v>6.69</v>
      </c>
      <c r="E132" s="33">
        <f>E133+E134+E135+E136+E137+E138+E139</f>
        <v>162</v>
      </c>
      <c r="F132" s="32" t="s">
        <v>7</v>
      </c>
      <c r="G132" s="31">
        <f>D132*E132</f>
        <v>1083.78</v>
      </c>
    </row>
    <row r="133" spans="1:7" ht="15" customHeight="1">
      <c r="A133" s="32"/>
      <c r="B133" s="106"/>
      <c r="C133" s="124" t="s">
        <v>79</v>
      </c>
      <c r="D133" s="107"/>
      <c r="E133" s="125">
        <v>12</v>
      </c>
      <c r="F133" s="122"/>
      <c r="G133" s="123"/>
    </row>
    <row r="134" spans="1:7" ht="15" customHeight="1">
      <c r="A134" s="32"/>
      <c r="B134" s="106"/>
      <c r="C134" s="124" t="s">
        <v>80</v>
      </c>
      <c r="D134" s="107"/>
      <c r="E134" s="122">
        <v>12</v>
      </c>
      <c r="F134" s="122"/>
      <c r="G134" s="123"/>
    </row>
    <row r="135" spans="1:7" ht="15" customHeight="1">
      <c r="A135" s="32"/>
      <c r="B135" s="106"/>
      <c r="C135" s="124" t="s">
        <v>149</v>
      </c>
      <c r="D135" s="107"/>
      <c r="E135" s="122">
        <v>78</v>
      </c>
      <c r="F135" s="122"/>
      <c r="G135" s="123"/>
    </row>
    <row r="136" spans="1:7" ht="15" customHeight="1">
      <c r="A136" s="32"/>
      <c r="B136" s="106"/>
      <c r="C136" s="124" t="s">
        <v>81</v>
      </c>
      <c r="D136" s="107"/>
      <c r="E136" s="122">
        <v>12</v>
      </c>
      <c r="F136" s="122"/>
      <c r="G136" s="123"/>
    </row>
    <row r="137" spans="1:7" ht="15" customHeight="1">
      <c r="A137" s="32"/>
      <c r="B137" s="106"/>
      <c r="C137" s="124" t="s">
        <v>82</v>
      </c>
      <c r="D137" s="107"/>
      <c r="E137" s="122">
        <v>12</v>
      </c>
      <c r="F137" s="122"/>
      <c r="G137" s="123"/>
    </row>
    <row r="138" spans="1:7" ht="15" customHeight="1">
      <c r="A138" s="32"/>
      <c r="B138" s="106"/>
      <c r="C138" s="124" t="s">
        <v>144</v>
      </c>
      <c r="D138" s="107"/>
      <c r="E138" s="122">
        <v>16</v>
      </c>
      <c r="F138" s="122"/>
      <c r="G138" s="123"/>
    </row>
    <row r="139" spans="1:7" ht="15" customHeight="1">
      <c r="A139" s="32"/>
      <c r="B139" s="106"/>
      <c r="C139" s="124" t="s">
        <v>84</v>
      </c>
      <c r="D139" s="107"/>
      <c r="E139" s="122">
        <v>20</v>
      </c>
      <c r="F139" s="122"/>
      <c r="G139" s="123"/>
    </row>
    <row r="140" spans="1:7" ht="15" customHeight="1" thickBot="1">
      <c r="A140" s="32"/>
      <c r="B140" s="106"/>
      <c r="C140" s="124"/>
      <c r="D140" s="107"/>
      <c r="E140" s="122"/>
      <c r="F140" s="122"/>
      <c r="G140" s="123"/>
    </row>
    <row r="141" spans="1:7" ht="15" customHeight="1" thickBot="1">
      <c r="A141" s="68" t="s">
        <v>5</v>
      </c>
      <c r="B141" s="68"/>
      <c r="C141" s="67">
        <v>5</v>
      </c>
      <c r="D141" s="9"/>
      <c r="E141" s="10"/>
      <c r="F141" s="10"/>
      <c r="G141" s="11">
        <f>G98+G101+G104+G107+G111+G114+G117+G120+G123+G126+G129+G132</f>
        <v>11662.730000000001</v>
      </c>
    </row>
    <row r="142" spans="1:7" ht="15" customHeight="1">
      <c r="A142" s="4" t="s">
        <v>2</v>
      </c>
      <c r="B142" s="4"/>
      <c r="C142" s="53" t="s">
        <v>27</v>
      </c>
      <c r="D142" s="5"/>
      <c r="E142" s="5"/>
      <c r="F142" s="5"/>
      <c r="G142" s="6"/>
    </row>
    <row r="143" spans="1:7" ht="30" customHeight="1" thickBot="1">
      <c r="A143" s="7" t="s">
        <v>3</v>
      </c>
      <c r="B143" s="7"/>
      <c r="C143" s="46">
        <v>6</v>
      </c>
      <c r="D143" s="136" t="s">
        <v>109</v>
      </c>
      <c r="E143" s="136"/>
      <c r="F143" s="136"/>
      <c r="G143" s="136"/>
    </row>
    <row r="144" spans="1:7" ht="15" customHeight="1">
      <c r="A144" s="17"/>
      <c r="B144" s="17"/>
      <c r="C144" s="55"/>
      <c r="D144" s="137"/>
      <c r="E144" s="137"/>
      <c r="F144" s="137"/>
      <c r="G144" s="137"/>
    </row>
    <row r="145" spans="1:7" ht="15" customHeight="1" thickBot="1">
      <c r="A145" s="35" t="s">
        <v>43</v>
      </c>
      <c r="B145" s="35" t="s">
        <v>37</v>
      </c>
      <c r="C145" s="56" t="s">
        <v>0</v>
      </c>
      <c r="D145" s="18" t="s">
        <v>8</v>
      </c>
      <c r="E145" s="18" t="s">
        <v>1</v>
      </c>
      <c r="F145" s="18" t="s">
        <v>6</v>
      </c>
      <c r="G145" s="19" t="s">
        <v>9</v>
      </c>
    </row>
    <row r="146" spans="1:7" ht="49.9" customHeight="1">
      <c r="A146" s="32">
        <v>1</v>
      </c>
      <c r="B146" s="106" t="s">
        <v>53</v>
      </c>
      <c r="C146" s="54" t="s">
        <v>168</v>
      </c>
      <c r="D146" s="34">
        <v>59.06</v>
      </c>
      <c r="E146" s="33">
        <f>E147+E148+E149+E150+E151</f>
        <v>4</v>
      </c>
      <c r="F146" s="33" t="s">
        <v>29</v>
      </c>
      <c r="G146" s="31">
        <f>D146*E146</f>
        <v>236.24</v>
      </c>
    </row>
    <row r="147" spans="1:7" ht="15" customHeight="1">
      <c r="A147" s="32"/>
      <c r="B147" s="106"/>
      <c r="C147" s="124" t="s">
        <v>79</v>
      </c>
      <c r="D147" s="107"/>
      <c r="E147" s="122">
        <v>0.6</v>
      </c>
      <c r="F147" s="122"/>
      <c r="G147" s="123"/>
    </row>
    <row r="148" spans="1:7" ht="15" customHeight="1">
      <c r="A148" s="32"/>
      <c r="B148" s="106"/>
      <c r="C148" s="124" t="s">
        <v>80</v>
      </c>
      <c r="D148" s="107"/>
      <c r="E148" s="122">
        <v>0.6</v>
      </c>
      <c r="F148" s="122"/>
      <c r="G148" s="123"/>
    </row>
    <row r="149" spans="1:7" ht="15" customHeight="1">
      <c r="A149" s="32"/>
      <c r="B149" s="106"/>
      <c r="C149" s="124" t="s">
        <v>144</v>
      </c>
      <c r="D149" s="107"/>
      <c r="E149" s="122">
        <v>0.6</v>
      </c>
      <c r="F149" s="122"/>
      <c r="G149" s="123"/>
    </row>
    <row r="150" spans="1:7" ht="15" customHeight="1">
      <c r="A150" s="32"/>
      <c r="B150" s="106"/>
      <c r="C150" s="124" t="s">
        <v>143</v>
      </c>
      <c r="D150" s="107"/>
      <c r="E150" s="122">
        <v>0.6</v>
      </c>
      <c r="F150" s="122"/>
      <c r="G150" s="123"/>
    </row>
    <row r="151" spans="1:7" ht="15" customHeight="1">
      <c r="A151" s="32"/>
      <c r="B151" s="106"/>
      <c r="C151" s="124" t="s">
        <v>84</v>
      </c>
      <c r="D151" s="107"/>
      <c r="E151" s="122">
        <v>1.6</v>
      </c>
      <c r="F151" s="122"/>
      <c r="G151" s="123"/>
    </row>
    <row r="152" spans="1:7" ht="15" customHeight="1">
      <c r="A152" s="32"/>
      <c r="B152" s="106"/>
      <c r="C152" s="124"/>
      <c r="D152" s="107"/>
      <c r="E152" s="122"/>
      <c r="F152" s="122"/>
      <c r="G152" s="123"/>
    </row>
    <row r="153" spans="1:7" ht="15" customHeight="1" thickBot="1">
      <c r="A153" s="35" t="s">
        <v>43</v>
      </c>
      <c r="B153" s="35" t="s">
        <v>37</v>
      </c>
      <c r="C153" s="56" t="s">
        <v>0</v>
      </c>
      <c r="D153" s="18" t="s">
        <v>8</v>
      </c>
      <c r="E153" s="18" t="s">
        <v>1</v>
      </c>
      <c r="F153" s="18" t="s">
        <v>6</v>
      </c>
      <c r="G153" s="19" t="s">
        <v>9</v>
      </c>
    </row>
    <row r="154" spans="1:7" ht="49.9" customHeight="1">
      <c r="A154" s="32">
        <v>2</v>
      </c>
      <c r="B154" s="106" t="s">
        <v>110</v>
      </c>
      <c r="C154" s="54" t="s">
        <v>116</v>
      </c>
      <c r="D154" s="34">
        <v>29.53</v>
      </c>
      <c r="E154" s="33">
        <f>E155</f>
        <v>18.54</v>
      </c>
      <c r="F154" s="33" t="s">
        <v>111</v>
      </c>
      <c r="G154" s="31">
        <f>D154*E154</f>
        <v>547.48619999999994</v>
      </c>
    </row>
    <row r="155" spans="1:7" ht="15" customHeight="1">
      <c r="A155" s="32"/>
      <c r="B155" s="106"/>
      <c r="C155" s="124" t="s">
        <v>84</v>
      </c>
      <c r="D155" s="107"/>
      <c r="E155" s="122">
        <v>18.54</v>
      </c>
      <c r="F155" s="122"/>
      <c r="G155" s="123"/>
    </row>
    <row r="156" spans="1:7" ht="15" customHeight="1">
      <c r="A156" s="32"/>
      <c r="B156" s="106"/>
      <c r="C156" s="124"/>
      <c r="D156" s="107"/>
      <c r="E156" s="122"/>
      <c r="F156" s="122"/>
      <c r="G156" s="123"/>
    </row>
    <row r="157" spans="1:7" ht="15" customHeight="1" thickBot="1">
      <c r="A157" s="35" t="s">
        <v>43</v>
      </c>
      <c r="B157" s="35" t="s">
        <v>37</v>
      </c>
      <c r="C157" s="56" t="s">
        <v>0</v>
      </c>
      <c r="D157" s="18" t="s">
        <v>8</v>
      </c>
      <c r="E157" s="18" t="s">
        <v>1</v>
      </c>
      <c r="F157" s="18" t="s">
        <v>6</v>
      </c>
      <c r="G157" s="19" t="s">
        <v>9</v>
      </c>
    </row>
    <row r="158" spans="1:7" ht="49.9" customHeight="1">
      <c r="A158" s="32">
        <v>3</v>
      </c>
      <c r="B158" s="106" t="s">
        <v>151</v>
      </c>
      <c r="C158" s="84" t="s">
        <v>115</v>
      </c>
      <c r="D158" s="34">
        <v>35.43</v>
      </c>
      <c r="E158" s="33">
        <f>E159</f>
        <v>2</v>
      </c>
      <c r="F158" s="32" t="s">
        <v>15</v>
      </c>
      <c r="G158" s="31">
        <f>D158*E158</f>
        <v>70.86</v>
      </c>
    </row>
    <row r="159" spans="1:7" s="8" customFormat="1" ht="15" customHeight="1">
      <c r="A159" s="32"/>
      <c r="B159" s="106"/>
      <c r="C159" s="124" t="s">
        <v>84</v>
      </c>
      <c r="D159" s="107"/>
      <c r="E159" s="122">
        <v>2</v>
      </c>
      <c r="F159" s="122"/>
      <c r="G159" s="123"/>
    </row>
    <row r="160" spans="1:7" s="8" customFormat="1" ht="15" customHeight="1">
      <c r="A160" s="32"/>
      <c r="B160" s="106"/>
      <c r="C160" s="124"/>
      <c r="D160" s="107"/>
      <c r="E160" s="122"/>
      <c r="F160" s="122"/>
      <c r="G160" s="123"/>
    </row>
    <row r="161" spans="1:7" ht="15" customHeight="1" thickBot="1">
      <c r="A161" s="35" t="s">
        <v>43</v>
      </c>
      <c r="B161" s="35" t="s">
        <v>37</v>
      </c>
      <c r="C161" s="56" t="s">
        <v>0</v>
      </c>
      <c r="D161" s="18" t="s">
        <v>8</v>
      </c>
      <c r="E161" s="18" t="s">
        <v>1</v>
      </c>
      <c r="F161" s="18" t="s">
        <v>6</v>
      </c>
      <c r="G161" s="19" t="s">
        <v>9</v>
      </c>
    </row>
    <row r="162" spans="1:7" ht="60" customHeight="1">
      <c r="A162" s="32">
        <v>4</v>
      </c>
      <c r="B162" s="106" t="s">
        <v>112</v>
      </c>
      <c r="C162" s="64" t="s">
        <v>134</v>
      </c>
      <c r="D162" s="34">
        <v>38.369999999999997</v>
      </c>
      <c r="E162" s="33">
        <f>E163</f>
        <v>18.54</v>
      </c>
      <c r="F162" s="32" t="s">
        <v>16</v>
      </c>
      <c r="G162" s="31">
        <f>D162*E162</f>
        <v>711.37979999999993</v>
      </c>
    </row>
    <row r="163" spans="1:7" ht="15" customHeight="1">
      <c r="A163" s="32"/>
      <c r="B163" s="106"/>
      <c r="C163" s="127" t="s">
        <v>84</v>
      </c>
      <c r="D163" s="107"/>
      <c r="E163" s="125">
        <v>18.54</v>
      </c>
      <c r="F163" s="122"/>
      <c r="G163" s="123"/>
    </row>
    <row r="164" spans="1:7" ht="15" customHeight="1">
      <c r="A164" s="32"/>
      <c r="B164" s="106"/>
      <c r="C164" s="124"/>
      <c r="D164" s="107"/>
      <c r="E164" s="122"/>
      <c r="F164" s="122"/>
      <c r="G164" s="123"/>
    </row>
    <row r="165" spans="1:7" ht="15" customHeight="1" thickBot="1">
      <c r="A165" s="35" t="s">
        <v>43</v>
      </c>
      <c r="B165" s="35" t="s">
        <v>37</v>
      </c>
      <c r="C165" s="56" t="s">
        <v>0</v>
      </c>
      <c r="D165" s="18" t="s">
        <v>8</v>
      </c>
      <c r="E165" s="18" t="s">
        <v>1</v>
      </c>
      <c r="F165" s="18" t="s">
        <v>6</v>
      </c>
      <c r="G165" s="19" t="s">
        <v>9</v>
      </c>
    </row>
    <row r="166" spans="1:7" ht="79.900000000000006" customHeight="1">
      <c r="A166" s="32">
        <v>5</v>
      </c>
      <c r="B166" s="106" t="s">
        <v>167</v>
      </c>
      <c r="C166" s="54" t="s">
        <v>162</v>
      </c>
      <c r="D166" s="34">
        <v>20.67</v>
      </c>
      <c r="E166" s="33">
        <v>36</v>
      </c>
      <c r="F166" s="33" t="s">
        <v>29</v>
      </c>
      <c r="G166" s="31">
        <f>D166*E166</f>
        <v>744.12000000000012</v>
      </c>
    </row>
    <row r="167" spans="1:7" ht="15" customHeight="1" thickBot="1">
      <c r="A167" s="32"/>
      <c r="B167" s="106"/>
      <c r="C167" s="124"/>
      <c r="D167" s="107"/>
      <c r="E167" s="122"/>
      <c r="F167" s="122"/>
      <c r="G167" s="123"/>
    </row>
    <row r="168" spans="1:7" ht="15" customHeight="1" thickBot="1">
      <c r="A168" s="68" t="s">
        <v>5</v>
      </c>
      <c r="B168" s="68"/>
      <c r="C168" s="67">
        <v>6</v>
      </c>
      <c r="D168" s="9"/>
      <c r="E168" s="10"/>
      <c r="F168" s="10"/>
      <c r="G168" s="11">
        <f>G146+G154+G158+G162+G166</f>
        <v>2310.0860000000002</v>
      </c>
    </row>
    <row r="169" spans="1:7" ht="15" customHeight="1">
      <c r="A169" s="4" t="s">
        <v>2</v>
      </c>
      <c r="B169" s="4"/>
      <c r="C169" s="53" t="s">
        <v>27</v>
      </c>
      <c r="D169" s="5"/>
      <c r="E169" s="5"/>
      <c r="F169" s="5"/>
      <c r="G169" s="6"/>
    </row>
    <row r="170" spans="1:7" ht="30" customHeight="1" thickBot="1">
      <c r="A170" s="7" t="s">
        <v>3</v>
      </c>
      <c r="B170" s="7"/>
      <c r="C170" s="46">
        <v>7</v>
      </c>
      <c r="D170" s="136" t="s">
        <v>10</v>
      </c>
      <c r="E170" s="136"/>
      <c r="F170" s="136"/>
      <c r="G170" s="136"/>
    </row>
    <row r="171" spans="1:7" ht="15" customHeight="1">
      <c r="A171" s="17"/>
      <c r="B171" s="17"/>
      <c r="C171" s="55"/>
      <c r="D171" s="137"/>
      <c r="E171" s="137"/>
      <c r="F171" s="137"/>
      <c r="G171" s="137"/>
    </row>
    <row r="172" spans="1:7" ht="15" customHeight="1" thickBot="1">
      <c r="A172" s="35" t="s">
        <v>43</v>
      </c>
      <c r="B172" s="35" t="s">
        <v>37</v>
      </c>
      <c r="C172" s="56" t="s">
        <v>0</v>
      </c>
      <c r="D172" s="18" t="s">
        <v>8</v>
      </c>
      <c r="E172" s="18" t="s">
        <v>1</v>
      </c>
      <c r="F172" s="18" t="s">
        <v>6</v>
      </c>
      <c r="G172" s="19" t="s">
        <v>9</v>
      </c>
    </row>
    <row r="173" spans="1:7" ht="30" customHeight="1" thickBot="1">
      <c r="A173" s="15">
        <v>1</v>
      </c>
      <c r="B173" s="105" t="s">
        <v>74</v>
      </c>
      <c r="C173" s="109" t="s">
        <v>93</v>
      </c>
      <c r="D173" s="107">
        <v>400</v>
      </c>
      <c r="E173" s="15">
        <v>1</v>
      </c>
      <c r="F173" s="15" t="s">
        <v>15</v>
      </c>
      <c r="G173" s="107">
        <f t="shared" ref="G173" si="0">D173*E173</f>
        <v>400</v>
      </c>
    </row>
    <row r="174" spans="1:7" ht="15" customHeight="1" thickBot="1">
      <c r="A174" s="68" t="s">
        <v>5</v>
      </c>
      <c r="B174" s="68"/>
      <c r="C174" s="67">
        <v>7</v>
      </c>
      <c r="D174" s="9"/>
      <c r="E174" s="10"/>
      <c r="F174" s="10"/>
      <c r="G174" s="11">
        <f>G173</f>
        <v>400</v>
      </c>
    </row>
    <row r="175" spans="1:7" ht="15" customHeight="1">
      <c r="A175" s="4" t="s">
        <v>2</v>
      </c>
      <c r="B175" s="4"/>
      <c r="C175" s="53" t="s">
        <v>27</v>
      </c>
      <c r="D175" s="5"/>
      <c r="E175" s="5"/>
      <c r="F175" s="5"/>
      <c r="G175" s="6"/>
    </row>
    <row r="176" spans="1:7" ht="30" customHeight="1" thickBot="1">
      <c r="A176" s="7" t="s">
        <v>3</v>
      </c>
      <c r="B176" s="7"/>
      <c r="C176" s="46">
        <v>8</v>
      </c>
      <c r="D176" s="136" t="s">
        <v>75</v>
      </c>
      <c r="E176" s="136"/>
      <c r="F176" s="136"/>
      <c r="G176" s="136"/>
    </row>
    <row r="177" spans="1:7" ht="15" customHeight="1">
      <c r="A177" s="17"/>
      <c r="B177" s="17"/>
      <c r="C177" s="55"/>
      <c r="D177" s="137"/>
      <c r="E177" s="137"/>
      <c r="F177" s="137"/>
      <c r="G177" s="137"/>
    </row>
    <row r="178" spans="1:7" ht="15" customHeight="1" thickBot="1">
      <c r="A178" s="35" t="s">
        <v>43</v>
      </c>
      <c r="B178" s="35" t="s">
        <v>37</v>
      </c>
      <c r="C178" s="56" t="s">
        <v>0</v>
      </c>
      <c r="D178" s="18" t="s">
        <v>8</v>
      </c>
      <c r="E178" s="18" t="s">
        <v>1</v>
      </c>
      <c r="F178" s="18" t="s">
        <v>6</v>
      </c>
      <c r="G178" s="19" t="s">
        <v>9</v>
      </c>
    </row>
    <row r="179" spans="1:7" ht="40.15" customHeight="1" thickBot="1">
      <c r="A179" s="32">
        <v>1</v>
      </c>
      <c r="B179" s="106" t="s">
        <v>89</v>
      </c>
      <c r="C179" s="110" t="s">
        <v>117</v>
      </c>
      <c r="D179" s="34">
        <v>426.5</v>
      </c>
      <c r="E179" s="32">
        <v>1</v>
      </c>
      <c r="F179" s="32" t="s">
        <v>15</v>
      </c>
      <c r="G179" s="34">
        <f t="shared" ref="G179" si="1">D179*E179</f>
        <v>426.5</v>
      </c>
    </row>
    <row r="180" spans="1:7" ht="15" customHeight="1" thickBot="1">
      <c r="A180" s="68" t="s">
        <v>5</v>
      </c>
      <c r="B180" s="68"/>
      <c r="C180" s="67">
        <v>8</v>
      </c>
      <c r="D180" s="9"/>
      <c r="E180" s="10"/>
      <c r="F180" s="10"/>
      <c r="G180" s="11">
        <f>G179</f>
        <v>426.5</v>
      </c>
    </row>
    <row r="181" spans="1:7" ht="15" customHeight="1">
      <c r="A181" s="4" t="s">
        <v>2</v>
      </c>
      <c r="B181" s="4"/>
      <c r="C181" s="53" t="s">
        <v>27</v>
      </c>
      <c r="D181" s="5"/>
      <c r="E181" s="5"/>
      <c r="F181" s="5"/>
      <c r="G181" s="6"/>
    </row>
    <row r="182" spans="1:7" ht="30" customHeight="1" thickBot="1">
      <c r="A182" s="7" t="s">
        <v>3</v>
      </c>
      <c r="B182" s="7"/>
      <c r="C182" s="46">
        <v>9</v>
      </c>
      <c r="D182" s="136" t="s">
        <v>76</v>
      </c>
      <c r="E182" s="136"/>
      <c r="F182" s="136"/>
      <c r="G182" s="136"/>
    </row>
    <row r="183" spans="1:7" ht="15" customHeight="1">
      <c r="A183" s="17"/>
      <c r="B183" s="17"/>
      <c r="C183" s="55"/>
      <c r="D183" s="137"/>
      <c r="E183" s="137"/>
      <c r="F183" s="137"/>
      <c r="G183" s="137"/>
    </row>
    <row r="184" spans="1:7" ht="15" customHeight="1" thickBot="1">
      <c r="A184" s="35" t="s">
        <v>43</v>
      </c>
      <c r="B184" s="35" t="s">
        <v>37</v>
      </c>
      <c r="C184" s="56" t="s">
        <v>0</v>
      </c>
      <c r="D184" s="18" t="s">
        <v>8</v>
      </c>
      <c r="E184" s="18" t="s">
        <v>1</v>
      </c>
      <c r="F184" s="18" t="s">
        <v>6</v>
      </c>
      <c r="G184" s="19" t="s">
        <v>9</v>
      </c>
    </row>
    <row r="185" spans="1:7" ht="40.15" customHeight="1" thickBot="1">
      <c r="A185" s="32">
        <v>1</v>
      </c>
      <c r="B185" s="106" t="s">
        <v>88</v>
      </c>
      <c r="C185" s="110" t="s">
        <v>118</v>
      </c>
      <c r="D185" s="34">
        <v>560</v>
      </c>
      <c r="E185" s="32">
        <v>1</v>
      </c>
      <c r="F185" s="32" t="s">
        <v>15</v>
      </c>
      <c r="G185" s="34">
        <f t="shared" ref="G185" si="2">D185*E185</f>
        <v>560</v>
      </c>
    </row>
    <row r="186" spans="1:7" ht="15" customHeight="1" thickBot="1">
      <c r="A186" s="68" t="s">
        <v>5</v>
      </c>
      <c r="B186" s="68"/>
      <c r="C186" s="67">
        <v>9</v>
      </c>
      <c r="D186" s="9"/>
      <c r="E186" s="10"/>
      <c r="F186" s="10"/>
      <c r="G186" s="11">
        <f>G185</f>
        <v>560</v>
      </c>
    </row>
    <row r="187" spans="1:7" ht="4.9000000000000004" customHeight="1" thickBot="1">
      <c r="A187" s="24"/>
      <c r="B187" s="24"/>
      <c r="C187" s="58"/>
      <c r="D187" s="25"/>
      <c r="E187" s="25"/>
      <c r="F187" s="25"/>
      <c r="G187" s="26"/>
    </row>
    <row r="188" spans="1:7" ht="15" customHeight="1">
      <c r="A188" s="23"/>
      <c r="B188" s="23"/>
      <c r="C188" s="12" t="s">
        <v>17</v>
      </c>
      <c r="D188" s="52"/>
      <c r="E188" s="52"/>
      <c r="F188" s="52"/>
      <c r="G188" s="61">
        <f>G30+G65+G77+G93+G141+G168+G174+G180+G186</f>
        <v>31918.645999999997</v>
      </c>
    </row>
    <row r="189" spans="1:7" ht="408.75" customHeight="1">
      <c r="A189" s="23"/>
      <c r="B189" s="23"/>
      <c r="C189" s="80"/>
      <c r="D189" s="52"/>
      <c r="E189" s="52"/>
      <c r="F189" s="52"/>
      <c r="G189" s="61"/>
    </row>
    <row r="190" spans="1:7" ht="308.45" customHeight="1">
      <c r="A190" s="23"/>
      <c r="B190" s="23"/>
      <c r="C190" s="80"/>
      <c r="D190" s="52"/>
      <c r="E190" s="52"/>
      <c r="F190" s="52"/>
      <c r="G190" s="61"/>
    </row>
    <row r="191" spans="1:7" ht="16.899999999999999" customHeight="1">
      <c r="C191" s="59"/>
      <c r="G191" s="28"/>
    </row>
    <row r="192" spans="1:7" ht="30" customHeight="1" thickBot="1">
      <c r="A192" s="1" t="s">
        <v>150</v>
      </c>
      <c r="B192" s="1"/>
      <c r="C192" s="45"/>
      <c r="D192" s="135" t="s">
        <v>26</v>
      </c>
      <c r="E192" s="135"/>
      <c r="F192" s="2"/>
      <c r="G192" s="51" t="s">
        <v>140</v>
      </c>
    </row>
    <row r="193" spans="1:9" ht="15" customHeight="1">
      <c r="A193" s="29" t="s">
        <v>2</v>
      </c>
      <c r="B193" s="100"/>
      <c r="C193" s="69" t="s">
        <v>27</v>
      </c>
      <c r="D193" s="37"/>
      <c r="E193" s="37"/>
      <c r="F193" s="37"/>
      <c r="G193" s="38"/>
    </row>
    <row r="194" spans="1:9" ht="15" customHeight="1">
      <c r="A194" s="39"/>
      <c r="B194" s="39"/>
      <c r="C194" s="60"/>
      <c r="D194" s="43"/>
      <c r="E194" s="43"/>
      <c r="F194" s="43"/>
      <c r="G194" s="43"/>
    </row>
    <row r="195" spans="1:9" ht="15" customHeight="1">
      <c r="A195" s="141" t="s">
        <v>11</v>
      </c>
      <c r="B195" s="141"/>
      <c r="C195" s="132" t="str">
        <f>D3</f>
        <v>EQUIPS</v>
      </c>
      <c r="D195" s="132"/>
      <c r="E195" s="132"/>
      <c r="F195" s="132"/>
      <c r="G195" s="81">
        <f>G30</f>
        <v>10744.829999999998</v>
      </c>
    </row>
    <row r="196" spans="1:9" ht="15" customHeight="1">
      <c r="A196" s="141" t="s">
        <v>12</v>
      </c>
      <c r="B196" s="141"/>
      <c r="C196" s="132" t="str">
        <f>D32</f>
        <v>XARXA CANONADES, CONDUCTES I REIXES</v>
      </c>
      <c r="D196" s="132"/>
      <c r="E196" s="132"/>
      <c r="F196" s="132"/>
      <c r="G196" s="81">
        <f>G65</f>
        <v>4539.5300000000007</v>
      </c>
    </row>
    <row r="197" spans="1:9" ht="15" customHeight="1">
      <c r="A197" s="141" t="s">
        <v>13</v>
      </c>
      <c r="B197" s="141"/>
      <c r="C197" s="87" t="str">
        <f>D67</f>
        <v>XARXA DESGUÀS</v>
      </c>
      <c r="D197" s="87"/>
      <c r="E197" s="87"/>
      <c r="F197" s="87"/>
      <c r="G197" s="81">
        <f>G77</f>
        <v>717.06</v>
      </c>
    </row>
    <row r="198" spans="1:9" ht="15" customHeight="1">
      <c r="A198" s="141" t="s">
        <v>14</v>
      </c>
      <c r="B198" s="141"/>
      <c r="C198" s="87" t="str">
        <f>D79</f>
        <v>XARXA CONTROL</v>
      </c>
      <c r="D198" s="87"/>
      <c r="E198" s="87"/>
      <c r="F198" s="87"/>
      <c r="G198" s="81">
        <f>G93</f>
        <v>557.91</v>
      </c>
    </row>
    <row r="199" spans="1:9" ht="15" customHeight="1">
      <c r="A199" s="141" t="s">
        <v>25</v>
      </c>
      <c r="B199" s="141"/>
      <c r="C199" s="87" t="str">
        <f>D95</f>
        <v>XARXA ELECTRICITAT BAIXA TENSIÓ</v>
      </c>
      <c r="D199" s="87"/>
      <c r="E199" s="87"/>
      <c r="F199" s="87"/>
      <c r="G199" s="81">
        <f>G141</f>
        <v>11662.730000000001</v>
      </c>
    </row>
    <row r="200" spans="1:9" ht="15" customHeight="1">
      <c r="A200" s="141" t="s">
        <v>28</v>
      </c>
      <c r="B200" s="141"/>
      <c r="C200" s="87" t="str">
        <f>D143</f>
        <v>AJUTS OBRA CIVIL I VARIS</v>
      </c>
      <c r="D200" s="87"/>
      <c r="E200" s="87"/>
      <c r="F200" s="87"/>
      <c r="G200" s="81">
        <f>G168</f>
        <v>2310.0860000000002</v>
      </c>
    </row>
    <row r="201" spans="1:9" ht="15" customHeight="1">
      <c r="A201" s="141" t="s">
        <v>92</v>
      </c>
      <c r="B201" s="141"/>
      <c r="C201" s="132" t="str">
        <f>D170</f>
        <v>LEGALITZACIÓ</v>
      </c>
      <c r="D201" s="132"/>
      <c r="E201" s="132"/>
      <c r="F201" s="132"/>
      <c r="G201" s="82">
        <f>G174</f>
        <v>400</v>
      </c>
    </row>
    <row r="202" spans="1:9" ht="15" customHeight="1">
      <c r="A202" s="141" t="s">
        <v>91</v>
      </c>
      <c r="B202" s="141"/>
      <c r="C202" s="132" t="str">
        <f>D176</f>
        <v>ESTUDI RESIDUS</v>
      </c>
      <c r="D202" s="132"/>
      <c r="E202" s="132"/>
      <c r="F202" s="132"/>
      <c r="G202" s="82">
        <f>G180</f>
        <v>426.5</v>
      </c>
    </row>
    <row r="203" spans="1:9" ht="15" customHeight="1" thickBot="1">
      <c r="A203" s="131" t="s">
        <v>90</v>
      </c>
      <c r="B203" s="131"/>
      <c r="C203" s="142" t="str">
        <f>D182</f>
        <v>ESTUDI SEGURETAT I SALUT</v>
      </c>
      <c r="D203" s="142"/>
      <c r="E203" s="142"/>
      <c r="F203" s="142"/>
      <c r="G203" s="86">
        <f>G186</f>
        <v>560</v>
      </c>
    </row>
    <row r="204" spans="1:9" ht="15" customHeight="1">
      <c r="A204" s="78"/>
      <c r="B204" s="78"/>
      <c r="C204" s="70" t="s">
        <v>18</v>
      </c>
      <c r="D204" s="71"/>
      <c r="E204" s="71"/>
      <c r="F204" s="71"/>
      <c r="G204" s="72">
        <f>G195+G196+G197+G198+G199+G200+G201+G202+G203</f>
        <v>31918.645999999997</v>
      </c>
      <c r="I204" s="130"/>
    </row>
    <row r="205" spans="1:9" ht="15" customHeight="1">
      <c r="A205" s="79"/>
      <c r="B205" s="79"/>
      <c r="C205" s="73" t="s">
        <v>19</v>
      </c>
      <c r="D205" s="74"/>
      <c r="E205" s="74"/>
      <c r="F205" s="74"/>
      <c r="G205" s="75">
        <f>G204*13/100</f>
        <v>4149.4239799999996</v>
      </c>
    </row>
    <row r="206" spans="1:9" ht="15" customHeight="1">
      <c r="A206" s="79"/>
      <c r="B206" s="79"/>
      <c r="C206" s="73" t="s">
        <v>20</v>
      </c>
      <c r="D206" s="74"/>
      <c r="E206" s="74"/>
      <c r="F206" s="74"/>
      <c r="G206" s="75">
        <f>G204*6/100</f>
        <v>1915.1187599999998</v>
      </c>
    </row>
    <row r="207" spans="1:9" ht="15" customHeight="1">
      <c r="A207" s="79"/>
      <c r="B207" s="79"/>
      <c r="C207" s="73" t="s">
        <v>21</v>
      </c>
      <c r="D207" s="74"/>
      <c r="E207" s="74"/>
      <c r="F207" s="74"/>
      <c r="G207" s="75">
        <f>G204+G205+G206</f>
        <v>37983.188739999998</v>
      </c>
    </row>
    <row r="208" spans="1:9" ht="15" customHeight="1">
      <c r="A208" s="79"/>
      <c r="B208" s="79"/>
      <c r="C208" s="73" t="s">
        <v>22</v>
      </c>
      <c r="D208" s="74"/>
      <c r="E208" s="74"/>
      <c r="F208" s="74"/>
      <c r="G208" s="75">
        <f>G207*21/100</f>
        <v>7976.4696353999989</v>
      </c>
    </row>
    <row r="209" spans="1:7" ht="15" customHeight="1">
      <c r="A209" s="79"/>
      <c r="B209" s="79"/>
      <c r="C209" s="76" t="s">
        <v>23</v>
      </c>
      <c r="D209" s="74"/>
      <c r="E209" s="74"/>
      <c r="F209" s="74"/>
      <c r="G209" s="77">
        <f>G207+G208</f>
        <v>45959.658375399995</v>
      </c>
    </row>
    <row r="210" spans="1:7" ht="30" customHeight="1">
      <c r="C210" s="59"/>
      <c r="G210" s="28"/>
    </row>
    <row r="211" spans="1:7" ht="276" customHeight="1">
      <c r="C211" s="133" t="s">
        <v>139</v>
      </c>
      <c r="D211" s="133"/>
      <c r="E211" s="133"/>
      <c r="F211" s="133"/>
      <c r="G211" s="133"/>
    </row>
  </sheetData>
  <mergeCells count="36">
    <mergeCell ref="A1:C1"/>
    <mergeCell ref="D1:E1"/>
    <mergeCell ref="D3:G3"/>
    <mergeCell ref="D4:G4"/>
    <mergeCell ref="D79:G79"/>
    <mergeCell ref="D80:G80"/>
    <mergeCell ref="D67:G67"/>
    <mergeCell ref="D68:G68"/>
    <mergeCell ref="D32:G32"/>
    <mergeCell ref="D33:G33"/>
    <mergeCell ref="D182:G182"/>
    <mergeCell ref="D170:G170"/>
    <mergeCell ref="D143:G143"/>
    <mergeCell ref="D144:G144"/>
    <mergeCell ref="D95:G95"/>
    <mergeCell ref="D96:G96"/>
    <mergeCell ref="D171:G171"/>
    <mergeCell ref="D176:G176"/>
    <mergeCell ref="D177:G177"/>
    <mergeCell ref="C201:F201"/>
    <mergeCell ref="D183:G183"/>
    <mergeCell ref="D192:E192"/>
    <mergeCell ref="A195:B195"/>
    <mergeCell ref="C195:F195"/>
    <mergeCell ref="A196:B196"/>
    <mergeCell ref="C196:F196"/>
    <mergeCell ref="A197:B197"/>
    <mergeCell ref="A198:B198"/>
    <mergeCell ref="A199:B199"/>
    <mergeCell ref="A200:B200"/>
    <mergeCell ref="A201:B201"/>
    <mergeCell ref="C211:G211"/>
    <mergeCell ref="A202:B202"/>
    <mergeCell ref="C202:F202"/>
    <mergeCell ref="A203:B203"/>
    <mergeCell ref="C203:F203"/>
  </mergeCells>
  <pageMargins left="0.7" right="0.7" top="0.75" bottom="0.75" header="0.3" footer="0.3"/>
  <pageSetup paperSize="9" scale="6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I186"/>
  <sheetViews>
    <sheetView topLeftCell="A97" zoomScaleNormal="100" workbookViewId="0">
      <selection activeCell="I167" sqref="I167"/>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4" t="s">
        <v>154</v>
      </c>
      <c r="B1" s="134"/>
      <c r="C1" s="134"/>
      <c r="D1" s="135" t="s">
        <v>26</v>
      </c>
      <c r="E1" s="135"/>
      <c r="F1" s="2"/>
      <c r="G1" s="51" t="s">
        <v>141</v>
      </c>
    </row>
    <row r="2" spans="1:7" ht="15" customHeight="1">
      <c r="A2" s="4" t="s">
        <v>2</v>
      </c>
      <c r="B2" s="4"/>
      <c r="C2" s="53" t="s">
        <v>27</v>
      </c>
      <c r="D2" s="5"/>
      <c r="E2" s="5"/>
      <c r="F2" s="5"/>
      <c r="G2" s="6"/>
    </row>
    <row r="3" spans="1:7" ht="30" customHeight="1" thickBot="1">
      <c r="A3" s="7" t="s">
        <v>3</v>
      </c>
      <c r="B3" s="7"/>
      <c r="C3" s="46">
        <v>1</v>
      </c>
      <c r="D3" s="136" t="s">
        <v>78</v>
      </c>
      <c r="E3" s="136"/>
      <c r="F3" s="136"/>
      <c r="G3" s="136"/>
    </row>
    <row r="4" spans="1:7" ht="15" customHeight="1">
      <c r="A4" s="17"/>
      <c r="B4" s="17"/>
      <c r="C4" s="55"/>
      <c r="D4" s="137"/>
      <c r="E4" s="137"/>
      <c r="F4" s="137"/>
      <c r="G4" s="137"/>
    </row>
    <row r="5" spans="1:7" ht="15" customHeight="1" thickBot="1">
      <c r="A5" s="35" t="s">
        <v>43</v>
      </c>
      <c r="B5" s="35" t="s">
        <v>37</v>
      </c>
      <c r="C5" s="56" t="s">
        <v>0</v>
      </c>
      <c r="D5" s="18"/>
      <c r="E5" s="18" t="s">
        <v>1</v>
      </c>
      <c r="F5" s="18" t="s">
        <v>6</v>
      </c>
      <c r="G5" s="19"/>
    </row>
    <row r="6" spans="1:7" s="8" customFormat="1" ht="90" customHeight="1">
      <c r="A6" s="32">
        <v>1</v>
      </c>
      <c r="B6" s="106" t="s">
        <v>38</v>
      </c>
      <c r="C6" s="65" t="s">
        <v>145</v>
      </c>
      <c r="D6" s="34"/>
      <c r="E6" s="32">
        <f>E7</f>
        <v>1</v>
      </c>
      <c r="F6" s="32" t="s">
        <v>15</v>
      </c>
      <c r="G6" s="31"/>
    </row>
    <row r="7" spans="1:7" s="8" customFormat="1" ht="15" customHeight="1">
      <c r="A7" s="32"/>
      <c r="B7" s="106"/>
      <c r="C7" s="124" t="s">
        <v>143</v>
      </c>
      <c r="D7" s="107"/>
      <c r="E7" s="122">
        <v>1</v>
      </c>
      <c r="F7" s="122"/>
      <c r="G7" s="123"/>
    </row>
    <row r="8" spans="1:7" s="8" customFormat="1" ht="15" customHeight="1">
      <c r="A8" s="32"/>
      <c r="B8" s="106"/>
      <c r="C8" s="124"/>
      <c r="D8" s="107"/>
      <c r="E8" s="122"/>
      <c r="F8" s="122"/>
      <c r="G8" s="123"/>
    </row>
    <row r="9" spans="1:7" ht="15" customHeight="1" thickBot="1">
      <c r="A9" s="35" t="s">
        <v>43</v>
      </c>
      <c r="B9" s="35" t="s">
        <v>37</v>
      </c>
      <c r="C9" s="56" t="s">
        <v>0</v>
      </c>
      <c r="D9" s="18"/>
      <c r="E9" s="18" t="s">
        <v>1</v>
      </c>
      <c r="F9" s="18" t="s">
        <v>6</v>
      </c>
      <c r="G9" s="19"/>
    </row>
    <row r="10" spans="1:7" ht="79.900000000000006" customHeight="1">
      <c r="A10" s="32">
        <v>2</v>
      </c>
      <c r="B10" s="106" t="s">
        <v>39</v>
      </c>
      <c r="C10" s="47" t="s">
        <v>119</v>
      </c>
      <c r="D10" s="34"/>
      <c r="E10" s="32">
        <f>E11+E12+E13+E14</f>
        <v>4</v>
      </c>
      <c r="F10" s="32" t="s">
        <v>15</v>
      </c>
      <c r="G10" s="31"/>
    </row>
    <row r="11" spans="1:7" ht="15" customHeight="1">
      <c r="A11" s="32"/>
      <c r="B11" s="106"/>
      <c r="C11" s="124" t="s">
        <v>79</v>
      </c>
      <c r="D11" s="107"/>
      <c r="E11" s="122">
        <v>1</v>
      </c>
      <c r="F11" s="122"/>
      <c r="G11" s="123"/>
    </row>
    <row r="12" spans="1:7" ht="15" customHeight="1">
      <c r="A12" s="32"/>
      <c r="B12" s="106"/>
      <c r="C12" s="124" t="s">
        <v>80</v>
      </c>
      <c r="D12" s="107"/>
      <c r="E12" s="122">
        <v>1</v>
      </c>
      <c r="F12" s="122"/>
      <c r="G12" s="123"/>
    </row>
    <row r="13" spans="1:7" ht="15" customHeight="1">
      <c r="A13" s="32"/>
      <c r="B13" s="106"/>
      <c r="C13" s="124" t="s">
        <v>144</v>
      </c>
      <c r="D13" s="107"/>
      <c r="E13" s="122">
        <v>1</v>
      </c>
      <c r="F13" s="122"/>
      <c r="G13" s="123"/>
    </row>
    <row r="14" spans="1:7" ht="15" customHeight="1">
      <c r="A14" s="32"/>
      <c r="B14" s="106"/>
      <c r="C14" s="124" t="s">
        <v>84</v>
      </c>
      <c r="D14" s="107"/>
      <c r="E14" s="122">
        <v>1</v>
      </c>
      <c r="F14" s="122"/>
      <c r="G14" s="123"/>
    </row>
    <row r="15" spans="1:7" ht="15" customHeight="1">
      <c r="A15" s="32"/>
      <c r="B15" s="106"/>
      <c r="C15" s="124"/>
      <c r="D15" s="107"/>
      <c r="E15" s="122"/>
      <c r="F15" s="122"/>
      <c r="G15" s="123"/>
    </row>
    <row r="16" spans="1:7" ht="15" customHeight="1" thickBot="1">
      <c r="A16" s="35" t="s">
        <v>43</v>
      </c>
      <c r="B16" s="35" t="s">
        <v>37</v>
      </c>
      <c r="C16" s="56" t="s">
        <v>0</v>
      </c>
      <c r="D16" s="18"/>
      <c r="E16" s="18" t="s">
        <v>1</v>
      </c>
      <c r="F16" s="18" t="s">
        <v>6</v>
      </c>
      <c r="G16" s="19"/>
    </row>
    <row r="17" spans="1:7" s="8" customFormat="1" ht="70.150000000000006" customHeight="1">
      <c r="A17" s="32">
        <v>3</v>
      </c>
      <c r="B17" s="106" t="s">
        <v>40</v>
      </c>
      <c r="C17" s="47" t="s">
        <v>146</v>
      </c>
      <c r="D17" s="34"/>
      <c r="E17" s="32">
        <f>E18</f>
        <v>1</v>
      </c>
      <c r="F17" s="32" t="s">
        <v>15</v>
      </c>
      <c r="G17" s="31"/>
    </row>
    <row r="18" spans="1:7" ht="15" customHeight="1">
      <c r="A18" s="32"/>
      <c r="B18" s="106"/>
      <c r="C18" s="124" t="s">
        <v>143</v>
      </c>
      <c r="D18" s="107"/>
      <c r="E18" s="122">
        <v>1</v>
      </c>
      <c r="F18" s="122"/>
      <c r="G18" s="123"/>
    </row>
    <row r="19" spans="1:7" s="8" customFormat="1" ht="15" customHeight="1">
      <c r="A19" s="32"/>
      <c r="B19" s="106"/>
      <c r="C19" s="124"/>
      <c r="D19" s="107"/>
      <c r="E19" s="122"/>
      <c r="F19" s="122"/>
      <c r="G19" s="123"/>
    </row>
    <row r="20" spans="1:7" ht="15" customHeight="1" thickBot="1">
      <c r="A20" s="35" t="s">
        <v>43</v>
      </c>
      <c r="B20" s="35" t="s">
        <v>37</v>
      </c>
      <c r="C20" s="56" t="s">
        <v>0</v>
      </c>
      <c r="D20" s="18"/>
      <c r="E20" s="18" t="s">
        <v>1</v>
      </c>
      <c r="F20" s="18" t="s">
        <v>6</v>
      </c>
      <c r="G20" s="19"/>
    </row>
    <row r="21" spans="1:7" s="8" customFormat="1" ht="70.150000000000006" customHeight="1">
      <c r="A21" s="32">
        <v>4</v>
      </c>
      <c r="B21" s="106" t="s">
        <v>41</v>
      </c>
      <c r="C21" s="47" t="s">
        <v>120</v>
      </c>
      <c r="D21" s="34"/>
      <c r="E21" s="32">
        <f>E22+E23+E24</f>
        <v>3</v>
      </c>
      <c r="F21" s="32" t="s">
        <v>15</v>
      </c>
      <c r="G21" s="31"/>
    </row>
    <row r="22" spans="1:7" ht="15" customHeight="1">
      <c r="A22" s="32"/>
      <c r="B22" s="106"/>
      <c r="C22" s="124" t="s">
        <v>79</v>
      </c>
      <c r="D22" s="107"/>
      <c r="E22" s="122">
        <v>1</v>
      </c>
      <c r="F22" s="122"/>
      <c r="G22" s="123"/>
    </row>
    <row r="23" spans="1:7" ht="15" customHeight="1">
      <c r="A23" s="32"/>
      <c r="B23" s="106"/>
      <c r="C23" s="124" t="s">
        <v>80</v>
      </c>
      <c r="D23" s="107"/>
      <c r="E23" s="122">
        <v>1</v>
      </c>
      <c r="F23" s="122"/>
      <c r="G23" s="123"/>
    </row>
    <row r="24" spans="1:7" ht="15" customHeight="1">
      <c r="A24" s="32"/>
      <c r="B24" s="106"/>
      <c r="C24" s="124" t="s">
        <v>144</v>
      </c>
      <c r="D24" s="107"/>
      <c r="E24" s="122">
        <v>1</v>
      </c>
      <c r="F24" s="122"/>
      <c r="G24" s="123"/>
    </row>
    <row r="25" spans="1:7" ht="15" customHeight="1">
      <c r="A25" s="32"/>
      <c r="B25" s="106"/>
      <c r="C25" s="124"/>
      <c r="D25" s="107"/>
      <c r="E25" s="122"/>
      <c r="F25" s="122"/>
      <c r="G25" s="123"/>
    </row>
    <row r="26" spans="1:7" ht="15" customHeight="1" thickBot="1">
      <c r="A26" s="35" t="s">
        <v>43</v>
      </c>
      <c r="B26" s="35" t="s">
        <v>37</v>
      </c>
      <c r="C26" s="56" t="s">
        <v>0</v>
      </c>
      <c r="D26" s="18"/>
      <c r="E26" s="18" t="s">
        <v>1</v>
      </c>
      <c r="F26" s="18" t="s">
        <v>6</v>
      </c>
      <c r="G26" s="19"/>
    </row>
    <row r="27" spans="1:7" s="8" customFormat="1" ht="70.150000000000006" customHeight="1">
      <c r="A27" s="32">
        <v>5</v>
      </c>
      <c r="B27" s="106" t="s">
        <v>42</v>
      </c>
      <c r="C27" s="47" t="s">
        <v>147</v>
      </c>
      <c r="D27" s="34"/>
      <c r="E27" s="32">
        <f>E28</f>
        <v>1</v>
      </c>
      <c r="F27" s="32" t="s">
        <v>15</v>
      </c>
      <c r="G27" s="31"/>
    </row>
    <row r="28" spans="1:7" ht="15" customHeight="1">
      <c r="A28" s="32"/>
      <c r="B28" s="106"/>
      <c r="C28" s="124" t="s">
        <v>84</v>
      </c>
      <c r="D28" s="107"/>
      <c r="E28" s="122">
        <v>1</v>
      </c>
      <c r="F28" s="122"/>
      <c r="G28" s="123"/>
    </row>
    <row r="29" spans="1:7" ht="15" customHeight="1" thickBot="1">
      <c r="A29" s="32"/>
      <c r="B29" s="106"/>
      <c r="C29" s="124"/>
      <c r="D29" s="107"/>
      <c r="E29" s="122"/>
      <c r="F29" s="122"/>
      <c r="G29" s="123"/>
    </row>
    <row r="30" spans="1:7" ht="15" customHeight="1" thickBot="1">
      <c r="A30" s="68" t="s">
        <v>5</v>
      </c>
      <c r="B30" s="68"/>
      <c r="C30" s="67">
        <v>1</v>
      </c>
      <c r="D30" s="9"/>
      <c r="E30" s="10"/>
      <c r="F30" s="10"/>
      <c r="G30" s="11"/>
    </row>
    <row r="31" spans="1:7" ht="15" customHeight="1">
      <c r="A31" s="4" t="s">
        <v>2</v>
      </c>
      <c r="B31" s="4"/>
      <c r="C31" s="53" t="s">
        <v>27</v>
      </c>
      <c r="D31" s="5"/>
      <c r="E31" s="5"/>
      <c r="F31" s="5"/>
      <c r="G31" s="6"/>
    </row>
    <row r="32" spans="1:7" ht="30" customHeight="1" thickBot="1">
      <c r="A32" s="7" t="s">
        <v>3</v>
      </c>
      <c r="B32" s="7"/>
      <c r="C32" s="46">
        <v>2</v>
      </c>
      <c r="D32" s="136" t="s">
        <v>94</v>
      </c>
      <c r="E32" s="136"/>
      <c r="F32" s="136"/>
      <c r="G32" s="136"/>
    </row>
    <row r="33" spans="1:7" ht="15" customHeight="1">
      <c r="A33" s="17"/>
      <c r="B33" s="17"/>
      <c r="C33" s="55"/>
      <c r="D33" s="137"/>
      <c r="E33" s="137"/>
      <c r="F33" s="137"/>
      <c r="G33" s="137"/>
    </row>
    <row r="34" spans="1:7" ht="15" customHeight="1" thickBot="1">
      <c r="A34" s="35" t="s">
        <v>43</v>
      </c>
      <c r="B34" s="35" t="s">
        <v>37</v>
      </c>
      <c r="C34" s="56" t="s">
        <v>0</v>
      </c>
      <c r="D34" s="18"/>
      <c r="E34" s="18" t="s">
        <v>1</v>
      </c>
      <c r="F34" s="18" t="s">
        <v>6</v>
      </c>
      <c r="G34" s="19"/>
    </row>
    <row r="35" spans="1:7" ht="70.150000000000006" customHeight="1">
      <c r="A35" s="106">
        <v>1</v>
      </c>
      <c r="B35" s="106" t="s">
        <v>44</v>
      </c>
      <c r="C35" s="65" t="s">
        <v>121</v>
      </c>
      <c r="D35" s="34"/>
      <c r="E35" s="33">
        <f>E36+E37+E38+E39+E40</f>
        <v>46</v>
      </c>
      <c r="F35" s="32" t="s">
        <v>7</v>
      </c>
      <c r="G35" s="31"/>
    </row>
    <row r="36" spans="1:7" ht="15" customHeight="1">
      <c r="A36" s="32"/>
      <c r="B36" s="106"/>
      <c r="C36" s="124" t="s">
        <v>79</v>
      </c>
      <c r="D36" s="107"/>
      <c r="E36" s="122">
        <v>10</v>
      </c>
      <c r="F36" s="122"/>
      <c r="G36" s="123"/>
    </row>
    <row r="37" spans="1:7" ht="15" customHeight="1">
      <c r="A37" s="32"/>
      <c r="B37" s="106"/>
      <c r="C37" s="124" t="s">
        <v>80</v>
      </c>
      <c r="D37" s="107"/>
      <c r="E37" s="122">
        <v>10</v>
      </c>
      <c r="F37" s="122"/>
      <c r="G37" s="123"/>
    </row>
    <row r="38" spans="1:7" ht="15" customHeight="1">
      <c r="A38" s="32"/>
      <c r="B38" s="106"/>
      <c r="C38" s="124" t="s">
        <v>144</v>
      </c>
      <c r="D38" s="107"/>
      <c r="E38" s="122">
        <v>8</v>
      </c>
      <c r="F38" s="122"/>
      <c r="G38" s="123"/>
    </row>
    <row r="39" spans="1:7" ht="15" customHeight="1">
      <c r="A39" s="32"/>
      <c r="B39" s="106"/>
      <c r="C39" s="124" t="s">
        <v>143</v>
      </c>
      <c r="D39" s="107"/>
      <c r="E39" s="122">
        <v>3</v>
      </c>
      <c r="F39" s="122"/>
      <c r="G39" s="123"/>
    </row>
    <row r="40" spans="1:7" ht="15" customHeight="1">
      <c r="A40" s="32"/>
      <c r="B40" s="106"/>
      <c r="C40" s="124" t="s">
        <v>84</v>
      </c>
      <c r="D40" s="107"/>
      <c r="E40" s="122">
        <v>15</v>
      </c>
      <c r="F40" s="122"/>
      <c r="G40" s="123"/>
    </row>
    <row r="41" spans="1:7" ht="15" customHeight="1">
      <c r="A41" s="32"/>
      <c r="B41" s="106"/>
      <c r="C41" s="124"/>
      <c r="D41" s="107"/>
      <c r="E41" s="122"/>
      <c r="F41" s="122"/>
      <c r="G41" s="123"/>
    </row>
    <row r="42" spans="1:7" ht="15" customHeight="1" thickBot="1">
      <c r="A42" s="35" t="s">
        <v>43</v>
      </c>
      <c r="B42" s="35" t="s">
        <v>37</v>
      </c>
      <c r="C42" s="56" t="s">
        <v>0</v>
      </c>
      <c r="D42" s="18"/>
      <c r="E42" s="18" t="s">
        <v>1</v>
      </c>
      <c r="F42" s="18" t="s">
        <v>6</v>
      </c>
      <c r="G42" s="19"/>
    </row>
    <row r="43" spans="1:7" ht="70.150000000000006" customHeight="1">
      <c r="A43" s="32">
        <v>2</v>
      </c>
      <c r="B43" s="106" t="s">
        <v>45</v>
      </c>
      <c r="C43" s="47" t="s">
        <v>148</v>
      </c>
      <c r="D43" s="34"/>
      <c r="E43" s="33">
        <f>E44</f>
        <v>3</v>
      </c>
      <c r="F43" s="32" t="s">
        <v>7</v>
      </c>
      <c r="G43" s="31"/>
    </row>
    <row r="44" spans="1:7" ht="15" customHeight="1">
      <c r="A44" s="32"/>
      <c r="B44" s="106"/>
      <c r="C44" s="124" t="s">
        <v>143</v>
      </c>
      <c r="D44" s="107"/>
      <c r="E44" s="122">
        <v>3</v>
      </c>
      <c r="F44" s="122"/>
      <c r="G44" s="123"/>
    </row>
    <row r="45" spans="1:7" ht="15" customHeight="1">
      <c r="A45" s="32"/>
      <c r="B45" s="106"/>
      <c r="C45" s="124"/>
      <c r="D45" s="107"/>
      <c r="E45" s="122"/>
      <c r="F45" s="122"/>
      <c r="G45" s="123"/>
    </row>
    <row r="46" spans="1:7" ht="15" customHeight="1" thickBot="1">
      <c r="A46" s="35" t="s">
        <v>43</v>
      </c>
      <c r="B46" s="35" t="s">
        <v>37</v>
      </c>
      <c r="C46" s="56" t="s">
        <v>0</v>
      </c>
      <c r="D46" s="18"/>
      <c r="E46" s="18" t="s">
        <v>1</v>
      </c>
      <c r="F46" s="18" t="s">
        <v>6</v>
      </c>
      <c r="G46" s="19"/>
    </row>
    <row r="47" spans="1:7" ht="70.150000000000006" customHeight="1">
      <c r="A47" s="32">
        <v>3</v>
      </c>
      <c r="B47" s="106" t="s">
        <v>48</v>
      </c>
      <c r="C47" s="47" t="s">
        <v>122</v>
      </c>
      <c r="D47" s="34"/>
      <c r="E47" s="33">
        <f>E48+E49+E50+E51</f>
        <v>43</v>
      </c>
      <c r="F47" s="32" t="s">
        <v>7</v>
      </c>
      <c r="G47" s="31"/>
    </row>
    <row r="48" spans="1:7" ht="15" customHeight="1">
      <c r="A48" s="32"/>
      <c r="B48" s="106"/>
      <c r="C48" s="124" t="s">
        <v>79</v>
      </c>
      <c r="D48" s="107"/>
      <c r="E48" s="122">
        <v>10</v>
      </c>
      <c r="F48" s="122"/>
      <c r="G48" s="123"/>
    </row>
    <row r="49" spans="1:9" ht="15" customHeight="1">
      <c r="A49" s="32"/>
      <c r="B49" s="106"/>
      <c r="C49" s="124" t="s">
        <v>80</v>
      </c>
      <c r="D49" s="107"/>
      <c r="E49" s="122">
        <v>10</v>
      </c>
      <c r="F49" s="122"/>
      <c r="G49" s="123"/>
    </row>
    <row r="50" spans="1:9" ht="15" customHeight="1">
      <c r="A50" s="32"/>
      <c r="B50" s="106"/>
      <c r="C50" s="124" t="s">
        <v>144</v>
      </c>
      <c r="D50" s="107"/>
      <c r="E50" s="122">
        <v>8</v>
      </c>
      <c r="F50" s="122"/>
      <c r="G50" s="123"/>
    </row>
    <row r="51" spans="1:9" ht="15" customHeight="1">
      <c r="A51" s="32"/>
      <c r="B51" s="106"/>
      <c r="C51" s="124" t="s">
        <v>84</v>
      </c>
      <c r="D51" s="107"/>
      <c r="E51" s="122">
        <v>15</v>
      </c>
      <c r="F51" s="122"/>
      <c r="G51" s="123"/>
    </row>
    <row r="52" spans="1:9" ht="15" customHeight="1">
      <c r="A52" s="32"/>
      <c r="B52" s="106"/>
      <c r="C52" s="124"/>
      <c r="D52" s="107"/>
      <c r="E52" s="122"/>
      <c r="F52" s="122"/>
      <c r="G52" s="123"/>
    </row>
    <row r="53" spans="1:9" ht="15" customHeight="1" thickBot="1">
      <c r="A53" s="35" t="s">
        <v>43</v>
      </c>
      <c r="B53" s="35" t="s">
        <v>37</v>
      </c>
      <c r="C53" s="56" t="s">
        <v>0</v>
      </c>
      <c r="D53" s="18"/>
      <c r="E53" s="18" t="s">
        <v>1</v>
      </c>
      <c r="F53" s="18" t="s">
        <v>6</v>
      </c>
      <c r="G53" s="19"/>
    </row>
    <row r="54" spans="1:9" ht="60" customHeight="1">
      <c r="A54" s="32">
        <v>4</v>
      </c>
      <c r="B54" s="106" t="s">
        <v>46</v>
      </c>
      <c r="C54" s="84" t="s">
        <v>136</v>
      </c>
      <c r="D54" s="34"/>
      <c r="E54" s="33">
        <f>E55</f>
        <v>12</v>
      </c>
      <c r="F54" s="32" t="s">
        <v>16</v>
      </c>
      <c r="G54" s="31"/>
    </row>
    <row r="55" spans="1:9" ht="15" customHeight="1">
      <c r="A55" s="32"/>
      <c r="B55" s="106"/>
      <c r="C55" s="124" t="s">
        <v>84</v>
      </c>
      <c r="D55" s="107"/>
      <c r="E55" s="122">
        <v>12</v>
      </c>
      <c r="F55" s="122"/>
      <c r="G55" s="123"/>
    </row>
    <row r="56" spans="1:9" ht="15" customHeight="1">
      <c r="A56" s="32"/>
      <c r="B56" s="106"/>
      <c r="C56" s="124"/>
      <c r="D56" s="107"/>
      <c r="E56" s="122"/>
      <c r="F56" s="122"/>
      <c r="G56" s="123"/>
    </row>
    <row r="57" spans="1:9" ht="15" customHeight="1" thickBot="1">
      <c r="A57" s="35" t="s">
        <v>43</v>
      </c>
      <c r="B57" s="35" t="s">
        <v>37</v>
      </c>
      <c r="C57" s="56" t="s">
        <v>0</v>
      </c>
      <c r="D57" s="18"/>
      <c r="E57" s="18" t="s">
        <v>1</v>
      </c>
      <c r="F57" s="18" t="s">
        <v>6</v>
      </c>
      <c r="G57" s="19"/>
    </row>
    <row r="58" spans="1:9" ht="79.900000000000006" customHeight="1">
      <c r="A58" s="32">
        <v>5</v>
      </c>
      <c r="B58" s="106" t="s">
        <v>47</v>
      </c>
      <c r="C58" s="65" t="s">
        <v>135</v>
      </c>
      <c r="D58" s="34"/>
      <c r="E58" s="33">
        <f>E59</f>
        <v>1</v>
      </c>
      <c r="F58" s="32" t="s">
        <v>15</v>
      </c>
      <c r="G58" s="31"/>
      <c r="I58" s="54"/>
    </row>
    <row r="59" spans="1:9" ht="15" customHeight="1">
      <c r="A59" s="32"/>
      <c r="B59" s="106"/>
      <c r="C59" s="124" t="s">
        <v>84</v>
      </c>
      <c r="D59" s="107"/>
      <c r="E59" s="122">
        <v>1</v>
      </c>
      <c r="F59" s="122"/>
      <c r="G59" s="123"/>
    </row>
    <row r="60" spans="1:9" ht="15" customHeight="1">
      <c r="A60" s="32"/>
      <c r="B60" s="106"/>
      <c r="C60" s="124"/>
      <c r="D60" s="107"/>
      <c r="E60" s="122"/>
      <c r="F60" s="122"/>
      <c r="G60" s="123"/>
    </row>
    <row r="61" spans="1:9" ht="15" customHeight="1" thickBot="1">
      <c r="A61" s="35" t="s">
        <v>43</v>
      </c>
      <c r="B61" s="35" t="s">
        <v>37</v>
      </c>
      <c r="C61" s="56" t="s">
        <v>0</v>
      </c>
      <c r="D61" s="18"/>
      <c r="E61" s="18" t="s">
        <v>1</v>
      </c>
      <c r="F61" s="18" t="s">
        <v>6</v>
      </c>
      <c r="G61" s="19"/>
    </row>
    <row r="62" spans="1:9" ht="100.15" customHeight="1">
      <c r="A62" s="32">
        <v>6</v>
      </c>
      <c r="B62" s="106" t="s">
        <v>49</v>
      </c>
      <c r="C62" s="65" t="s">
        <v>137</v>
      </c>
      <c r="D62" s="34"/>
      <c r="E62" s="33">
        <f>E63</f>
        <v>1</v>
      </c>
      <c r="F62" s="32" t="s">
        <v>15</v>
      </c>
      <c r="G62" s="31"/>
    </row>
    <row r="63" spans="1:9" ht="15" customHeight="1">
      <c r="A63" s="32"/>
      <c r="B63" s="106"/>
      <c r="C63" s="124" t="s">
        <v>84</v>
      </c>
      <c r="D63" s="107"/>
      <c r="E63" s="122">
        <v>1</v>
      </c>
      <c r="F63" s="122"/>
      <c r="G63" s="123"/>
    </row>
    <row r="64" spans="1:9" ht="15" customHeight="1" thickBot="1">
      <c r="A64" s="32"/>
      <c r="B64" s="106"/>
      <c r="C64" s="124"/>
      <c r="D64" s="107"/>
      <c r="E64" s="122"/>
      <c r="F64" s="122"/>
      <c r="G64" s="123"/>
    </row>
    <row r="65" spans="1:7" ht="15" customHeight="1" thickBot="1">
      <c r="A65" s="68" t="s">
        <v>5</v>
      </c>
      <c r="B65" s="68"/>
      <c r="C65" s="67">
        <v>2</v>
      </c>
      <c r="D65" s="9"/>
      <c r="E65" s="10"/>
      <c r="F65" s="10"/>
      <c r="G65" s="11"/>
    </row>
    <row r="66" spans="1:7" ht="15" customHeight="1">
      <c r="A66" s="4" t="s">
        <v>2</v>
      </c>
      <c r="B66" s="4"/>
      <c r="C66" s="53" t="s">
        <v>27</v>
      </c>
      <c r="D66" s="5"/>
      <c r="E66" s="5"/>
      <c r="F66" s="5"/>
      <c r="G66" s="6"/>
    </row>
    <row r="67" spans="1:7" ht="30" customHeight="1" thickBot="1">
      <c r="A67" s="7" t="s">
        <v>3</v>
      </c>
      <c r="B67" s="7"/>
      <c r="C67" s="46">
        <v>3</v>
      </c>
      <c r="D67" s="136" t="s">
        <v>85</v>
      </c>
      <c r="E67" s="136"/>
      <c r="F67" s="136"/>
      <c r="G67" s="136"/>
    </row>
    <row r="68" spans="1:7" ht="15" customHeight="1">
      <c r="A68" s="17"/>
      <c r="B68" s="17"/>
      <c r="C68" s="55"/>
      <c r="D68" s="137"/>
      <c r="E68" s="137"/>
      <c r="F68" s="137"/>
      <c r="G68" s="137"/>
    </row>
    <row r="69" spans="1:7" ht="15" customHeight="1" thickBot="1">
      <c r="A69" s="35" t="s">
        <v>43</v>
      </c>
      <c r="B69" s="35" t="s">
        <v>37</v>
      </c>
      <c r="C69" s="56" t="s">
        <v>0</v>
      </c>
      <c r="D69" s="18"/>
      <c r="E69" s="18" t="s">
        <v>1</v>
      </c>
      <c r="F69" s="18" t="s">
        <v>6</v>
      </c>
      <c r="G69" s="19"/>
    </row>
    <row r="70" spans="1:7" ht="60" customHeight="1">
      <c r="A70" s="32">
        <v>1</v>
      </c>
      <c r="B70" s="106" t="s">
        <v>50</v>
      </c>
      <c r="C70" s="54" t="s">
        <v>123</v>
      </c>
      <c r="D70" s="34"/>
      <c r="E70" s="33">
        <f>E71+E72+E73+E74+E75</f>
        <v>37</v>
      </c>
      <c r="F70" s="32" t="s">
        <v>7</v>
      </c>
      <c r="G70" s="31"/>
    </row>
    <row r="71" spans="1:7" ht="15" customHeight="1">
      <c r="A71" s="32"/>
      <c r="B71" s="106"/>
      <c r="C71" s="124" t="s">
        <v>79</v>
      </c>
      <c r="D71" s="107"/>
      <c r="E71" s="122">
        <v>8</v>
      </c>
      <c r="F71" s="122"/>
      <c r="G71" s="123"/>
    </row>
    <row r="72" spans="1:7" ht="15" customHeight="1">
      <c r="A72" s="32"/>
      <c r="B72" s="106"/>
      <c r="C72" s="124" t="s">
        <v>80</v>
      </c>
      <c r="D72" s="107"/>
      <c r="E72" s="122">
        <v>8</v>
      </c>
      <c r="F72" s="122"/>
      <c r="G72" s="123"/>
    </row>
    <row r="73" spans="1:7" ht="15" customHeight="1">
      <c r="A73" s="32"/>
      <c r="B73" s="106"/>
      <c r="C73" s="124" t="s">
        <v>144</v>
      </c>
      <c r="D73" s="107"/>
      <c r="E73" s="122">
        <v>12</v>
      </c>
      <c r="F73" s="122"/>
      <c r="G73" s="123"/>
    </row>
    <row r="74" spans="1:7" ht="15" customHeight="1">
      <c r="A74" s="32"/>
      <c r="B74" s="106"/>
      <c r="C74" s="124" t="s">
        <v>143</v>
      </c>
      <c r="D74" s="107"/>
      <c r="E74" s="122">
        <v>4</v>
      </c>
      <c r="F74" s="122"/>
      <c r="G74" s="123"/>
    </row>
    <row r="75" spans="1:7" ht="15" customHeight="1">
      <c r="A75" s="32"/>
      <c r="B75" s="106"/>
      <c r="C75" s="124" t="s">
        <v>84</v>
      </c>
      <c r="D75" s="107"/>
      <c r="E75" s="122">
        <v>5</v>
      </c>
      <c r="F75" s="122"/>
      <c r="G75" s="123"/>
    </row>
    <row r="76" spans="1:7" ht="15" customHeight="1" thickBot="1">
      <c r="A76" s="32"/>
      <c r="B76" s="106"/>
      <c r="C76" s="124"/>
      <c r="D76" s="107"/>
      <c r="E76" s="122"/>
      <c r="F76" s="122"/>
      <c r="G76" s="123"/>
    </row>
    <row r="77" spans="1:7" ht="15" customHeight="1" thickBot="1">
      <c r="A77" s="68" t="s">
        <v>5</v>
      </c>
      <c r="B77" s="68"/>
      <c r="C77" s="67">
        <v>3</v>
      </c>
      <c r="D77" s="9"/>
      <c r="E77" s="10"/>
      <c r="F77" s="10"/>
      <c r="G77" s="11"/>
    </row>
    <row r="78" spans="1:7" ht="15" customHeight="1">
      <c r="A78" s="4" t="s">
        <v>2</v>
      </c>
      <c r="B78" s="4"/>
      <c r="C78" s="53" t="s">
        <v>27</v>
      </c>
      <c r="D78" s="5"/>
      <c r="E78" s="5"/>
      <c r="F78" s="5"/>
      <c r="G78" s="6"/>
    </row>
    <row r="79" spans="1:7" ht="30" customHeight="1" thickBot="1">
      <c r="A79" s="7" t="s">
        <v>3</v>
      </c>
      <c r="B79" s="7"/>
      <c r="C79" s="46">
        <v>4</v>
      </c>
      <c r="D79" s="136" t="s">
        <v>86</v>
      </c>
      <c r="E79" s="136"/>
      <c r="F79" s="136"/>
      <c r="G79" s="136"/>
    </row>
    <row r="80" spans="1:7">
      <c r="A80" s="17"/>
      <c r="B80" s="17"/>
      <c r="C80" s="55"/>
      <c r="D80" s="137"/>
      <c r="E80" s="137"/>
      <c r="F80" s="137"/>
      <c r="G80" s="137"/>
    </row>
    <row r="81" spans="1:7" ht="15" thickBot="1">
      <c r="A81" s="35" t="s">
        <v>43</v>
      </c>
      <c r="B81" s="35" t="s">
        <v>37</v>
      </c>
      <c r="C81" s="56" t="s">
        <v>0</v>
      </c>
      <c r="D81" s="18"/>
      <c r="E81" s="18" t="s">
        <v>1</v>
      </c>
      <c r="F81" s="18" t="s">
        <v>6</v>
      </c>
      <c r="G81" s="19"/>
    </row>
    <row r="82" spans="1:7" ht="60" customHeight="1">
      <c r="A82" s="32">
        <v>1</v>
      </c>
      <c r="B82" s="106" t="s">
        <v>51</v>
      </c>
      <c r="C82" s="47" t="s">
        <v>124</v>
      </c>
      <c r="D82" s="34"/>
      <c r="E82" s="32">
        <f>E83+E84+E85+E86+E87+E88+E89+E90+E91</f>
        <v>9</v>
      </c>
      <c r="F82" s="32" t="s">
        <v>15</v>
      </c>
      <c r="G82" s="31"/>
    </row>
    <row r="83" spans="1:7" ht="15" customHeight="1">
      <c r="A83" s="32"/>
      <c r="B83" s="106"/>
      <c r="C83" s="124" t="s">
        <v>79</v>
      </c>
      <c r="D83" s="107"/>
      <c r="E83" s="125">
        <v>1</v>
      </c>
      <c r="F83" s="122"/>
      <c r="G83" s="123"/>
    </row>
    <row r="84" spans="1:7" ht="15" customHeight="1">
      <c r="A84" s="32"/>
      <c r="B84" s="106"/>
      <c r="C84" s="124" t="s">
        <v>80</v>
      </c>
      <c r="D84" s="107"/>
      <c r="E84" s="122">
        <v>1</v>
      </c>
      <c r="F84" s="122"/>
      <c r="G84" s="123"/>
    </row>
    <row r="85" spans="1:7" ht="15" customHeight="1">
      <c r="A85" s="32"/>
      <c r="B85" s="106"/>
      <c r="C85" s="124" t="s">
        <v>149</v>
      </c>
      <c r="D85" s="107"/>
      <c r="E85" s="122">
        <v>1</v>
      </c>
      <c r="F85" s="122"/>
      <c r="G85" s="123"/>
    </row>
    <row r="86" spans="1:7" ht="15" customHeight="1">
      <c r="A86" s="32"/>
      <c r="B86" s="106"/>
      <c r="C86" s="124" t="s">
        <v>81</v>
      </c>
      <c r="D86" s="107"/>
      <c r="E86" s="122">
        <v>1</v>
      </c>
      <c r="F86" s="122"/>
      <c r="G86" s="123"/>
    </row>
    <row r="87" spans="1:7" ht="15" customHeight="1">
      <c r="A87" s="32"/>
      <c r="B87" s="106"/>
      <c r="C87" s="124" t="s">
        <v>82</v>
      </c>
      <c r="D87" s="107"/>
      <c r="E87" s="122">
        <v>1</v>
      </c>
      <c r="F87" s="122"/>
      <c r="G87" s="123"/>
    </row>
    <row r="88" spans="1:7" ht="15" customHeight="1">
      <c r="A88" s="32"/>
      <c r="B88" s="106"/>
      <c r="C88" s="124" t="s">
        <v>144</v>
      </c>
      <c r="D88" s="107"/>
      <c r="E88" s="122">
        <v>1</v>
      </c>
      <c r="F88" s="122"/>
      <c r="G88" s="123"/>
    </row>
    <row r="89" spans="1:7" ht="15" customHeight="1">
      <c r="A89" s="32"/>
      <c r="B89" s="106"/>
      <c r="C89" s="124" t="s">
        <v>143</v>
      </c>
      <c r="D89" s="107"/>
      <c r="E89" s="122">
        <v>1</v>
      </c>
      <c r="F89" s="122"/>
      <c r="G89" s="123"/>
    </row>
    <row r="90" spans="1:7" ht="15" customHeight="1">
      <c r="A90" s="32"/>
      <c r="B90" s="106"/>
      <c r="C90" s="124" t="s">
        <v>83</v>
      </c>
      <c r="D90" s="107"/>
      <c r="E90" s="122">
        <v>1</v>
      </c>
      <c r="F90" s="122"/>
      <c r="G90" s="123"/>
    </row>
    <row r="91" spans="1:7" ht="15" customHeight="1">
      <c r="A91" s="32"/>
      <c r="B91" s="106"/>
      <c r="C91" s="124" t="s">
        <v>84</v>
      </c>
      <c r="D91" s="107"/>
      <c r="E91" s="122">
        <v>1</v>
      </c>
      <c r="F91" s="122"/>
      <c r="G91" s="123"/>
    </row>
    <row r="92" spans="1:7" ht="15" customHeight="1" thickBot="1">
      <c r="A92" s="32"/>
      <c r="B92" s="106"/>
      <c r="C92" s="124"/>
      <c r="D92" s="107"/>
      <c r="E92" s="122"/>
      <c r="F92" s="122"/>
      <c r="G92" s="123"/>
    </row>
    <row r="93" spans="1:7" ht="15" customHeight="1" thickBot="1">
      <c r="A93" s="68" t="s">
        <v>5</v>
      </c>
      <c r="B93" s="68"/>
      <c r="C93" s="67">
        <v>4</v>
      </c>
      <c r="D93" s="9"/>
      <c r="E93" s="10"/>
      <c r="F93" s="10"/>
      <c r="G93" s="11"/>
    </row>
    <row r="94" spans="1:7" ht="15" customHeight="1">
      <c r="A94" s="4" t="s">
        <v>2</v>
      </c>
      <c r="B94" s="4"/>
      <c r="C94" s="53" t="s">
        <v>27</v>
      </c>
      <c r="D94" s="5"/>
      <c r="E94" s="5"/>
      <c r="F94" s="5"/>
      <c r="G94" s="6"/>
    </row>
    <row r="95" spans="1:7" ht="30" customHeight="1" thickBot="1">
      <c r="A95" s="7" t="s">
        <v>3</v>
      </c>
      <c r="B95" s="7"/>
      <c r="C95" s="46">
        <v>5</v>
      </c>
      <c r="D95" s="136" t="s">
        <v>96</v>
      </c>
      <c r="E95" s="136"/>
      <c r="F95" s="136"/>
      <c r="G95" s="136"/>
    </row>
    <row r="96" spans="1:7" ht="15" customHeight="1">
      <c r="A96" s="17"/>
      <c r="B96" s="17"/>
      <c r="C96" s="55"/>
      <c r="D96" s="137"/>
      <c r="E96" s="137"/>
      <c r="F96" s="137"/>
      <c r="G96" s="137"/>
    </row>
    <row r="97" spans="1:7" ht="15" customHeight="1" thickBot="1">
      <c r="A97" s="35" t="s">
        <v>43</v>
      </c>
      <c r="B97" s="35" t="s">
        <v>37</v>
      </c>
      <c r="C97" s="56" t="s">
        <v>0</v>
      </c>
      <c r="D97" s="18"/>
      <c r="E97" s="18" t="s">
        <v>1</v>
      </c>
      <c r="F97" s="18" t="s">
        <v>6</v>
      </c>
      <c r="G97" s="19"/>
    </row>
    <row r="98" spans="1:7" ht="79.900000000000006" customHeight="1">
      <c r="A98" s="32">
        <v>1</v>
      </c>
      <c r="B98" s="106" t="s">
        <v>52</v>
      </c>
      <c r="C98" s="54" t="s">
        <v>125</v>
      </c>
      <c r="D98" s="34"/>
      <c r="E98" s="33">
        <v>5</v>
      </c>
      <c r="F98" s="32" t="s">
        <v>15</v>
      </c>
      <c r="G98" s="31"/>
    </row>
    <row r="99" spans="1:7" ht="15" customHeight="1">
      <c r="A99" s="32"/>
      <c r="B99" s="106"/>
      <c r="C99" s="124"/>
      <c r="D99" s="107"/>
      <c r="E99" s="122"/>
      <c r="F99" s="122"/>
      <c r="G99" s="123"/>
    </row>
    <row r="100" spans="1:7" ht="15" customHeight="1" thickBot="1">
      <c r="A100" s="35" t="s">
        <v>43</v>
      </c>
      <c r="B100" s="35" t="s">
        <v>37</v>
      </c>
      <c r="C100" s="56" t="s">
        <v>0</v>
      </c>
      <c r="D100" s="18"/>
      <c r="E100" s="18" t="s">
        <v>1</v>
      </c>
      <c r="F100" s="18" t="s">
        <v>6</v>
      </c>
      <c r="G100" s="19"/>
    </row>
    <row r="101" spans="1:7" ht="79.900000000000006" customHeight="1">
      <c r="A101" s="32">
        <v>2</v>
      </c>
      <c r="B101" s="106" t="s">
        <v>97</v>
      </c>
      <c r="C101" s="54" t="s">
        <v>126</v>
      </c>
      <c r="D101" s="34"/>
      <c r="E101" s="33">
        <v>6</v>
      </c>
      <c r="F101" s="32" t="s">
        <v>15</v>
      </c>
      <c r="G101" s="31"/>
    </row>
    <row r="102" spans="1:7" ht="15" customHeight="1">
      <c r="A102" s="32"/>
      <c r="B102" s="106"/>
      <c r="C102" s="124"/>
      <c r="D102" s="107"/>
      <c r="E102" s="122"/>
      <c r="F102" s="122"/>
      <c r="G102" s="123"/>
    </row>
    <row r="103" spans="1:7" ht="15" customHeight="1" thickBot="1">
      <c r="A103" s="35" t="s">
        <v>43</v>
      </c>
      <c r="B103" s="35" t="s">
        <v>37</v>
      </c>
      <c r="C103" s="56" t="s">
        <v>0</v>
      </c>
      <c r="D103" s="18"/>
      <c r="E103" s="18" t="s">
        <v>1</v>
      </c>
      <c r="F103" s="18" t="s">
        <v>6</v>
      </c>
      <c r="G103" s="19"/>
    </row>
    <row r="104" spans="1:7" ht="79.900000000000006" customHeight="1">
      <c r="A104" s="32">
        <v>3</v>
      </c>
      <c r="B104" s="106" t="s">
        <v>87</v>
      </c>
      <c r="C104" s="54" t="s">
        <v>127</v>
      </c>
      <c r="D104" s="34"/>
      <c r="E104" s="33">
        <v>6</v>
      </c>
      <c r="F104" s="32" t="s">
        <v>15</v>
      </c>
      <c r="G104" s="31"/>
    </row>
    <row r="105" spans="1:7" ht="15" customHeight="1">
      <c r="A105" s="32"/>
      <c r="B105" s="106"/>
      <c r="C105" s="124"/>
      <c r="D105" s="107"/>
      <c r="E105" s="122"/>
      <c r="F105" s="122"/>
      <c r="G105" s="123"/>
    </row>
    <row r="106" spans="1:7" ht="15" customHeight="1" thickBot="1">
      <c r="A106" s="35" t="s">
        <v>43</v>
      </c>
      <c r="B106" s="35" t="s">
        <v>37</v>
      </c>
      <c r="C106" s="56" t="s">
        <v>0</v>
      </c>
      <c r="D106" s="18"/>
      <c r="E106" s="18" t="s">
        <v>1</v>
      </c>
      <c r="F106" s="18" t="s">
        <v>6</v>
      </c>
      <c r="G106" s="19"/>
    </row>
    <row r="107" spans="1:7" ht="79.900000000000006" customHeight="1">
      <c r="A107" s="32">
        <v>4</v>
      </c>
      <c r="B107" s="106" t="s">
        <v>98</v>
      </c>
      <c r="C107" s="54" t="s">
        <v>152</v>
      </c>
      <c r="D107" s="34"/>
      <c r="E107" s="33">
        <v>1</v>
      </c>
      <c r="F107" s="32" t="s">
        <v>15</v>
      </c>
      <c r="G107" s="31"/>
    </row>
    <row r="108" spans="1:7" ht="15" customHeight="1">
      <c r="A108" s="32"/>
      <c r="B108" s="106"/>
      <c r="C108" s="124"/>
      <c r="D108" s="107"/>
      <c r="E108" s="122"/>
      <c r="F108" s="122"/>
      <c r="G108" s="123"/>
    </row>
    <row r="109" spans="1:7" ht="15" customHeight="1">
      <c r="A109" s="96"/>
      <c r="B109" s="96"/>
      <c r="C109" s="95"/>
      <c r="D109" s="114"/>
      <c r="E109" s="114"/>
      <c r="F109" s="114"/>
      <c r="G109" s="115"/>
    </row>
    <row r="110" spans="1:7" ht="15" customHeight="1" thickBot="1">
      <c r="A110" s="35" t="s">
        <v>43</v>
      </c>
      <c r="B110" s="35" t="s">
        <v>37</v>
      </c>
      <c r="C110" s="56" t="s">
        <v>0</v>
      </c>
      <c r="D110" s="18"/>
      <c r="E110" s="18" t="s">
        <v>1</v>
      </c>
      <c r="F110" s="18" t="s">
        <v>6</v>
      </c>
      <c r="G110" s="19"/>
    </row>
    <row r="111" spans="1:7" ht="90" customHeight="1">
      <c r="A111" s="32">
        <v>5</v>
      </c>
      <c r="B111" s="106" t="s">
        <v>100</v>
      </c>
      <c r="C111" s="54" t="s">
        <v>128</v>
      </c>
      <c r="D111" s="34"/>
      <c r="E111" s="33">
        <v>196</v>
      </c>
      <c r="F111" s="32" t="s">
        <v>7</v>
      </c>
      <c r="G111" s="31"/>
    </row>
    <row r="112" spans="1:7" ht="15" customHeight="1">
      <c r="A112" s="32"/>
      <c r="B112" s="106"/>
      <c r="C112" s="124"/>
      <c r="D112" s="107"/>
      <c r="E112" s="122"/>
      <c r="F112" s="122"/>
      <c r="G112" s="123"/>
    </row>
    <row r="113" spans="1:7" ht="15" customHeight="1" thickBot="1">
      <c r="A113" s="35" t="s">
        <v>43</v>
      </c>
      <c r="B113" s="35" t="s">
        <v>37</v>
      </c>
      <c r="C113" s="56" t="s">
        <v>0</v>
      </c>
      <c r="D113" s="18"/>
      <c r="E113" s="18" t="s">
        <v>1</v>
      </c>
      <c r="F113" s="18" t="s">
        <v>6</v>
      </c>
      <c r="G113" s="19"/>
    </row>
    <row r="114" spans="1:7" ht="90" customHeight="1">
      <c r="A114" s="32">
        <v>6</v>
      </c>
      <c r="B114" s="106" t="s">
        <v>101</v>
      </c>
      <c r="C114" s="54" t="s">
        <v>129</v>
      </c>
      <c r="D114" s="34"/>
      <c r="E114" s="33">
        <v>213</v>
      </c>
      <c r="F114" s="32" t="s">
        <v>7</v>
      </c>
      <c r="G114" s="31"/>
    </row>
    <row r="115" spans="1:7" ht="15" customHeight="1">
      <c r="A115" s="32"/>
      <c r="B115" s="106"/>
      <c r="C115" s="124"/>
      <c r="D115" s="107"/>
      <c r="E115" s="122"/>
      <c r="F115" s="122"/>
      <c r="G115" s="123"/>
    </row>
    <row r="116" spans="1:7" ht="15" customHeight="1" thickBot="1">
      <c r="A116" s="35" t="s">
        <v>43</v>
      </c>
      <c r="B116" s="35" t="s">
        <v>37</v>
      </c>
      <c r="C116" s="56" t="s">
        <v>0</v>
      </c>
      <c r="D116" s="18"/>
      <c r="E116" s="18" t="s">
        <v>1</v>
      </c>
      <c r="F116" s="18" t="s">
        <v>6</v>
      </c>
      <c r="G116" s="19"/>
    </row>
    <row r="117" spans="1:7" ht="70.150000000000006" customHeight="1">
      <c r="A117" s="32">
        <v>7</v>
      </c>
      <c r="B117" s="106" t="s">
        <v>102</v>
      </c>
      <c r="C117" s="54" t="s">
        <v>130</v>
      </c>
      <c r="D117" s="34"/>
      <c r="E117" s="33">
        <v>18</v>
      </c>
      <c r="F117" s="32" t="s">
        <v>7</v>
      </c>
      <c r="G117" s="31"/>
    </row>
    <row r="118" spans="1:7" ht="15" customHeight="1">
      <c r="A118" s="32"/>
      <c r="B118" s="106"/>
      <c r="C118" s="124"/>
      <c r="D118" s="107"/>
      <c r="E118" s="122"/>
      <c r="F118" s="122"/>
      <c r="G118" s="123"/>
    </row>
    <row r="119" spans="1:7" ht="15" customHeight="1" thickBot="1">
      <c r="A119" s="35" t="s">
        <v>43</v>
      </c>
      <c r="B119" s="35" t="s">
        <v>37</v>
      </c>
      <c r="C119" s="56" t="s">
        <v>0</v>
      </c>
      <c r="D119" s="18"/>
      <c r="E119" s="18" t="s">
        <v>1</v>
      </c>
      <c r="F119" s="18" t="s">
        <v>6</v>
      </c>
      <c r="G119" s="19"/>
    </row>
    <row r="120" spans="1:7" ht="60" customHeight="1">
      <c r="A120" s="32">
        <v>8</v>
      </c>
      <c r="B120" s="106" t="s">
        <v>103</v>
      </c>
      <c r="C120" s="54" t="s">
        <v>131</v>
      </c>
      <c r="D120" s="34"/>
      <c r="E120" s="33">
        <v>96</v>
      </c>
      <c r="F120" s="32" t="s">
        <v>7</v>
      </c>
      <c r="G120" s="31"/>
    </row>
    <row r="121" spans="1:7" ht="15" customHeight="1">
      <c r="A121" s="32"/>
      <c r="B121" s="106"/>
      <c r="C121" s="124"/>
      <c r="D121" s="107"/>
      <c r="E121" s="122"/>
      <c r="F121" s="122"/>
      <c r="G121" s="123"/>
    </row>
    <row r="122" spans="1:7" ht="15" customHeight="1" thickBot="1">
      <c r="A122" s="35" t="s">
        <v>43</v>
      </c>
      <c r="B122" s="35" t="s">
        <v>37</v>
      </c>
      <c r="C122" s="56" t="s">
        <v>0</v>
      </c>
      <c r="D122" s="18"/>
      <c r="E122" s="18" t="s">
        <v>1</v>
      </c>
      <c r="F122" s="18" t="s">
        <v>6</v>
      </c>
      <c r="G122" s="19"/>
    </row>
    <row r="123" spans="1:7" ht="79.900000000000006" customHeight="1">
      <c r="A123" s="32">
        <v>9</v>
      </c>
      <c r="B123" s="106" t="s">
        <v>104</v>
      </c>
      <c r="C123" s="54" t="s">
        <v>132</v>
      </c>
      <c r="D123" s="34"/>
      <c r="E123" s="33">
        <v>1</v>
      </c>
      <c r="F123" s="32" t="s">
        <v>7</v>
      </c>
      <c r="G123" s="31"/>
    </row>
    <row r="124" spans="1:7" ht="15" customHeight="1">
      <c r="A124" s="32"/>
      <c r="B124" s="106"/>
      <c r="C124" s="124"/>
      <c r="D124" s="107"/>
      <c r="E124" s="122"/>
      <c r="F124" s="122"/>
      <c r="G124" s="123"/>
    </row>
    <row r="125" spans="1:7" ht="15" customHeight="1" thickBot="1">
      <c r="A125" s="35" t="s">
        <v>43</v>
      </c>
      <c r="B125" s="35" t="s">
        <v>37</v>
      </c>
      <c r="C125" s="56" t="s">
        <v>0</v>
      </c>
      <c r="D125" s="18"/>
      <c r="E125" s="18" t="s">
        <v>1</v>
      </c>
      <c r="F125" s="18" t="s">
        <v>6</v>
      </c>
      <c r="G125" s="19"/>
    </row>
    <row r="126" spans="1:7" ht="79.900000000000006" customHeight="1">
      <c r="A126" s="32">
        <v>10</v>
      </c>
      <c r="B126" s="106" t="s">
        <v>105</v>
      </c>
      <c r="C126" s="54" t="s">
        <v>159</v>
      </c>
      <c r="D126" s="34"/>
      <c r="E126" s="33">
        <v>1</v>
      </c>
      <c r="F126" s="32" t="s">
        <v>15</v>
      </c>
      <c r="G126" s="31"/>
    </row>
    <row r="127" spans="1:7" ht="15" customHeight="1">
      <c r="A127" s="32"/>
      <c r="B127" s="106"/>
      <c r="C127" s="124"/>
      <c r="D127" s="107"/>
      <c r="E127" s="122"/>
      <c r="F127" s="122"/>
      <c r="G127" s="123"/>
    </row>
    <row r="128" spans="1:7" ht="15" customHeight="1" thickBot="1">
      <c r="A128" s="35" t="s">
        <v>43</v>
      </c>
      <c r="B128" s="35" t="s">
        <v>37</v>
      </c>
      <c r="C128" s="56" t="s">
        <v>0</v>
      </c>
      <c r="D128" s="18"/>
      <c r="E128" s="18" t="s">
        <v>1</v>
      </c>
      <c r="F128" s="18" t="s">
        <v>6</v>
      </c>
      <c r="G128" s="19"/>
    </row>
    <row r="129" spans="1:7" ht="100.15" customHeight="1">
      <c r="A129" s="32">
        <v>11</v>
      </c>
      <c r="B129" s="106" t="s">
        <v>106</v>
      </c>
      <c r="C129" s="54" t="s">
        <v>160</v>
      </c>
      <c r="D129" s="34"/>
      <c r="E129" s="33">
        <v>1</v>
      </c>
      <c r="F129" s="32" t="s">
        <v>15</v>
      </c>
      <c r="G129" s="31"/>
    </row>
    <row r="130" spans="1:7" ht="15" customHeight="1">
      <c r="A130" s="32"/>
      <c r="B130" s="106"/>
      <c r="C130" s="124"/>
      <c r="D130" s="107"/>
      <c r="E130" s="122"/>
      <c r="F130" s="122"/>
      <c r="G130" s="123"/>
    </row>
    <row r="131" spans="1:7" ht="15" customHeight="1" thickBot="1">
      <c r="A131" s="35" t="s">
        <v>43</v>
      </c>
      <c r="B131" s="35" t="s">
        <v>37</v>
      </c>
      <c r="C131" s="56" t="s">
        <v>0</v>
      </c>
      <c r="D131" s="18"/>
      <c r="E131" s="18" t="s">
        <v>1</v>
      </c>
      <c r="F131" s="18" t="s">
        <v>6</v>
      </c>
      <c r="G131" s="19"/>
    </row>
    <row r="132" spans="1:7" ht="90" customHeight="1">
      <c r="A132" s="32">
        <v>12</v>
      </c>
      <c r="B132" s="106" t="s">
        <v>108</v>
      </c>
      <c r="C132" s="54" t="s">
        <v>133</v>
      </c>
      <c r="D132" s="34"/>
      <c r="E132" s="33">
        <f>E133+E134+E135+E136+E137+E138+E139</f>
        <v>162</v>
      </c>
      <c r="F132" s="32" t="s">
        <v>7</v>
      </c>
      <c r="G132" s="31"/>
    </row>
    <row r="133" spans="1:7" ht="15" customHeight="1">
      <c r="A133" s="32"/>
      <c r="B133" s="106"/>
      <c r="C133" s="124" t="s">
        <v>79</v>
      </c>
      <c r="D133" s="107"/>
      <c r="E133" s="125">
        <v>12</v>
      </c>
      <c r="F133" s="122"/>
      <c r="G133" s="123"/>
    </row>
    <row r="134" spans="1:7" ht="15" customHeight="1">
      <c r="A134" s="32"/>
      <c r="B134" s="106"/>
      <c r="C134" s="124" t="s">
        <v>80</v>
      </c>
      <c r="D134" s="107"/>
      <c r="E134" s="122">
        <v>12</v>
      </c>
      <c r="F134" s="122"/>
      <c r="G134" s="123"/>
    </row>
    <row r="135" spans="1:7" ht="15" customHeight="1">
      <c r="A135" s="32"/>
      <c r="B135" s="106"/>
      <c r="C135" s="124" t="s">
        <v>149</v>
      </c>
      <c r="D135" s="107"/>
      <c r="E135" s="122">
        <v>78</v>
      </c>
      <c r="F135" s="122"/>
      <c r="G135" s="123"/>
    </row>
    <row r="136" spans="1:7" ht="15" customHeight="1">
      <c r="A136" s="32"/>
      <c r="B136" s="106"/>
      <c r="C136" s="124" t="s">
        <v>81</v>
      </c>
      <c r="D136" s="107"/>
      <c r="E136" s="122">
        <v>12</v>
      </c>
      <c r="F136" s="122"/>
      <c r="G136" s="123"/>
    </row>
    <row r="137" spans="1:7" ht="15" customHeight="1">
      <c r="A137" s="32"/>
      <c r="B137" s="106"/>
      <c r="C137" s="124" t="s">
        <v>82</v>
      </c>
      <c r="D137" s="107"/>
      <c r="E137" s="122">
        <v>12</v>
      </c>
      <c r="F137" s="122"/>
      <c r="G137" s="123"/>
    </row>
    <row r="138" spans="1:7" ht="15" customHeight="1">
      <c r="A138" s="32"/>
      <c r="B138" s="106"/>
      <c r="C138" s="124" t="s">
        <v>144</v>
      </c>
      <c r="D138" s="107"/>
      <c r="E138" s="122">
        <v>16</v>
      </c>
      <c r="F138" s="122"/>
      <c r="G138" s="123"/>
    </row>
    <row r="139" spans="1:7" ht="15" customHeight="1">
      <c r="A139" s="32"/>
      <c r="B139" s="106"/>
      <c r="C139" s="124" t="s">
        <v>84</v>
      </c>
      <c r="D139" s="107"/>
      <c r="E139" s="122">
        <v>20</v>
      </c>
      <c r="F139" s="122"/>
      <c r="G139" s="123"/>
    </row>
    <row r="140" spans="1:7" ht="15" customHeight="1" thickBot="1">
      <c r="A140" s="32"/>
      <c r="B140" s="106"/>
      <c r="C140" s="124"/>
      <c r="D140" s="107"/>
      <c r="E140" s="122"/>
      <c r="F140" s="122"/>
      <c r="G140" s="123"/>
    </row>
    <row r="141" spans="1:7" ht="15" customHeight="1" thickBot="1">
      <c r="A141" s="68" t="s">
        <v>5</v>
      </c>
      <c r="B141" s="68"/>
      <c r="C141" s="67">
        <v>5</v>
      </c>
      <c r="D141" s="9"/>
      <c r="E141" s="10"/>
      <c r="F141" s="10"/>
      <c r="G141" s="11"/>
    </row>
    <row r="142" spans="1:7" ht="15" customHeight="1">
      <c r="A142" s="4" t="s">
        <v>2</v>
      </c>
      <c r="B142" s="4"/>
      <c r="C142" s="53" t="s">
        <v>27</v>
      </c>
      <c r="D142" s="5"/>
      <c r="E142" s="5"/>
      <c r="F142" s="5"/>
      <c r="G142" s="6"/>
    </row>
    <row r="143" spans="1:7" ht="30" customHeight="1" thickBot="1">
      <c r="A143" s="7" t="s">
        <v>3</v>
      </c>
      <c r="B143" s="7"/>
      <c r="C143" s="46">
        <v>6</v>
      </c>
      <c r="D143" s="136" t="s">
        <v>109</v>
      </c>
      <c r="E143" s="136"/>
      <c r="F143" s="136"/>
      <c r="G143" s="136"/>
    </row>
    <row r="144" spans="1:7" ht="15" customHeight="1">
      <c r="A144" s="17"/>
      <c r="B144" s="17"/>
      <c r="C144" s="55"/>
      <c r="D144" s="137"/>
      <c r="E144" s="137"/>
      <c r="F144" s="137"/>
      <c r="G144" s="137"/>
    </row>
    <row r="145" spans="1:7" ht="15" customHeight="1" thickBot="1">
      <c r="A145" s="35" t="s">
        <v>43</v>
      </c>
      <c r="B145" s="35" t="s">
        <v>37</v>
      </c>
      <c r="C145" s="56" t="s">
        <v>0</v>
      </c>
      <c r="D145" s="18"/>
      <c r="E145" s="18" t="s">
        <v>1</v>
      </c>
      <c r="F145" s="18" t="s">
        <v>6</v>
      </c>
      <c r="G145" s="19"/>
    </row>
    <row r="146" spans="1:7" ht="49.9" customHeight="1">
      <c r="A146" s="32">
        <v>1</v>
      </c>
      <c r="B146" s="106" t="s">
        <v>53</v>
      </c>
      <c r="C146" s="54" t="s">
        <v>168</v>
      </c>
      <c r="D146" s="34"/>
      <c r="E146" s="33">
        <f>E147+E148+E149+E150+E151</f>
        <v>4</v>
      </c>
      <c r="F146" s="33" t="s">
        <v>29</v>
      </c>
      <c r="G146" s="31"/>
    </row>
    <row r="147" spans="1:7" ht="15" customHeight="1">
      <c r="A147" s="32"/>
      <c r="B147" s="106"/>
      <c r="C147" s="124" t="s">
        <v>79</v>
      </c>
      <c r="D147" s="107"/>
      <c r="E147" s="122">
        <v>0.6</v>
      </c>
      <c r="F147" s="122"/>
      <c r="G147" s="123"/>
    </row>
    <row r="148" spans="1:7" ht="15" customHeight="1">
      <c r="A148" s="32"/>
      <c r="B148" s="106"/>
      <c r="C148" s="124" t="s">
        <v>80</v>
      </c>
      <c r="D148" s="107"/>
      <c r="E148" s="122">
        <v>0.6</v>
      </c>
      <c r="F148" s="122"/>
      <c r="G148" s="123"/>
    </row>
    <row r="149" spans="1:7" ht="15" customHeight="1">
      <c r="A149" s="32"/>
      <c r="B149" s="106"/>
      <c r="C149" s="124" t="s">
        <v>144</v>
      </c>
      <c r="D149" s="107"/>
      <c r="E149" s="122">
        <v>0.6</v>
      </c>
      <c r="F149" s="122"/>
      <c r="G149" s="123"/>
    </row>
    <row r="150" spans="1:7" ht="15" customHeight="1">
      <c r="A150" s="32"/>
      <c r="B150" s="106"/>
      <c r="C150" s="124" t="s">
        <v>143</v>
      </c>
      <c r="D150" s="107"/>
      <c r="E150" s="122">
        <v>0.6</v>
      </c>
      <c r="F150" s="122"/>
      <c r="G150" s="123"/>
    </row>
    <row r="151" spans="1:7" ht="15" customHeight="1">
      <c r="A151" s="32"/>
      <c r="B151" s="106"/>
      <c r="C151" s="124" t="s">
        <v>84</v>
      </c>
      <c r="D151" s="107"/>
      <c r="E151" s="122">
        <v>1.6</v>
      </c>
      <c r="F151" s="122"/>
      <c r="G151" s="123"/>
    </row>
    <row r="152" spans="1:7" ht="15" customHeight="1">
      <c r="A152" s="32"/>
      <c r="B152" s="106"/>
      <c r="C152" s="124"/>
      <c r="D152" s="107"/>
      <c r="E152" s="122"/>
      <c r="F152" s="122"/>
      <c r="G152" s="123"/>
    </row>
    <row r="153" spans="1:7" ht="15" customHeight="1" thickBot="1">
      <c r="A153" s="35" t="s">
        <v>43</v>
      </c>
      <c r="B153" s="35" t="s">
        <v>37</v>
      </c>
      <c r="C153" s="56" t="s">
        <v>0</v>
      </c>
      <c r="D153" s="18"/>
      <c r="E153" s="18" t="s">
        <v>1</v>
      </c>
      <c r="F153" s="18" t="s">
        <v>6</v>
      </c>
      <c r="G153" s="19"/>
    </row>
    <row r="154" spans="1:7" ht="49.9" customHeight="1">
      <c r="A154" s="32">
        <v>2</v>
      </c>
      <c r="B154" s="106" t="s">
        <v>110</v>
      </c>
      <c r="C154" s="54" t="s">
        <v>116</v>
      </c>
      <c r="D154" s="34"/>
      <c r="E154" s="33">
        <f>E155</f>
        <v>18.54</v>
      </c>
      <c r="F154" s="33" t="s">
        <v>111</v>
      </c>
      <c r="G154" s="31"/>
    </row>
    <row r="155" spans="1:7" ht="15" customHeight="1">
      <c r="A155" s="32"/>
      <c r="B155" s="106"/>
      <c r="C155" s="124" t="s">
        <v>84</v>
      </c>
      <c r="D155" s="107"/>
      <c r="E155" s="122">
        <v>18.54</v>
      </c>
      <c r="F155" s="122"/>
      <c r="G155" s="123"/>
    </row>
    <row r="156" spans="1:7" ht="15" customHeight="1">
      <c r="A156" s="32"/>
      <c r="B156" s="106"/>
      <c r="C156" s="124"/>
      <c r="D156" s="107"/>
      <c r="E156" s="122"/>
      <c r="F156" s="122"/>
      <c r="G156" s="123"/>
    </row>
    <row r="157" spans="1:7" ht="15" customHeight="1" thickBot="1">
      <c r="A157" s="35" t="s">
        <v>43</v>
      </c>
      <c r="B157" s="35" t="s">
        <v>37</v>
      </c>
      <c r="C157" s="56" t="s">
        <v>0</v>
      </c>
      <c r="D157" s="18"/>
      <c r="E157" s="18" t="s">
        <v>1</v>
      </c>
      <c r="F157" s="18" t="s">
        <v>6</v>
      </c>
      <c r="G157" s="19"/>
    </row>
    <row r="158" spans="1:7" ht="49.9" customHeight="1">
      <c r="A158" s="32">
        <v>3</v>
      </c>
      <c r="B158" s="106" t="s">
        <v>151</v>
      </c>
      <c r="C158" s="84" t="s">
        <v>115</v>
      </c>
      <c r="D158" s="34"/>
      <c r="E158" s="33">
        <f>E159</f>
        <v>2</v>
      </c>
      <c r="F158" s="32" t="s">
        <v>15</v>
      </c>
      <c r="G158" s="31"/>
    </row>
    <row r="159" spans="1:7" s="8" customFormat="1" ht="15" customHeight="1">
      <c r="A159" s="32"/>
      <c r="B159" s="106"/>
      <c r="C159" s="124" t="s">
        <v>84</v>
      </c>
      <c r="D159" s="107"/>
      <c r="E159" s="122">
        <v>2</v>
      </c>
      <c r="F159" s="122"/>
      <c r="G159" s="123"/>
    </row>
    <row r="160" spans="1:7" s="8" customFormat="1" ht="15" customHeight="1">
      <c r="A160" s="32"/>
      <c r="B160" s="106"/>
      <c r="C160" s="124"/>
      <c r="D160" s="107"/>
      <c r="E160" s="122"/>
      <c r="F160" s="122"/>
      <c r="G160" s="123"/>
    </row>
    <row r="161" spans="1:7" ht="15" customHeight="1" thickBot="1">
      <c r="A161" s="35" t="s">
        <v>43</v>
      </c>
      <c r="B161" s="35" t="s">
        <v>37</v>
      </c>
      <c r="C161" s="56" t="s">
        <v>0</v>
      </c>
      <c r="D161" s="18"/>
      <c r="E161" s="18" t="s">
        <v>1</v>
      </c>
      <c r="F161" s="18" t="s">
        <v>6</v>
      </c>
      <c r="G161" s="19"/>
    </row>
    <row r="162" spans="1:7" ht="60" customHeight="1">
      <c r="A162" s="32">
        <v>4</v>
      </c>
      <c r="B162" s="106" t="s">
        <v>112</v>
      </c>
      <c r="C162" s="64" t="s">
        <v>134</v>
      </c>
      <c r="D162" s="34"/>
      <c r="E162" s="33">
        <f>E163</f>
        <v>18.54</v>
      </c>
      <c r="F162" s="32" t="s">
        <v>16</v>
      </c>
      <c r="G162" s="31"/>
    </row>
    <row r="163" spans="1:7" ht="15" customHeight="1">
      <c r="A163" s="32"/>
      <c r="B163" s="106"/>
      <c r="C163" s="127" t="s">
        <v>84</v>
      </c>
      <c r="D163" s="107"/>
      <c r="E163" s="125">
        <v>18.54</v>
      </c>
      <c r="F163" s="122"/>
      <c r="G163" s="123"/>
    </row>
    <row r="164" spans="1:7" ht="15" customHeight="1">
      <c r="A164" s="32"/>
      <c r="B164" s="106"/>
      <c r="C164" s="124"/>
      <c r="D164" s="107"/>
      <c r="E164" s="122"/>
      <c r="F164" s="122"/>
      <c r="G164" s="123"/>
    </row>
    <row r="165" spans="1:7" ht="15" customHeight="1" thickBot="1">
      <c r="A165" s="35" t="s">
        <v>43</v>
      </c>
      <c r="B165" s="35" t="s">
        <v>37</v>
      </c>
      <c r="C165" s="56" t="s">
        <v>0</v>
      </c>
      <c r="D165" s="18"/>
      <c r="E165" s="18" t="s">
        <v>1</v>
      </c>
      <c r="F165" s="18" t="s">
        <v>6</v>
      </c>
      <c r="G165" s="19"/>
    </row>
    <row r="166" spans="1:7" ht="79.900000000000006" customHeight="1">
      <c r="A166" s="32">
        <v>5</v>
      </c>
      <c r="B166" s="106" t="s">
        <v>167</v>
      </c>
      <c r="C166" s="54" t="s">
        <v>162</v>
      </c>
      <c r="D166" s="34"/>
      <c r="E166" s="33">
        <v>36</v>
      </c>
      <c r="F166" s="33" t="s">
        <v>29</v>
      </c>
      <c r="G166" s="31"/>
    </row>
    <row r="167" spans="1:7" ht="15" customHeight="1" thickBot="1">
      <c r="A167" s="32"/>
      <c r="B167" s="106"/>
      <c r="C167" s="124"/>
      <c r="D167" s="107"/>
      <c r="E167" s="122"/>
      <c r="F167" s="122"/>
      <c r="G167" s="123"/>
    </row>
    <row r="168" spans="1:7" ht="15" customHeight="1" thickBot="1">
      <c r="A168" s="68" t="s">
        <v>5</v>
      </c>
      <c r="B168" s="68"/>
      <c r="C168" s="67">
        <v>6</v>
      </c>
      <c r="D168" s="9"/>
      <c r="E168" s="10"/>
      <c r="F168" s="10"/>
      <c r="G168" s="11"/>
    </row>
    <row r="169" spans="1:7" ht="15" customHeight="1">
      <c r="A169" s="4" t="s">
        <v>2</v>
      </c>
      <c r="B169" s="4"/>
      <c r="C169" s="53" t="s">
        <v>27</v>
      </c>
      <c r="D169" s="5"/>
      <c r="E169" s="5"/>
      <c r="F169" s="5"/>
      <c r="G169" s="6"/>
    </row>
    <row r="170" spans="1:7" ht="30" customHeight="1" thickBot="1">
      <c r="A170" s="7" t="s">
        <v>3</v>
      </c>
      <c r="B170" s="7"/>
      <c r="C170" s="46">
        <v>7</v>
      </c>
      <c r="D170" s="136" t="s">
        <v>10</v>
      </c>
      <c r="E170" s="136"/>
      <c r="F170" s="136"/>
      <c r="G170" s="136"/>
    </row>
    <row r="171" spans="1:7" ht="15" customHeight="1">
      <c r="A171" s="17"/>
      <c r="B171" s="17"/>
      <c r="C171" s="55"/>
      <c r="D171" s="137"/>
      <c r="E171" s="137"/>
      <c r="F171" s="137"/>
      <c r="G171" s="137"/>
    </row>
    <row r="172" spans="1:7" ht="15" customHeight="1" thickBot="1">
      <c r="A172" s="35" t="s">
        <v>43</v>
      </c>
      <c r="B172" s="35" t="s">
        <v>37</v>
      </c>
      <c r="C172" s="56" t="s">
        <v>0</v>
      </c>
      <c r="D172" s="18"/>
      <c r="E172" s="18" t="s">
        <v>1</v>
      </c>
      <c r="F172" s="18" t="s">
        <v>6</v>
      </c>
      <c r="G172" s="19"/>
    </row>
    <row r="173" spans="1:7" ht="30" customHeight="1" thickBot="1">
      <c r="A173" s="15">
        <v>1</v>
      </c>
      <c r="B173" s="105" t="s">
        <v>74</v>
      </c>
      <c r="C173" s="109" t="s">
        <v>93</v>
      </c>
      <c r="D173" s="107"/>
      <c r="E173" s="15">
        <v>1</v>
      </c>
      <c r="F173" s="15" t="s">
        <v>15</v>
      </c>
      <c r="G173" s="107"/>
    </row>
    <row r="174" spans="1:7" ht="15" customHeight="1" thickBot="1">
      <c r="A174" s="68" t="s">
        <v>5</v>
      </c>
      <c r="B174" s="68"/>
      <c r="C174" s="67">
        <v>7</v>
      </c>
      <c r="D174" s="9"/>
      <c r="E174" s="10"/>
      <c r="F174" s="10"/>
      <c r="G174" s="11"/>
    </row>
    <row r="175" spans="1:7" ht="15" customHeight="1">
      <c r="A175" s="4" t="s">
        <v>2</v>
      </c>
      <c r="B175" s="4"/>
      <c r="C175" s="53" t="s">
        <v>27</v>
      </c>
      <c r="D175" s="5"/>
      <c r="E175" s="5"/>
      <c r="F175" s="5"/>
      <c r="G175" s="6"/>
    </row>
    <row r="176" spans="1:7" ht="30" customHeight="1" thickBot="1">
      <c r="A176" s="7" t="s">
        <v>3</v>
      </c>
      <c r="B176" s="7"/>
      <c r="C176" s="46">
        <v>8</v>
      </c>
      <c r="D176" s="136" t="s">
        <v>75</v>
      </c>
      <c r="E176" s="136"/>
      <c r="F176" s="136"/>
      <c r="G176" s="136"/>
    </row>
    <row r="177" spans="1:7" ht="15" customHeight="1">
      <c r="A177" s="17"/>
      <c r="B177" s="17"/>
      <c r="C177" s="55"/>
      <c r="D177" s="137"/>
      <c r="E177" s="137"/>
      <c r="F177" s="137"/>
      <c r="G177" s="137"/>
    </row>
    <row r="178" spans="1:7" ht="15" customHeight="1" thickBot="1">
      <c r="A178" s="35" t="s">
        <v>43</v>
      </c>
      <c r="B178" s="35" t="s">
        <v>37</v>
      </c>
      <c r="C178" s="56" t="s">
        <v>0</v>
      </c>
      <c r="D178" s="18"/>
      <c r="E178" s="18" t="s">
        <v>1</v>
      </c>
      <c r="F178" s="18" t="s">
        <v>6</v>
      </c>
      <c r="G178" s="19"/>
    </row>
    <row r="179" spans="1:7" ht="40.15" customHeight="1" thickBot="1">
      <c r="A179" s="32">
        <v>1</v>
      </c>
      <c r="B179" s="106" t="s">
        <v>89</v>
      </c>
      <c r="C179" s="110" t="s">
        <v>117</v>
      </c>
      <c r="D179" s="34"/>
      <c r="E179" s="32">
        <v>1</v>
      </c>
      <c r="F179" s="32" t="s">
        <v>15</v>
      </c>
      <c r="G179" s="34"/>
    </row>
    <row r="180" spans="1:7" ht="15" customHeight="1" thickBot="1">
      <c r="A180" s="68" t="s">
        <v>5</v>
      </c>
      <c r="B180" s="68"/>
      <c r="C180" s="67">
        <v>8</v>
      </c>
      <c r="D180" s="9"/>
      <c r="E180" s="10"/>
      <c r="F180" s="10"/>
      <c r="G180" s="11"/>
    </row>
    <row r="181" spans="1:7" ht="15" customHeight="1">
      <c r="A181" s="4" t="s">
        <v>2</v>
      </c>
      <c r="B181" s="4"/>
      <c r="C181" s="53" t="s">
        <v>27</v>
      </c>
      <c r="D181" s="5"/>
      <c r="E181" s="5"/>
      <c r="F181" s="5"/>
      <c r="G181" s="6"/>
    </row>
    <row r="182" spans="1:7" ht="30" customHeight="1" thickBot="1">
      <c r="A182" s="7" t="s">
        <v>3</v>
      </c>
      <c r="B182" s="7"/>
      <c r="C182" s="46">
        <v>9</v>
      </c>
      <c r="D182" s="136" t="s">
        <v>76</v>
      </c>
      <c r="E182" s="136"/>
      <c r="F182" s="136"/>
      <c r="G182" s="136"/>
    </row>
    <row r="183" spans="1:7" ht="15" customHeight="1">
      <c r="A183" s="17"/>
      <c r="B183" s="17"/>
      <c r="C183" s="55"/>
      <c r="D183" s="137"/>
      <c r="E183" s="137"/>
      <c r="F183" s="137"/>
      <c r="G183" s="137"/>
    </row>
    <row r="184" spans="1:7" ht="15" customHeight="1" thickBot="1">
      <c r="A184" s="35" t="s">
        <v>43</v>
      </c>
      <c r="B184" s="35" t="s">
        <v>37</v>
      </c>
      <c r="C184" s="56" t="s">
        <v>0</v>
      </c>
      <c r="D184" s="18"/>
      <c r="E184" s="18" t="s">
        <v>1</v>
      </c>
      <c r="F184" s="18" t="s">
        <v>6</v>
      </c>
      <c r="G184" s="19"/>
    </row>
    <row r="185" spans="1:7" ht="40.15" customHeight="1" thickBot="1">
      <c r="A185" s="32">
        <v>1</v>
      </c>
      <c r="B185" s="106" t="s">
        <v>88</v>
      </c>
      <c r="C185" s="110" t="s">
        <v>118</v>
      </c>
      <c r="D185" s="34"/>
      <c r="E185" s="32">
        <v>1</v>
      </c>
      <c r="F185" s="32" t="s">
        <v>15</v>
      </c>
      <c r="G185" s="34"/>
    </row>
    <row r="186" spans="1:7" ht="15" customHeight="1" thickBot="1">
      <c r="A186" s="68" t="s">
        <v>5</v>
      </c>
      <c r="B186" s="68"/>
      <c r="C186" s="67">
        <v>9</v>
      </c>
      <c r="D186" s="9"/>
      <c r="E186" s="10"/>
      <c r="F186" s="10"/>
      <c r="G186" s="11"/>
    </row>
  </sheetData>
  <mergeCells count="20">
    <mergeCell ref="D96:G96"/>
    <mergeCell ref="A1:C1"/>
    <mergeCell ref="D1:E1"/>
    <mergeCell ref="D3:G3"/>
    <mergeCell ref="D4:G4"/>
    <mergeCell ref="D32:G32"/>
    <mergeCell ref="D33:G33"/>
    <mergeCell ref="D67:G67"/>
    <mergeCell ref="D68:G68"/>
    <mergeCell ref="D79:G79"/>
    <mergeCell ref="D80:G80"/>
    <mergeCell ref="D95:G95"/>
    <mergeCell ref="D182:G182"/>
    <mergeCell ref="D183:G183"/>
    <mergeCell ref="D143:G143"/>
    <mergeCell ref="D144:G144"/>
    <mergeCell ref="D170:G170"/>
    <mergeCell ref="D171:G171"/>
    <mergeCell ref="D176:G176"/>
    <mergeCell ref="D177:G177"/>
  </mergeCells>
  <pageMargins left="0.7" right="0.7" top="0.75" bottom="0.75" header="0.3" footer="0.3"/>
  <pageSetup paperSize="9" scale="6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G775"/>
  <sheetViews>
    <sheetView topLeftCell="A7" workbookViewId="0">
      <selection activeCell="C15" sqref="C15"/>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4" t="s">
        <v>142</v>
      </c>
      <c r="B1" s="134"/>
      <c r="C1" s="134"/>
      <c r="D1" s="135" t="s">
        <v>26</v>
      </c>
      <c r="E1" s="135"/>
      <c r="F1" s="2"/>
      <c r="G1" s="51" t="s">
        <v>141</v>
      </c>
    </row>
    <row r="2" spans="1:7" ht="15" customHeight="1">
      <c r="A2" s="4" t="s">
        <v>2</v>
      </c>
      <c r="B2" s="4"/>
      <c r="C2" s="53" t="s">
        <v>27</v>
      </c>
      <c r="D2" s="5"/>
      <c r="E2" s="5"/>
      <c r="F2" s="5"/>
      <c r="G2" s="6"/>
    </row>
    <row r="3" spans="1:7" ht="30" customHeight="1" thickBot="1">
      <c r="A3" s="7"/>
      <c r="B3" s="7"/>
      <c r="C3" s="46"/>
      <c r="D3" s="143" t="s">
        <v>54</v>
      </c>
      <c r="E3" s="143"/>
      <c r="F3" s="143"/>
      <c r="G3" s="143"/>
    </row>
    <row r="4" spans="1:7" ht="15" customHeight="1">
      <c r="A4" s="111"/>
      <c r="B4" s="111"/>
      <c r="C4" s="112"/>
      <c r="D4" s="113"/>
      <c r="E4" s="113"/>
      <c r="F4" s="113"/>
      <c r="G4" s="113"/>
    </row>
    <row r="5" spans="1:7" ht="15" customHeight="1" thickBot="1">
      <c r="A5" s="44" t="s">
        <v>43</v>
      </c>
      <c r="B5" s="44" t="s">
        <v>37</v>
      </c>
      <c r="C5" s="57" t="s">
        <v>0</v>
      </c>
      <c r="D5" s="21" t="s">
        <v>8</v>
      </c>
      <c r="E5" s="21"/>
      <c r="F5" s="21" t="s">
        <v>6</v>
      </c>
      <c r="G5" s="22"/>
    </row>
    <row r="6" spans="1:7" s="8" customFormat="1" ht="30" customHeight="1">
      <c r="A6" s="32">
        <v>1</v>
      </c>
      <c r="B6" s="106" t="s">
        <v>56</v>
      </c>
      <c r="C6" s="84" t="s">
        <v>169</v>
      </c>
      <c r="D6" s="34">
        <v>30.41</v>
      </c>
      <c r="E6" s="32"/>
      <c r="F6" s="32" t="s">
        <v>29</v>
      </c>
      <c r="G6" s="31"/>
    </row>
    <row r="7" spans="1:7" s="8" customFormat="1" ht="30" customHeight="1">
      <c r="A7" s="32">
        <v>2</v>
      </c>
      <c r="B7" s="106" t="s">
        <v>57</v>
      </c>
      <c r="C7" s="108" t="s">
        <v>170</v>
      </c>
      <c r="D7" s="34">
        <f>30.41*1.35</f>
        <v>41.0535</v>
      </c>
      <c r="E7" s="32"/>
      <c r="F7" s="32" t="s">
        <v>29</v>
      </c>
      <c r="G7" s="31"/>
    </row>
    <row r="8" spans="1:7" ht="30" customHeight="1">
      <c r="A8" s="32">
        <v>3</v>
      </c>
      <c r="B8" s="106" t="s">
        <v>58</v>
      </c>
      <c r="C8" s="84" t="s">
        <v>171</v>
      </c>
      <c r="D8" s="34">
        <v>26.08</v>
      </c>
      <c r="E8" s="32"/>
      <c r="F8" s="32" t="s">
        <v>29</v>
      </c>
      <c r="G8" s="31"/>
    </row>
    <row r="9" spans="1:7" ht="30" customHeight="1">
      <c r="A9" s="32">
        <v>4</v>
      </c>
      <c r="B9" s="106" t="s">
        <v>59</v>
      </c>
      <c r="C9" s="108" t="s">
        <v>172</v>
      </c>
      <c r="D9" s="34">
        <f>26.08*1.35</f>
        <v>35.207999999999998</v>
      </c>
      <c r="E9" s="32"/>
      <c r="F9" s="32" t="s">
        <v>29</v>
      </c>
      <c r="G9" s="31"/>
    </row>
    <row r="10" spans="1:7" ht="30" customHeight="1">
      <c r="A10" s="32">
        <v>5</v>
      </c>
      <c r="B10" s="106" t="s">
        <v>60</v>
      </c>
      <c r="C10" s="108" t="s">
        <v>61</v>
      </c>
      <c r="D10" s="34">
        <v>61</v>
      </c>
      <c r="E10" s="32"/>
      <c r="F10" s="32" t="s">
        <v>29</v>
      </c>
      <c r="G10" s="31"/>
    </row>
    <row r="11" spans="1:7" ht="19.899999999999999" customHeight="1">
      <c r="A11" s="96"/>
      <c r="B11" s="96"/>
      <c r="C11" s="95"/>
      <c r="D11" s="139"/>
      <c r="E11" s="139"/>
      <c r="F11" s="139"/>
      <c r="G11" s="91"/>
    </row>
    <row r="12" spans="1:7" ht="19.899999999999999" customHeight="1">
      <c r="A12" s="96"/>
      <c r="B12" s="34"/>
      <c r="C12" s="95"/>
      <c r="D12" s="31"/>
      <c r="E12" s="32"/>
      <c r="F12" s="32"/>
      <c r="G12" s="31"/>
    </row>
    <row r="13" spans="1:7" ht="19.899999999999999" customHeight="1">
      <c r="A13" s="96"/>
      <c r="B13" s="34"/>
      <c r="C13" s="93"/>
      <c r="D13" s="31"/>
      <c r="E13" s="32"/>
      <c r="F13" s="32"/>
      <c r="G13" s="34"/>
    </row>
    <row r="14" spans="1:7" ht="19.899999999999999" customHeight="1">
      <c r="A14" s="96"/>
      <c r="B14" s="34"/>
      <c r="C14" s="93"/>
      <c r="D14" s="31"/>
      <c r="E14" s="32"/>
      <c r="F14" s="32"/>
      <c r="G14" s="34"/>
    </row>
    <row r="15" spans="1:7" ht="19.899999999999999" customHeight="1">
      <c r="A15" s="96"/>
      <c r="B15" s="34"/>
      <c r="C15" s="95"/>
      <c r="D15" s="139"/>
      <c r="E15" s="139"/>
      <c r="F15" s="139"/>
      <c r="G15" s="91"/>
    </row>
    <row r="16" spans="1:7" ht="19.899999999999999" customHeight="1">
      <c r="A16" s="97"/>
      <c r="B16" s="34"/>
      <c r="C16" s="95"/>
      <c r="D16" s="139"/>
      <c r="E16" s="139"/>
      <c r="F16" s="139"/>
      <c r="G16" s="91"/>
    </row>
    <row r="17" spans="1:7" ht="19.899999999999999" customHeight="1">
      <c r="A17" s="97"/>
      <c r="B17" s="97"/>
      <c r="C17" s="95"/>
      <c r="D17" s="139"/>
      <c r="E17" s="139"/>
      <c r="F17" s="139"/>
      <c r="G17" s="91"/>
    </row>
    <row r="18" spans="1:7" ht="19.899999999999999" customHeight="1">
      <c r="A18" s="96"/>
      <c r="B18" s="96"/>
      <c r="C18" s="95"/>
      <c r="D18" s="140"/>
      <c r="E18" s="140"/>
      <c r="F18" s="140"/>
      <c r="G18" s="91"/>
    </row>
    <row r="19" spans="1:7" ht="19.899999999999999" customHeight="1">
      <c r="A19" s="96"/>
      <c r="B19" s="96"/>
      <c r="C19" s="95"/>
      <c r="D19" s="140"/>
      <c r="E19" s="140"/>
      <c r="F19" s="140"/>
      <c r="G19" s="91"/>
    </row>
    <row r="20" spans="1:7" ht="19.899999999999999" customHeight="1">
      <c r="A20" s="96"/>
      <c r="B20" s="96"/>
      <c r="C20" s="103"/>
      <c r="D20" s="98"/>
      <c r="E20" s="98"/>
      <c r="F20" s="98"/>
      <c r="G20" s="104"/>
    </row>
    <row r="21" spans="1:7" s="8" customFormat="1" ht="19.899999999999999" customHeight="1">
      <c r="A21" s="32"/>
      <c r="B21" s="106"/>
      <c r="C21" s="89"/>
      <c r="D21" s="90"/>
      <c r="E21" s="32"/>
      <c r="F21" s="32"/>
      <c r="G21" s="31"/>
    </row>
    <row r="22" spans="1:7">
      <c r="A22" s="96"/>
      <c r="B22" s="96"/>
      <c r="C22" s="47"/>
      <c r="D22" s="91"/>
      <c r="E22" s="92"/>
      <c r="F22" s="92"/>
      <c r="G22" s="94"/>
    </row>
    <row r="23" spans="1:7">
      <c r="A23" s="96"/>
      <c r="B23" s="96"/>
      <c r="C23" s="95"/>
      <c r="D23" s="31"/>
      <c r="E23" s="32"/>
      <c r="F23" s="32"/>
      <c r="G23" s="31"/>
    </row>
    <row r="24" spans="1:7">
      <c r="A24" s="96"/>
      <c r="B24" s="96"/>
      <c r="C24" s="93"/>
      <c r="D24" s="31"/>
      <c r="E24" s="32"/>
      <c r="F24" s="32"/>
      <c r="G24" s="34"/>
    </row>
    <row r="25" spans="1:7">
      <c r="A25" s="96"/>
      <c r="B25" s="96"/>
      <c r="C25" s="93"/>
      <c r="D25" s="31"/>
      <c r="E25" s="32"/>
      <c r="F25" s="32"/>
      <c r="G25" s="34"/>
    </row>
    <row r="26" spans="1:7">
      <c r="A26" s="96"/>
      <c r="B26" s="96"/>
      <c r="C26" s="95"/>
      <c r="D26" s="139"/>
      <c r="E26" s="139"/>
      <c r="F26" s="139"/>
      <c r="G26" s="91"/>
    </row>
    <row r="27" spans="1:7">
      <c r="A27" s="96"/>
      <c r="B27" s="96"/>
      <c r="C27" s="95"/>
      <c r="D27" s="31"/>
      <c r="E27" s="32"/>
      <c r="F27" s="32"/>
      <c r="G27" s="31"/>
    </row>
    <row r="28" spans="1:7">
      <c r="A28" s="96"/>
      <c r="B28" s="96"/>
      <c r="C28" s="93"/>
      <c r="D28" s="31"/>
      <c r="E28" s="32"/>
      <c r="F28" s="32"/>
      <c r="G28" s="34"/>
    </row>
    <row r="29" spans="1:7">
      <c r="A29" s="96"/>
      <c r="B29" s="96"/>
      <c r="C29" s="93"/>
      <c r="D29" s="31"/>
      <c r="E29" s="32"/>
      <c r="F29" s="32"/>
      <c r="G29" s="34"/>
    </row>
    <row r="30" spans="1:7">
      <c r="A30" s="96"/>
      <c r="B30" s="96"/>
      <c r="C30" s="95"/>
      <c r="D30" s="139"/>
      <c r="E30" s="139"/>
      <c r="F30" s="139"/>
      <c r="G30" s="91"/>
    </row>
    <row r="31" spans="1:7">
      <c r="A31" s="97"/>
      <c r="B31" s="97"/>
      <c r="C31" s="95"/>
      <c r="D31" s="139"/>
      <c r="E31" s="139"/>
      <c r="F31" s="139"/>
      <c r="G31" s="91"/>
    </row>
    <row r="32" spans="1:7">
      <c r="A32" s="97"/>
      <c r="B32" s="97"/>
      <c r="C32" s="95"/>
      <c r="D32" s="139"/>
      <c r="E32" s="139"/>
      <c r="F32" s="139"/>
      <c r="G32" s="91"/>
    </row>
    <row r="33" spans="1:7">
      <c r="A33" s="96"/>
      <c r="B33" s="96"/>
      <c r="C33" s="95"/>
      <c r="D33" s="140"/>
      <c r="E33" s="140"/>
      <c r="F33" s="140"/>
      <c r="G33" s="91"/>
    </row>
    <row r="34" spans="1:7">
      <c r="A34" s="96"/>
      <c r="B34" s="96"/>
      <c r="C34" s="95"/>
      <c r="D34" s="140"/>
      <c r="E34" s="140"/>
      <c r="F34" s="140"/>
      <c r="G34" s="91"/>
    </row>
    <row r="35" spans="1:7">
      <c r="A35" s="96"/>
      <c r="B35" s="96"/>
      <c r="C35" s="103"/>
      <c r="D35" s="98"/>
      <c r="E35" s="98"/>
      <c r="F35" s="98"/>
      <c r="G35" s="104"/>
    </row>
    <row r="36" spans="1:7" s="8" customFormat="1" ht="40.15" customHeight="1">
      <c r="A36" s="32"/>
      <c r="B36" s="106"/>
      <c r="C36" s="89"/>
      <c r="D36" s="90"/>
      <c r="E36" s="32"/>
      <c r="F36" s="32"/>
      <c r="G36" s="31"/>
    </row>
    <row r="37" spans="1:7">
      <c r="A37" s="96"/>
      <c r="B37" s="96"/>
      <c r="C37" s="47"/>
      <c r="D37" s="91"/>
      <c r="E37" s="92"/>
      <c r="F37" s="92"/>
      <c r="G37" s="94"/>
    </row>
    <row r="38" spans="1:7">
      <c r="A38" s="96"/>
      <c r="B38" s="96"/>
      <c r="C38" s="95"/>
      <c r="D38" s="31"/>
      <c r="E38" s="32"/>
      <c r="F38" s="32"/>
      <c r="G38" s="31"/>
    </row>
    <row r="39" spans="1:7">
      <c r="A39" s="96"/>
      <c r="B39" s="96"/>
      <c r="C39" s="93"/>
      <c r="D39" s="31"/>
      <c r="E39" s="32"/>
      <c r="F39" s="32"/>
      <c r="G39" s="34"/>
    </row>
    <row r="40" spans="1:7">
      <c r="A40" s="96"/>
      <c r="B40" s="96"/>
      <c r="C40" s="93"/>
      <c r="D40" s="31"/>
      <c r="E40" s="32"/>
      <c r="F40" s="32"/>
      <c r="G40" s="34"/>
    </row>
    <row r="41" spans="1:7">
      <c r="A41" s="96"/>
      <c r="B41" s="96"/>
      <c r="C41" s="95"/>
      <c r="D41" s="139"/>
      <c r="E41" s="139"/>
      <c r="F41" s="139"/>
      <c r="G41" s="91"/>
    </row>
    <row r="42" spans="1:7">
      <c r="A42" s="96"/>
      <c r="B42" s="96"/>
      <c r="C42" s="95"/>
      <c r="D42" s="31"/>
      <c r="E42" s="32"/>
      <c r="F42" s="32"/>
      <c r="G42" s="31"/>
    </row>
    <row r="43" spans="1:7">
      <c r="A43" s="96"/>
      <c r="B43" s="96"/>
      <c r="C43" s="93"/>
      <c r="D43" s="31"/>
      <c r="E43" s="32"/>
      <c r="F43" s="32"/>
      <c r="G43" s="34"/>
    </row>
    <row r="44" spans="1:7">
      <c r="A44" s="96"/>
      <c r="B44" s="96"/>
      <c r="C44" s="93"/>
      <c r="D44" s="31"/>
      <c r="E44" s="32"/>
      <c r="F44" s="32"/>
      <c r="G44" s="34"/>
    </row>
    <row r="45" spans="1:7">
      <c r="A45" s="96"/>
      <c r="B45" s="96"/>
      <c r="C45" s="95"/>
      <c r="D45" s="139"/>
      <c r="E45" s="139"/>
      <c r="F45" s="139"/>
      <c r="G45" s="91"/>
    </row>
    <row r="46" spans="1:7">
      <c r="A46" s="97"/>
      <c r="B46" s="97"/>
      <c r="C46" s="95"/>
      <c r="D46" s="139"/>
      <c r="E46" s="139"/>
      <c r="F46" s="139"/>
      <c r="G46" s="91"/>
    </row>
    <row r="47" spans="1:7">
      <c r="A47" s="97"/>
      <c r="B47" s="97"/>
      <c r="C47" s="95"/>
      <c r="D47" s="139"/>
      <c r="E47" s="139"/>
      <c r="F47" s="139"/>
      <c r="G47" s="91"/>
    </row>
    <row r="48" spans="1:7">
      <c r="A48" s="96"/>
      <c r="B48" s="96"/>
      <c r="C48" s="95"/>
      <c r="D48" s="140"/>
      <c r="E48" s="140"/>
      <c r="F48" s="140"/>
      <c r="G48" s="91"/>
    </row>
    <row r="49" spans="1:7">
      <c r="A49" s="96"/>
      <c r="B49" s="96"/>
      <c r="C49" s="95"/>
      <c r="D49" s="140"/>
      <c r="E49" s="140"/>
      <c r="F49" s="140"/>
      <c r="G49" s="91"/>
    </row>
    <row r="50" spans="1:7">
      <c r="A50" s="96"/>
      <c r="B50" s="96"/>
      <c r="C50" s="103"/>
      <c r="D50" s="98"/>
      <c r="E50" s="98"/>
      <c r="F50" s="98"/>
      <c r="G50" s="104"/>
    </row>
    <row r="51" spans="1:7" s="8" customFormat="1" ht="40.15" customHeight="1">
      <c r="A51" s="32"/>
      <c r="B51" s="106"/>
      <c r="C51" s="89"/>
      <c r="D51" s="90"/>
      <c r="E51" s="32"/>
      <c r="F51" s="32"/>
      <c r="G51" s="31"/>
    </row>
    <row r="52" spans="1:7">
      <c r="A52" s="96"/>
      <c r="B52" s="96"/>
      <c r="C52" s="47"/>
      <c r="D52" s="91"/>
      <c r="E52" s="92"/>
      <c r="F52" s="92"/>
      <c r="G52" s="94"/>
    </row>
    <row r="53" spans="1:7">
      <c r="A53" s="96"/>
      <c r="B53" s="96"/>
      <c r="C53" s="95"/>
      <c r="D53" s="31"/>
      <c r="E53" s="32"/>
      <c r="F53" s="32"/>
      <c r="G53" s="31"/>
    </row>
    <row r="54" spans="1:7">
      <c r="A54" s="96"/>
      <c r="B54" s="96"/>
      <c r="C54" s="93"/>
      <c r="D54" s="31"/>
      <c r="E54" s="32"/>
      <c r="F54" s="32"/>
      <c r="G54" s="34"/>
    </row>
    <row r="55" spans="1:7">
      <c r="A55" s="96"/>
      <c r="B55" s="96"/>
      <c r="C55" s="93"/>
      <c r="D55" s="31"/>
      <c r="E55" s="32"/>
      <c r="F55" s="32"/>
      <c r="G55" s="34"/>
    </row>
    <row r="56" spans="1:7">
      <c r="A56" s="96"/>
      <c r="B56" s="96"/>
      <c r="C56" s="95"/>
      <c r="D56" s="139"/>
      <c r="E56" s="139"/>
      <c r="F56" s="139"/>
      <c r="G56" s="91"/>
    </row>
    <row r="57" spans="1:7">
      <c r="A57" s="96"/>
      <c r="B57" s="96"/>
      <c r="C57" s="95"/>
      <c r="D57" s="31"/>
      <c r="E57" s="32"/>
      <c r="F57" s="32"/>
      <c r="G57" s="31"/>
    </row>
    <row r="58" spans="1:7">
      <c r="A58" s="96"/>
      <c r="B58" s="96"/>
      <c r="C58" s="93"/>
      <c r="D58" s="31"/>
      <c r="E58" s="32"/>
      <c r="F58" s="32"/>
      <c r="G58" s="34"/>
    </row>
    <row r="59" spans="1:7">
      <c r="A59" s="96"/>
      <c r="B59" s="96"/>
      <c r="C59" s="93"/>
      <c r="D59" s="31"/>
      <c r="E59" s="32"/>
      <c r="F59" s="32"/>
      <c r="G59" s="34"/>
    </row>
    <row r="60" spans="1:7">
      <c r="A60" s="96"/>
      <c r="B60" s="96"/>
      <c r="C60" s="95"/>
      <c r="D60" s="139"/>
      <c r="E60" s="139"/>
      <c r="F60" s="139"/>
      <c r="G60" s="91"/>
    </row>
    <row r="61" spans="1:7">
      <c r="A61" s="97"/>
      <c r="B61" s="97"/>
      <c r="C61" s="95"/>
      <c r="D61" s="139"/>
      <c r="E61" s="139"/>
      <c r="F61" s="139"/>
      <c r="G61" s="91"/>
    </row>
    <row r="62" spans="1:7">
      <c r="A62" s="97"/>
      <c r="B62" s="97"/>
      <c r="C62" s="95"/>
      <c r="D62" s="139"/>
      <c r="E62" s="139"/>
      <c r="F62" s="139"/>
      <c r="G62" s="91"/>
    </row>
    <row r="63" spans="1:7">
      <c r="A63" s="96"/>
      <c r="B63" s="96"/>
      <c r="C63" s="95"/>
      <c r="D63" s="140"/>
      <c r="E63" s="140"/>
      <c r="F63" s="140"/>
      <c r="G63" s="91"/>
    </row>
    <row r="64" spans="1:7">
      <c r="A64" s="96"/>
      <c r="B64" s="96"/>
      <c r="C64" s="95"/>
      <c r="D64" s="140"/>
      <c r="E64" s="140"/>
      <c r="F64" s="140"/>
      <c r="G64" s="91"/>
    </row>
    <row r="65" spans="1:7">
      <c r="A65" s="96"/>
      <c r="B65" s="96"/>
      <c r="C65" s="103"/>
      <c r="D65" s="98"/>
      <c r="E65" s="98"/>
      <c r="F65" s="98"/>
      <c r="G65" s="104"/>
    </row>
    <row r="66" spans="1:7" s="8" customFormat="1" ht="40.15" customHeight="1">
      <c r="A66" s="32"/>
      <c r="B66" s="106"/>
      <c r="C66" s="89"/>
      <c r="D66" s="34"/>
      <c r="E66" s="32"/>
      <c r="F66" s="32"/>
      <c r="G66" s="31"/>
    </row>
    <row r="67" spans="1:7">
      <c r="A67" s="96"/>
      <c r="B67" s="96"/>
      <c r="C67" s="47"/>
      <c r="D67" s="91"/>
      <c r="E67" s="92"/>
      <c r="F67" s="92"/>
      <c r="G67" s="94"/>
    </row>
    <row r="68" spans="1:7">
      <c r="A68" s="96"/>
      <c r="B68" s="96"/>
      <c r="C68" s="95"/>
      <c r="D68" s="31"/>
      <c r="E68" s="32"/>
      <c r="F68" s="32"/>
      <c r="G68" s="31"/>
    </row>
    <row r="69" spans="1:7">
      <c r="A69" s="96"/>
      <c r="B69" s="96"/>
      <c r="C69" s="93"/>
      <c r="D69" s="31"/>
      <c r="E69" s="32"/>
      <c r="F69" s="32"/>
      <c r="G69" s="34"/>
    </row>
    <row r="70" spans="1:7">
      <c r="A70" s="96"/>
      <c r="B70" s="96"/>
      <c r="C70" s="93"/>
      <c r="D70" s="31"/>
      <c r="E70" s="32"/>
      <c r="F70" s="32"/>
      <c r="G70" s="34"/>
    </row>
    <row r="71" spans="1:7">
      <c r="A71" s="96"/>
      <c r="B71" s="96"/>
      <c r="C71" s="95"/>
      <c r="D71" s="139"/>
      <c r="E71" s="139"/>
      <c r="F71" s="139"/>
      <c r="G71" s="91"/>
    </row>
    <row r="72" spans="1:7">
      <c r="A72" s="96"/>
      <c r="B72" s="96"/>
      <c r="C72" s="95"/>
      <c r="D72" s="31"/>
      <c r="E72" s="32"/>
      <c r="F72" s="32"/>
      <c r="G72" s="31"/>
    </row>
    <row r="73" spans="1:7">
      <c r="A73" s="96"/>
      <c r="B73" s="96"/>
      <c r="C73" s="93"/>
      <c r="D73" s="31"/>
      <c r="E73" s="32"/>
      <c r="F73" s="32"/>
      <c r="G73" s="34"/>
    </row>
    <row r="74" spans="1:7">
      <c r="A74" s="96"/>
      <c r="B74" s="96"/>
      <c r="C74" s="93"/>
      <c r="D74" s="31"/>
      <c r="E74" s="32"/>
      <c r="F74" s="32"/>
      <c r="G74" s="34"/>
    </row>
    <row r="75" spans="1:7">
      <c r="A75" s="96"/>
      <c r="B75" s="96"/>
      <c r="C75" s="95"/>
      <c r="D75" s="139"/>
      <c r="E75" s="139"/>
      <c r="F75" s="139"/>
      <c r="G75" s="91"/>
    </row>
    <row r="76" spans="1:7">
      <c r="A76" s="97"/>
      <c r="B76" s="97"/>
      <c r="C76" s="95"/>
      <c r="D76" s="139"/>
      <c r="E76" s="139"/>
      <c r="F76" s="139"/>
      <c r="G76" s="91"/>
    </row>
    <row r="77" spans="1:7">
      <c r="A77" s="97"/>
      <c r="B77" s="97"/>
      <c r="C77" s="95"/>
      <c r="D77" s="139"/>
      <c r="E77" s="139"/>
      <c r="F77" s="139"/>
      <c r="G77" s="91"/>
    </row>
    <row r="78" spans="1:7">
      <c r="A78" s="96"/>
      <c r="B78" s="96"/>
      <c r="C78" s="95"/>
      <c r="D78" s="140"/>
      <c r="E78" s="140"/>
      <c r="F78" s="140"/>
      <c r="G78" s="91"/>
    </row>
    <row r="79" spans="1:7">
      <c r="A79" s="96"/>
      <c r="B79" s="96"/>
      <c r="C79" s="95"/>
      <c r="D79" s="140"/>
      <c r="E79" s="140"/>
      <c r="F79" s="140"/>
      <c r="G79" s="91"/>
    </row>
    <row r="80" spans="1:7">
      <c r="A80" s="96"/>
      <c r="B80" s="96"/>
      <c r="C80" s="103"/>
      <c r="D80" s="98"/>
      <c r="E80" s="98"/>
      <c r="F80" s="98"/>
      <c r="G80" s="104"/>
    </row>
    <row r="81" spans="1:7" s="8" customFormat="1" ht="40.15" customHeight="1">
      <c r="A81" s="32"/>
      <c r="B81" s="106"/>
      <c r="C81" s="89"/>
      <c r="D81" s="34"/>
      <c r="E81" s="32"/>
      <c r="F81" s="32"/>
      <c r="G81" s="31"/>
    </row>
    <row r="82" spans="1:7">
      <c r="A82" s="96"/>
      <c r="B82" s="96"/>
      <c r="C82" s="47"/>
      <c r="D82" s="91"/>
      <c r="E82" s="92"/>
      <c r="F82" s="92"/>
      <c r="G82" s="94"/>
    </row>
    <row r="83" spans="1:7">
      <c r="A83" s="96"/>
      <c r="B83" s="96"/>
      <c r="C83" s="95"/>
      <c r="D83" s="31"/>
      <c r="E83" s="32"/>
      <c r="F83" s="32"/>
      <c r="G83" s="31"/>
    </row>
    <row r="84" spans="1:7">
      <c r="A84" s="96"/>
      <c r="B84" s="96"/>
      <c r="C84" s="93"/>
      <c r="D84" s="31"/>
      <c r="E84" s="32"/>
      <c r="F84" s="32"/>
      <c r="G84" s="34"/>
    </row>
    <row r="85" spans="1:7">
      <c r="A85" s="96"/>
      <c r="B85" s="96"/>
      <c r="C85" s="93"/>
      <c r="D85" s="31"/>
      <c r="E85" s="32"/>
      <c r="F85" s="32"/>
      <c r="G85" s="34"/>
    </row>
    <row r="86" spans="1:7">
      <c r="A86" s="96"/>
      <c r="B86" s="96"/>
      <c r="C86" s="95"/>
      <c r="D86" s="139"/>
      <c r="E86" s="139"/>
      <c r="F86" s="139"/>
      <c r="G86" s="91"/>
    </row>
    <row r="87" spans="1:7">
      <c r="A87" s="96"/>
      <c r="B87" s="96"/>
      <c r="C87" s="95"/>
      <c r="D87" s="31"/>
      <c r="E87" s="32"/>
      <c r="F87" s="32"/>
      <c r="G87" s="31"/>
    </row>
    <row r="88" spans="1:7">
      <c r="A88" s="96"/>
      <c r="B88" s="96"/>
      <c r="C88" s="93"/>
      <c r="D88" s="31"/>
      <c r="E88" s="32"/>
      <c r="F88" s="32"/>
      <c r="G88" s="34"/>
    </row>
    <row r="89" spans="1:7">
      <c r="A89" s="96"/>
      <c r="B89" s="96"/>
      <c r="C89" s="93"/>
      <c r="D89" s="31"/>
      <c r="E89" s="32"/>
      <c r="F89" s="32"/>
      <c r="G89" s="34"/>
    </row>
    <row r="90" spans="1:7">
      <c r="A90" s="96"/>
      <c r="B90" s="96"/>
      <c r="C90" s="95"/>
      <c r="D90" s="139"/>
      <c r="E90" s="139"/>
      <c r="F90" s="139"/>
      <c r="G90" s="91"/>
    </row>
    <row r="91" spans="1:7">
      <c r="A91" s="97"/>
      <c r="B91" s="97"/>
      <c r="C91" s="95"/>
      <c r="D91" s="139"/>
      <c r="E91" s="139"/>
      <c r="F91" s="139"/>
      <c r="G91" s="91"/>
    </row>
    <row r="92" spans="1:7">
      <c r="A92" s="97"/>
      <c r="B92" s="97"/>
      <c r="C92" s="95"/>
      <c r="D92" s="139"/>
      <c r="E92" s="139"/>
      <c r="F92" s="139"/>
      <c r="G92" s="91"/>
    </row>
    <row r="93" spans="1:7">
      <c r="A93" s="96"/>
      <c r="B93" s="96"/>
      <c r="C93" s="95"/>
      <c r="D93" s="140"/>
      <c r="E93" s="140"/>
      <c r="F93" s="140"/>
      <c r="G93" s="91"/>
    </row>
    <row r="94" spans="1:7">
      <c r="A94" s="96"/>
      <c r="B94" s="96"/>
      <c r="C94" s="95"/>
      <c r="D94" s="140"/>
      <c r="E94" s="140"/>
      <c r="F94" s="140"/>
      <c r="G94" s="91"/>
    </row>
    <row r="95" spans="1:7">
      <c r="A95" s="96"/>
      <c r="B95" s="96"/>
      <c r="C95" s="103"/>
      <c r="D95" s="98"/>
      <c r="E95" s="98"/>
      <c r="F95" s="98"/>
      <c r="G95" s="104"/>
    </row>
    <row r="96" spans="1:7" s="8" customFormat="1" ht="160.15" customHeight="1">
      <c r="A96" s="32"/>
      <c r="B96" s="106"/>
      <c r="C96" s="84"/>
      <c r="D96" s="34"/>
      <c r="E96" s="32"/>
      <c r="F96" s="32"/>
      <c r="G96" s="31"/>
    </row>
    <row r="97" spans="1:7">
      <c r="A97" s="96"/>
      <c r="B97" s="96"/>
      <c r="C97" s="47"/>
      <c r="D97" s="91"/>
      <c r="E97" s="92"/>
      <c r="F97" s="92"/>
      <c r="G97" s="94"/>
    </row>
    <row r="98" spans="1:7">
      <c r="A98" s="96"/>
      <c r="B98" s="96"/>
      <c r="C98" s="95"/>
      <c r="D98" s="31"/>
      <c r="E98" s="32"/>
      <c r="F98" s="32"/>
      <c r="G98" s="31"/>
    </row>
    <row r="99" spans="1:7">
      <c r="A99" s="96"/>
      <c r="B99" s="96"/>
      <c r="C99" s="93"/>
      <c r="D99" s="31"/>
      <c r="E99" s="32"/>
      <c r="F99" s="32"/>
      <c r="G99" s="34"/>
    </row>
    <row r="100" spans="1:7">
      <c r="A100" s="96"/>
      <c r="B100" s="96"/>
      <c r="C100" s="93"/>
      <c r="D100" s="31"/>
      <c r="E100" s="32"/>
      <c r="F100" s="32"/>
      <c r="G100" s="34"/>
    </row>
    <row r="101" spans="1:7">
      <c r="A101" s="96"/>
      <c r="B101" s="96"/>
      <c r="C101" s="95"/>
      <c r="D101" s="139"/>
      <c r="E101" s="139"/>
      <c r="F101" s="139"/>
      <c r="G101" s="91"/>
    </row>
    <row r="102" spans="1:7">
      <c r="A102" s="96"/>
      <c r="B102" s="96"/>
      <c r="C102" s="95"/>
      <c r="D102" s="31"/>
      <c r="E102" s="32"/>
      <c r="F102" s="32"/>
      <c r="G102" s="31"/>
    </row>
    <row r="103" spans="1:7">
      <c r="A103" s="96"/>
      <c r="B103" s="96"/>
      <c r="C103" s="93"/>
      <c r="D103" s="31"/>
      <c r="E103" s="32"/>
      <c r="F103" s="32"/>
      <c r="G103" s="34"/>
    </row>
    <row r="104" spans="1:7">
      <c r="A104" s="96"/>
      <c r="B104" s="96"/>
      <c r="C104" s="93"/>
      <c r="D104" s="31"/>
      <c r="E104" s="32"/>
      <c r="F104" s="32"/>
      <c r="G104" s="34"/>
    </row>
    <row r="105" spans="1:7">
      <c r="A105" s="96"/>
      <c r="B105" s="96"/>
      <c r="C105" s="95"/>
      <c r="D105" s="139"/>
      <c r="E105" s="139"/>
      <c r="F105" s="139"/>
      <c r="G105" s="91"/>
    </row>
    <row r="106" spans="1:7">
      <c r="A106" s="97"/>
      <c r="B106" s="97"/>
      <c r="C106" s="95"/>
      <c r="D106" s="139"/>
      <c r="E106" s="139"/>
      <c r="F106" s="139"/>
      <c r="G106" s="91"/>
    </row>
    <row r="107" spans="1:7">
      <c r="A107" s="97"/>
      <c r="B107" s="97"/>
      <c r="C107" s="95"/>
      <c r="D107" s="139"/>
      <c r="E107" s="139"/>
      <c r="F107" s="139"/>
      <c r="G107" s="91"/>
    </row>
    <row r="108" spans="1:7">
      <c r="A108" s="96"/>
      <c r="B108" s="96"/>
      <c r="C108" s="95"/>
      <c r="D108" s="140"/>
      <c r="E108" s="140"/>
      <c r="F108" s="140"/>
      <c r="G108" s="91"/>
    </row>
    <row r="109" spans="1:7">
      <c r="A109" s="96"/>
      <c r="B109" s="96"/>
      <c r="C109" s="95"/>
      <c r="D109" s="140"/>
      <c r="E109" s="140"/>
      <c r="F109" s="140"/>
      <c r="G109" s="91"/>
    </row>
    <row r="110" spans="1:7">
      <c r="A110" s="96"/>
      <c r="B110" s="96"/>
      <c r="C110" s="103"/>
      <c r="D110" s="98"/>
      <c r="E110" s="98"/>
      <c r="F110" s="98"/>
      <c r="G110" s="104"/>
    </row>
    <row r="111" spans="1:7" s="8" customFormat="1" ht="79.900000000000006" customHeight="1">
      <c r="A111" s="32"/>
      <c r="B111" s="106"/>
      <c r="C111" s="65"/>
      <c r="D111" s="34"/>
      <c r="E111" s="32"/>
      <c r="F111" s="32"/>
      <c r="G111" s="31"/>
    </row>
    <row r="112" spans="1:7">
      <c r="A112" s="96"/>
      <c r="B112" s="96"/>
      <c r="C112" s="47"/>
      <c r="D112" s="91"/>
      <c r="E112" s="92"/>
      <c r="F112" s="92"/>
      <c r="G112" s="94"/>
    </row>
    <row r="113" spans="1:7">
      <c r="A113" s="96"/>
      <c r="B113" s="96"/>
      <c r="C113" s="95"/>
      <c r="D113" s="31"/>
      <c r="E113" s="32"/>
      <c r="F113" s="32"/>
      <c r="G113" s="31"/>
    </row>
    <row r="114" spans="1:7">
      <c r="A114" s="96"/>
      <c r="B114" s="96"/>
      <c r="C114" s="93"/>
      <c r="D114" s="31"/>
      <c r="E114" s="32"/>
      <c r="F114" s="32"/>
      <c r="G114" s="34"/>
    </row>
    <row r="115" spans="1:7">
      <c r="A115" s="96"/>
      <c r="B115" s="96"/>
      <c r="C115" s="93"/>
      <c r="D115" s="31"/>
      <c r="E115" s="32"/>
      <c r="F115" s="32"/>
      <c r="G115" s="34"/>
    </row>
    <row r="116" spans="1:7">
      <c r="A116" s="96"/>
      <c r="B116" s="96"/>
      <c r="C116" s="95"/>
      <c r="D116" s="139"/>
      <c r="E116" s="139"/>
      <c r="F116" s="139"/>
      <c r="G116" s="91"/>
    </row>
    <row r="117" spans="1:7">
      <c r="A117" s="96"/>
      <c r="B117" s="96"/>
      <c r="C117" s="95"/>
      <c r="D117" s="31"/>
      <c r="E117" s="32"/>
      <c r="F117" s="32"/>
      <c r="G117" s="31"/>
    </row>
    <row r="118" spans="1:7">
      <c r="A118" s="96"/>
      <c r="B118" s="96"/>
      <c r="C118" s="93"/>
      <c r="D118" s="31"/>
      <c r="E118" s="32"/>
      <c r="F118" s="32"/>
      <c r="G118" s="34"/>
    </row>
    <row r="119" spans="1:7">
      <c r="A119" s="96"/>
      <c r="B119" s="96"/>
      <c r="C119" s="93"/>
      <c r="D119" s="31"/>
      <c r="E119" s="32"/>
      <c r="F119" s="32"/>
      <c r="G119" s="34"/>
    </row>
    <row r="120" spans="1:7">
      <c r="A120" s="96"/>
      <c r="B120" s="96"/>
      <c r="C120" s="95"/>
      <c r="D120" s="139"/>
      <c r="E120" s="139"/>
      <c r="F120" s="139"/>
      <c r="G120" s="91"/>
    </row>
    <row r="121" spans="1:7">
      <c r="A121" s="97"/>
      <c r="B121" s="97"/>
      <c r="C121" s="95"/>
      <c r="D121" s="139"/>
      <c r="E121" s="139"/>
      <c r="F121" s="139"/>
      <c r="G121" s="91"/>
    </row>
    <row r="122" spans="1:7">
      <c r="A122" s="97"/>
      <c r="B122" s="97"/>
      <c r="C122" s="95"/>
      <c r="D122" s="139"/>
      <c r="E122" s="139"/>
      <c r="F122" s="139"/>
      <c r="G122" s="91"/>
    </row>
    <row r="123" spans="1:7">
      <c r="A123" s="96"/>
      <c r="B123" s="96"/>
      <c r="C123" s="95"/>
      <c r="D123" s="140"/>
      <c r="E123" s="140"/>
      <c r="F123" s="140"/>
      <c r="G123" s="91"/>
    </row>
    <row r="124" spans="1:7">
      <c r="A124" s="96"/>
      <c r="B124" s="96"/>
      <c r="C124" s="95"/>
      <c r="D124" s="140"/>
      <c r="E124" s="140"/>
      <c r="F124" s="140"/>
      <c r="G124" s="91"/>
    </row>
    <row r="125" spans="1:7">
      <c r="A125" s="96"/>
      <c r="B125" s="96"/>
      <c r="C125" s="103"/>
      <c r="D125" s="98"/>
      <c r="E125" s="98"/>
      <c r="F125" s="98"/>
      <c r="G125" s="104"/>
    </row>
    <row r="126" spans="1:7" s="8" customFormat="1" ht="70.150000000000006" customHeight="1">
      <c r="A126" s="32"/>
      <c r="B126" s="106"/>
      <c r="C126" s="84"/>
      <c r="D126" s="34"/>
      <c r="E126" s="32"/>
      <c r="F126" s="32"/>
      <c r="G126" s="31"/>
    </row>
    <row r="127" spans="1:7">
      <c r="A127" s="96"/>
      <c r="B127" s="96"/>
      <c r="C127" s="47"/>
      <c r="D127" s="91"/>
      <c r="E127" s="92"/>
      <c r="F127" s="92"/>
      <c r="G127" s="94"/>
    </row>
    <row r="128" spans="1:7">
      <c r="A128" s="96"/>
      <c r="B128" s="96"/>
      <c r="C128" s="95"/>
      <c r="D128" s="31"/>
      <c r="E128" s="32"/>
      <c r="F128" s="32"/>
      <c r="G128" s="31"/>
    </row>
    <row r="129" spans="1:7">
      <c r="A129" s="96"/>
      <c r="B129" s="96"/>
      <c r="C129" s="93"/>
      <c r="D129" s="31"/>
      <c r="E129" s="32"/>
      <c r="F129" s="32"/>
      <c r="G129" s="34"/>
    </row>
    <row r="130" spans="1:7">
      <c r="A130" s="96"/>
      <c r="B130" s="96"/>
      <c r="C130" s="93"/>
      <c r="D130" s="31"/>
      <c r="E130" s="32"/>
      <c r="F130" s="32"/>
      <c r="G130" s="34"/>
    </row>
    <row r="131" spans="1:7">
      <c r="A131" s="96"/>
      <c r="B131" s="96"/>
      <c r="C131" s="95"/>
      <c r="D131" s="139"/>
      <c r="E131" s="139"/>
      <c r="F131" s="139"/>
      <c r="G131" s="91"/>
    </row>
    <row r="132" spans="1:7">
      <c r="A132" s="96"/>
      <c r="B132" s="96"/>
      <c r="C132" s="95"/>
      <c r="D132" s="31"/>
      <c r="E132" s="32"/>
      <c r="F132" s="32"/>
      <c r="G132" s="31"/>
    </row>
    <row r="133" spans="1:7">
      <c r="A133" s="96"/>
      <c r="B133" s="96"/>
      <c r="C133" s="93"/>
      <c r="D133" s="31"/>
      <c r="E133" s="32"/>
      <c r="F133" s="32"/>
      <c r="G133" s="34"/>
    </row>
    <row r="134" spans="1:7">
      <c r="A134" s="96"/>
      <c r="B134" s="96"/>
      <c r="C134" s="93"/>
      <c r="D134" s="31"/>
      <c r="E134" s="32"/>
      <c r="F134" s="32"/>
      <c r="G134" s="34"/>
    </row>
    <row r="135" spans="1:7">
      <c r="A135" s="96"/>
      <c r="B135" s="96"/>
      <c r="C135" s="95"/>
      <c r="D135" s="139"/>
      <c r="E135" s="139"/>
      <c r="F135" s="139"/>
      <c r="G135" s="91"/>
    </row>
    <row r="136" spans="1:7">
      <c r="A136" s="97"/>
      <c r="B136" s="97"/>
      <c r="C136" s="95"/>
      <c r="D136" s="139"/>
      <c r="E136" s="139"/>
      <c r="F136" s="139"/>
      <c r="G136" s="91"/>
    </row>
    <row r="137" spans="1:7">
      <c r="A137" s="97"/>
      <c r="B137" s="97"/>
      <c r="C137" s="95"/>
      <c r="D137" s="139"/>
      <c r="E137" s="139"/>
      <c r="F137" s="139"/>
      <c r="G137" s="91"/>
    </row>
    <row r="138" spans="1:7">
      <c r="A138" s="96"/>
      <c r="B138" s="96"/>
      <c r="C138" s="95"/>
      <c r="D138" s="140"/>
      <c r="E138" s="140"/>
      <c r="F138" s="140"/>
      <c r="G138" s="91"/>
    </row>
    <row r="139" spans="1:7">
      <c r="A139" s="96"/>
      <c r="B139" s="96"/>
      <c r="C139" s="95"/>
      <c r="D139" s="140"/>
      <c r="E139" s="140"/>
      <c r="F139" s="140"/>
      <c r="G139" s="91"/>
    </row>
    <row r="140" spans="1:7">
      <c r="A140" s="96"/>
      <c r="B140" s="96"/>
      <c r="C140" s="103"/>
      <c r="D140" s="98"/>
      <c r="E140" s="98"/>
      <c r="F140" s="98"/>
      <c r="G140" s="104"/>
    </row>
    <row r="141" spans="1:7" s="8" customFormat="1" ht="70.150000000000006" customHeight="1">
      <c r="A141" s="32"/>
      <c r="B141" s="106"/>
      <c r="C141" s="54"/>
      <c r="D141" s="34"/>
      <c r="E141" s="32"/>
      <c r="F141" s="32"/>
      <c r="G141" s="31"/>
    </row>
    <row r="142" spans="1:7">
      <c r="A142" s="96"/>
      <c r="B142" s="96"/>
      <c r="C142" s="47"/>
      <c r="D142" s="91"/>
      <c r="E142" s="92"/>
      <c r="F142" s="92"/>
      <c r="G142" s="94"/>
    </row>
    <row r="143" spans="1:7">
      <c r="A143" s="96"/>
      <c r="B143" s="96"/>
      <c r="C143" s="95"/>
      <c r="D143" s="31"/>
      <c r="E143" s="32"/>
      <c r="F143" s="32"/>
      <c r="G143" s="31"/>
    </row>
    <row r="144" spans="1:7">
      <c r="A144" s="96"/>
      <c r="B144" s="96"/>
      <c r="C144" s="93"/>
      <c r="D144" s="31"/>
      <c r="E144" s="32"/>
      <c r="F144" s="32"/>
      <c r="G144" s="34"/>
    </row>
    <row r="145" spans="1:7">
      <c r="A145" s="96"/>
      <c r="B145" s="96"/>
      <c r="C145" s="93"/>
      <c r="D145" s="31"/>
      <c r="E145" s="32"/>
      <c r="F145" s="32"/>
      <c r="G145" s="34"/>
    </row>
    <row r="146" spans="1:7">
      <c r="A146" s="96"/>
      <c r="B146" s="96"/>
      <c r="C146" s="95"/>
      <c r="D146" s="139"/>
      <c r="E146" s="139"/>
      <c r="F146" s="139"/>
      <c r="G146" s="91"/>
    </row>
    <row r="147" spans="1:7">
      <c r="A147" s="96"/>
      <c r="B147" s="96"/>
      <c r="C147" s="95"/>
      <c r="D147" s="31"/>
      <c r="E147" s="32"/>
      <c r="F147" s="32"/>
      <c r="G147" s="31"/>
    </row>
    <row r="148" spans="1:7">
      <c r="A148" s="96"/>
      <c r="B148" s="96"/>
      <c r="C148" s="93"/>
      <c r="D148" s="31"/>
      <c r="E148" s="32"/>
      <c r="F148" s="32"/>
      <c r="G148" s="34"/>
    </row>
    <row r="149" spans="1:7">
      <c r="A149" s="96"/>
      <c r="B149" s="96"/>
      <c r="C149" s="93"/>
      <c r="D149" s="31"/>
      <c r="E149" s="32"/>
      <c r="F149" s="32"/>
      <c r="G149" s="34"/>
    </row>
    <row r="150" spans="1:7">
      <c r="A150" s="96"/>
      <c r="B150" s="96"/>
      <c r="C150" s="95"/>
      <c r="D150" s="139"/>
      <c r="E150" s="139"/>
      <c r="F150" s="139"/>
      <c r="G150" s="91"/>
    </row>
    <row r="151" spans="1:7">
      <c r="A151" s="97"/>
      <c r="B151" s="97"/>
      <c r="C151" s="95"/>
      <c r="D151" s="139"/>
      <c r="E151" s="139"/>
      <c r="F151" s="139"/>
      <c r="G151" s="91"/>
    </row>
    <row r="152" spans="1:7">
      <c r="A152" s="97"/>
      <c r="B152" s="97"/>
      <c r="C152" s="95"/>
      <c r="D152" s="139"/>
      <c r="E152" s="139"/>
      <c r="F152" s="139"/>
      <c r="G152" s="91"/>
    </row>
    <row r="153" spans="1:7">
      <c r="A153" s="96"/>
      <c r="B153" s="96"/>
      <c r="C153" s="95"/>
      <c r="D153" s="140"/>
      <c r="E153" s="140"/>
      <c r="F153" s="140"/>
      <c r="G153" s="91"/>
    </row>
    <row r="154" spans="1:7">
      <c r="A154" s="96"/>
      <c r="B154" s="96"/>
      <c r="C154" s="95"/>
      <c r="D154" s="140"/>
      <c r="E154" s="140"/>
      <c r="F154" s="140"/>
      <c r="G154" s="91"/>
    </row>
    <row r="155" spans="1:7">
      <c r="A155" s="96"/>
      <c r="B155" s="96"/>
      <c r="C155" s="103"/>
      <c r="D155" s="98"/>
      <c r="E155" s="98"/>
      <c r="F155" s="98"/>
      <c r="G155" s="104"/>
    </row>
    <row r="156" spans="1:7" s="8" customFormat="1" ht="40.15" customHeight="1">
      <c r="A156" s="32"/>
      <c r="B156" s="106"/>
      <c r="C156" s="54"/>
      <c r="D156" s="34"/>
      <c r="E156" s="32"/>
      <c r="F156" s="32"/>
      <c r="G156" s="31"/>
    </row>
    <row r="157" spans="1:7">
      <c r="A157" s="96"/>
      <c r="B157" s="96"/>
      <c r="C157" s="47"/>
      <c r="D157" s="91"/>
      <c r="E157" s="92"/>
      <c r="F157" s="92"/>
      <c r="G157" s="94"/>
    </row>
    <row r="158" spans="1:7">
      <c r="A158" s="96"/>
      <c r="B158" s="96"/>
      <c r="C158" s="95"/>
      <c r="D158" s="31"/>
      <c r="E158" s="32"/>
      <c r="F158" s="32"/>
      <c r="G158" s="31"/>
    </row>
    <row r="159" spans="1:7">
      <c r="A159" s="96"/>
      <c r="B159" s="96"/>
      <c r="C159" s="93"/>
      <c r="D159" s="31"/>
      <c r="E159" s="32"/>
      <c r="F159" s="32"/>
      <c r="G159" s="34"/>
    </row>
    <row r="160" spans="1:7">
      <c r="A160" s="96"/>
      <c r="B160" s="96"/>
      <c r="C160" s="93"/>
      <c r="D160" s="31"/>
      <c r="E160" s="32"/>
      <c r="F160" s="32"/>
      <c r="G160" s="34"/>
    </row>
    <row r="161" spans="1:7">
      <c r="A161" s="96"/>
      <c r="B161" s="96"/>
      <c r="C161" s="95"/>
      <c r="D161" s="139"/>
      <c r="E161" s="139"/>
      <c r="F161" s="139"/>
      <c r="G161" s="91"/>
    </row>
    <row r="162" spans="1:7">
      <c r="A162" s="96"/>
      <c r="B162" s="96"/>
      <c r="C162" s="95"/>
      <c r="D162" s="31"/>
      <c r="E162" s="32"/>
      <c r="F162" s="32"/>
      <c r="G162" s="31"/>
    </row>
    <row r="163" spans="1:7">
      <c r="A163" s="96"/>
      <c r="B163" s="96"/>
      <c r="C163" s="93"/>
      <c r="D163" s="31"/>
      <c r="E163" s="32"/>
      <c r="F163" s="32"/>
      <c r="G163" s="34"/>
    </row>
    <row r="164" spans="1:7">
      <c r="A164" s="96"/>
      <c r="B164" s="96"/>
      <c r="C164" s="93"/>
      <c r="D164" s="31"/>
      <c r="E164" s="32"/>
      <c r="F164" s="32"/>
      <c r="G164" s="34"/>
    </row>
    <row r="165" spans="1:7">
      <c r="A165" s="96"/>
      <c r="B165" s="96"/>
      <c r="C165" s="95"/>
      <c r="D165" s="139"/>
      <c r="E165" s="139"/>
      <c r="F165" s="139"/>
      <c r="G165" s="91"/>
    </row>
    <row r="166" spans="1:7">
      <c r="A166" s="97"/>
      <c r="B166" s="97"/>
      <c r="C166" s="95"/>
      <c r="D166" s="139"/>
      <c r="E166" s="139"/>
      <c r="F166" s="139"/>
      <c r="G166" s="91"/>
    </row>
    <row r="167" spans="1:7">
      <c r="A167" s="97"/>
      <c r="B167" s="97"/>
      <c r="C167" s="95"/>
      <c r="D167" s="139"/>
      <c r="E167" s="139"/>
      <c r="F167" s="139"/>
      <c r="G167" s="91"/>
    </row>
    <row r="168" spans="1:7">
      <c r="A168" s="96"/>
      <c r="B168" s="96"/>
      <c r="C168" s="95"/>
      <c r="D168" s="140"/>
      <c r="E168" s="140"/>
      <c r="F168" s="140"/>
      <c r="G168" s="91"/>
    </row>
    <row r="169" spans="1:7">
      <c r="A169" s="96"/>
      <c r="B169" s="96"/>
      <c r="C169" s="95"/>
      <c r="D169" s="140"/>
      <c r="E169" s="140"/>
      <c r="F169" s="140"/>
      <c r="G169" s="91"/>
    </row>
    <row r="170" spans="1:7">
      <c r="A170" s="96"/>
      <c r="B170" s="96"/>
      <c r="C170" s="103"/>
      <c r="D170" s="98"/>
      <c r="E170" s="98"/>
      <c r="F170" s="98"/>
      <c r="G170" s="104"/>
    </row>
    <row r="171" spans="1:7" s="8" customFormat="1" ht="40.15" customHeight="1">
      <c r="A171" s="32"/>
      <c r="B171" s="106"/>
      <c r="C171" s="54"/>
      <c r="D171" s="34"/>
      <c r="E171" s="32"/>
      <c r="F171" s="32"/>
      <c r="G171" s="31"/>
    </row>
    <row r="172" spans="1:7">
      <c r="A172" s="96"/>
      <c r="B172" s="96"/>
      <c r="C172" s="47"/>
      <c r="D172" s="91"/>
      <c r="E172" s="92"/>
      <c r="F172" s="92"/>
      <c r="G172" s="94"/>
    </row>
    <row r="173" spans="1:7">
      <c r="A173" s="96"/>
      <c r="B173" s="96"/>
      <c r="C173" s="95"/>
      <c r="D173" s="31"/>
      <c r="E173" s="32"/>
      <c r="F173" s="32"/>
      <c r="G173" s="31"/>
    </row>
    <row r="174" spans="1:7">
      <c r="A174" s="96"/>
      <c r="B174" s="96"/>
      <c r="C174" s="93"/>
      <c r="D174" s="31"/>
      <c r="E174" s="32"/>
      <c r="F174" s="32"/>
      <c r="G174" s="34"/>
    </row>
    <row r="175" spans="1:7">
      <c r="A175" s="96"/>
      <c r="B175" s="96"/>
      <c r="C175" s="93"/>
      <c r="D175" s="31"/>
      <c r="E175" s="32"/>
      <c r="F175" s="32"/>
      <c r="G175" s="34"/>
    </row>
    <row r="176" spans="1:7">
      <c r="A176" s="96"/>
      <c r="B176" s="96"/>
      <c r="C176" s="95"/>
      <c r="D176" s="139"/>
      <c r="E176" s="139"/>
      <c r="F176" s="139"/>
      <c r="G176" s="91"/>
    </row>
    <row r="177" spans="1:7">
      <c r="A177" s="96"/>
      <c r="B177" s="96"/>
      <c r="C177" s="95"/>
      <c r="D177" s="31"/>
      <c r="E177" s="32"/>
      <c r="F177" s="32"/>
      <c r="G177" s="31"/>
    </row>
    <row r="178" spans="1:7">
      <c r="A178" s="96"/>
      <c r="B178" s="96"/>
      <c r="C178" s="93"/>
      <c r="D178" s="31"/>
      <c r="E178" s="32"/>
      <c r="F178" s="32"/>
      <c r="G178" s="34"/>
    </row>
    <row r="179" spans="1:7">
      <c r="A179" s="96"/>
      <c r="B179" s="96"/>
      <c r="C179" s="93"/>
      <c r="D179" s="31"/>
      <c r="E179" s="32"/>
      <c r="F179" s="32"/>
      <c r="G179" s="34"/>
    </row>
    <row r="180" spans="1:7">
      <c r="A180" s="96"/>
      <c r="B180" s="96"/>
      <c r="C180" s="95"/>
      <c r="D180" s="139"/>
      <c r="E180" s="139"/>
      <c r="F180" s="139"/>
      <c r="G180" s="91"/>
    </row>
    <row r="181" spans="1:7">
      <c r="A181" s="97"/>
      <c r="B181" s="97"/>
      <c r="C181" s="95"/>
      <c r="D181" s="139"/>
      <c r="E181" s="139"/>
      <c r="F181" s="139"/>
      <c r="G181" s="91"/>
    </row>
    <row r="182" spans="1:7">
      <c r="A182" s="97"/>
      <c r="B182" s="97"/>
      <c r="C182" s="95"/>
      <c r="D182" s="139"/>
      <c r="E182" s="139"/>
      <c r="F182" s="139"/>
      <c r="G182" s="91"/>
    </row>
    <row r="183" spans="1:7">
      <c r="A183" s="96"/>
      <c r="B183" s="96"/>
      <c r="C183" s="95"/>
      <c r="D183" s="140"/>
      <c r="E183" s="140"/>
      <c r="F183" s="140"/>
      <c r="G183" s="91"/>
    </row>
    <row r="184" spans="1:7">
      <c r="A184" s="96"/>
      <c r="B184" s="96"/>
      <c r="C184" s="95"/>
      <c r="D184" s="140"/>
      <c r="E184" s="140"/>
      <c r="F184" s="140"/>
      <c r="G184" s="91"/>
    </row>
    <row r="185" spans="1:7">
      <c r="A185" s="96"/>
      <c r="B185" s="96"/>
      <c r="C185" s="103"/>
      <c r="D185" s="98"/>
      <c r="E185" s="98"/>
      <c r="F185" s="98"/>
      <c r="G185" s="104"/>
    </row>
    <row r="186" spans="1:7" s="8" customFormat="1" ht="40.15" customHeight="1">
      <c r="A186" s="32"/>
      <c r="B186" s="106"/>
      <c r="C186" s="54"/>
      <c r="D186" s="34"/>
      <c r="E186" s="32"/>
      <c r="F186" s="32"/>
      <c r="G186" s="31"/>
    </row>
    <row r="187" spans="1:7">
      <c r="A187" s="96"/>
      <c r="B187" s="96"/>
      <c r="C187" s="47"/>
      <c r="D187" s="91"/>
      <c r="E187" s="92"/>
      <c r="F187" s="92"/>
      <c r="G187" s="94"/>
    </row>
    <row r="188" spans="1:7">
      <c r="A188" s="96"/>
      <c r="B188" s="96"/>
      <c r="C188" s="95"/>
      <c r="D188" s="31"/>
      <c r="E188" s="32"/>
      <c r="F188" s="32"/>
      <c r="G188" s="31"/>
    </row>
    <row r="189" spans="1:7">
      <c r="A189" s="96"/>
      <c r="B189" s="96"/>
      <c r="C189" s="93"/>
      <c r="D189" s="31"/>
      <c r="E189" s="32"/>
      <c r="F189" s="32"/>
      <c r="G189" s="34"/>
    </row>
    <row r="190" spans="1:7">
      <c r="A190" s="96"/>
      <c r="B190" s="96"/>
      <c r="C190" s="93"/>
      <c r="D190" s="31"/>
      <c r="E190" s="32"/>
      <c r="F190" s="32"/>
      <c r="G190" s="34"/>
    </row>
    <row r="191" spans="1:7">
      <c r="A191" s="96"/>
      <c r="B191" s="96"/>
      <c r="C191" s="95"/>
      <c r="D191" s="139"/>
      <c r="E191" s="139"/>
      <c r="F191" s="139"/>
      <c r="G191" s="91"/>
    </row>
    <row r="192" spans="1:7">
      <c r="A192" s="96"/>
      <c r="B192" s="96"/>
      <c r="C192" s="95"/>
      <c r="D192" s="31"/>
      <c r="E192" s="32"/>
      <c r="F192" s="32"/>
      <c r="G192" s="31"/>
    </row>
    <row r="193" spans="1:7">
      <c r="A193" s="96"/>
      <c r="B193" s="96"/>
      <c r="C193" s="93"/>
      <c r="D193" s="31"/>
      <c r="E193" s="32"/>
      <c r="F193" s="32"/>
      <c r="G193" s="34"/>
    </row>
    <row r="194" spans="1:7">
      <c r="A194" s="96"/>
      <c r="B194" s="96"/>
      <c r="C194" s="93"/>
      <c r="D194" s="31"/>
      <c r="E194" s="32"/>
      <c r="F194" s="32"/>
      <c r="G194" s="34"/>
    </row>
    <row r="195" spans="1:7">
      <c r="A195" s="96"/>
      <c r="B195" s="96"/>
      <c r="C195" s="95"/>
      <c r="D195" s="139"/>
      <c r="E195" s="139"/>
      <c r="F195" s="139"/>
      <c r="G195" s="91"/>
    </row>
    <row r="196" spans="1:7">
      <c r="A196" s="97"/>
      <c r="B196" s="97"/>
      <c r="C196" s="95"/>
      <c r="D196" s="139"/>
      <c r="E196" s="139"/>
      <c r="F196" s="139"/>
      <c r="G196" s="91"/>
    </row>
    <row r="197" spans="1:7">
      <c r="A197" s="97"/>
      <c r="B197" s="97"/>
      <c r="C197" s="95"/>
      <c r="D197" s="139"/>
      <c r="E197" s="139"/>
      <c r="F197" s="139"/>
      <c r="G197" s="91"/>
    </row>
    <row r="198" spans="1:7">
      <c r="A198" s="96"/>
      <c r="B198" s="96"/>
      <c r="C198" s="95"/>
      <c r="D198" s="140"/>
      <c r="E198" s="140"/>
      <c r="F198" s="140"/>
      <c r="G198" s="91"/>
    </row>
    <row r="199" spans="1:7">
      <c r="A199" s="96"/>
      <c r="B199" s="96"/>
      <c r="C199" s="95"/>
      <c r="D199" s="140"/>
      <c r="E199" s="140"/>
      <c r="F199" s="140"/>
      <c r="G199" s="91"/>
    </row>
    <row r="200" spans="1:7">
      <c r="A200" s="96"/>
      <c r="B200" s="96"/>
      <c r="C200" s="103"/>
      <c r="D200" s="98"/>
      <c r="E200" s="98"/>
      <c r="F200" s="98"/>
      <c r="G200" s="104"/>
    </row>
    <row r="201" spans="1:7" s="8" customFormat="1" ht="49.9" customHeight="1">
      <c r="A201" s="32"/>
      <c r="B201" s="106"/>
      <c r="C201" s="89"/>
      <c r="D201" s="34"/>
      <c r="E201" s="32"/>
      <c r="F201" s="32"/>
      <c r="G201" s="31"/>
    </row>
    <row r="202" spans="1:7">
      <c r="A202" s="96"/>
      <c r="B202" s="96"/>
      <c r="C202" s="47"/>
      <c r="D202" s="91"/>
      <c r="E202" s="92"/>
      <c r="F202" s="92"/>
      <c r="G202" s="94"/>
    </row>
    <row r="203" spans="1:7">
      <c r="A203" s="96"/>
      <c r="B203" s="96"/>
      <c r="C203" s="95"/>
      <c r="D203" s="31"/>
      <c r="E203" s="32"/>
      <c r="F203" s="32"/>
      <c r="G203" s="31"/>
    </row>
    <row r="204" spans="1:7">
      <c r="A204" s="96"/>
      <c r="B204" s="96"/>
      <c r="C204" s="93"/>
      <c r="D204" s="31"/>
      <c r="E204" s="32"/>
      <c r="F204" s="32"/>
      <c r="G204" s="34"/>
    </row>
    <row r="205" spans="1:7">
      <c r="A205" s="96"/>
      <c r="B205" s="96"/>
      <c r="C205" s="93"/>
      <c r="D205" s="31"/>
      <c r="E205" s="32"/>
      <c r="F205" s="32"/>
      <c r="G205" s="34"/>
    </row>
    <row r="206" spans="1:7">
      <c r="A206" s="96"/>
      <c r="B206" s="96"/>
      <c r="C206" s="95"/>
      <c r="D206" s="139"/>
      <c r="E206" s="139"/>
      <c r="F206" s="139"/>
      <c r="G206" s="91"/>
    </row>
    <row r="207" spans="1:7">
      <c r="A207" s="96"/>
      <c r="B207" s="96"/>
      <c r="C207" s="95"/>
      <c r="D207" s="31"/>
      <c r="E207" s="32"/>
      <c r="F207" s="32"/>
      <c r="G207" s="31"/>
    </row>
    <row r="208" spans="1:7">
      <c r="A208" s="96"/>
      <c r="B208" s="96"/>
      <c r="C208" s="93"/>
      <c r="D208" s="31"/>
      <c r="E208" s="32"/>
      <c r="F208" s="32"/>
      <c r="G208" s="34"/>
    </row>
    <row r="209" spans="1:7">
      <c r="A209" s="96"/>
      <c r="B209" s="96"/>
      <c r="C209" s="93"/>
      <c r="D209" s="31"/>
      <c r="E209" s="32"/>
      <c r="F209" s="32"/>
      <c r="G209" s="34"/>
    </row>
    <row r="210" spans="1:7">
      <c r="A210" s="96"/>
      <c r="B210" s="96"/>
      <c r="C210" s="95"/>
      <c r="D210" s="139"/>
      <c r="E210" s="139"/>
      <c r="F210" s="139"/>
      <c r="G210" s="91"/>
    </row>
    <row r="211" spans="1:7">
      <c r="A211" s="97"/>
      <c r="B211" s="97"/>
      <c r="C211" s="95"/>
      <c r="D211" s="139"/>
      <c r="E211" s="139"/>
      <c r="F211" s="139"/>
      <c r="G211" s="91"/>
    </row>
    <row r="212" spans="1:7">
      <c r="A212" s="97"/>
      <c r="B212" s="97"/>
      <c r="C212" s="95"/>
      <c r="D212" s="139"/>
      <c r="E212" s="139"/>
      <c r="F212" s="139"/>
      <c r="G212" s="91"/>
    </row>
    <row r="213" spans="1:7">
      <c r="A213" s="96"/>
      <c r="B213" s="96"/>
      <c r="C213" s="95"/>
      <c r="D213" s="140"/>
      <c r="E213" s="140"/>
      <c r="F213" s="140"/>
      <c r="G213" s="91"/>
    </row>
    <row r="214" spans="1:7">
      <c r="A214" s="96"/>
      <c r="B214" s="96"/>
      <c r="C214" s="95"/>
      <c r="D214" s="140"/>
      <c r="E214" s="140"/>
      <c r="F214" s="140"/>
      <c r="G214" s="91"/>
    </row>
    <row r="215" spans="1:7">
      <c r="A215" s="96"/>
      <c r="B215" s="96"/>
      <c r="C215" s="103"/>
      <c r="D215" s="98"/>
      <c r="E215" s="98"/>
      <c r="F215" s="98"/>
      <c r="G215" s="104"/>
    </row>
    <row r="216" spans="1:7" s="8" customFormat="1" ht="49.9" customHeight="1">
      <c r="A216" s="32"/>
      <c r="B216" s="106"/>
      <c r="C216" s="89"/>
      <c r="D216" s="34"/>
      <c r="E216" s="32"/>
      <c r="F216" s="32"/>
      <c r="G216" s="31"/>
    </row>
    <row r="217" spans="1:7">
      <c r="A217" s="96"/>
      <c r="B217" s="96"/>
      <c r="C217" s="47"/>
      <c r="D217" s="91"/>
      <c r="E217" s="92"/>
      <c r="F217" s="92"/>
      <c r="G217" s="94"/>
    </row>
    <row r="218" spans="1:7">
      <c r="A218" s="96"/>
      <c r="B218" s="96"/>
      <c r="C218" s="95"/>
      <c r="D218" s="31"/>
      <c r="E218" s="32"/>
      <c r="F218" s="32"/>
      <c r="G218" s="31"/>
    </row>
    <row r="219" spans="1:7">
      <c r="A219" s="96"/>
      <c r="B219" s="96"/>
      <c r="C219" s="93"/>
      <c r="D219" s="31"/>
      <c r="E219" s="32"/>
      <c r="F219" s="32"/>
      <c r="G219" s="34"/>
    </row>
    <row r="220" spans="1:7">
      <c r="A220" s="96"/>
      <c r="B220" s="96"/>
      <c r="C220" s="93"/>
      <c r="D220" s="31"/>
      <c r="E220" s="32"/>
      <c r="F220" s="32"/>
      <c r="G220" s="34"/>
    </row>
    <row r="221" spans="1:7">
      <c r="A221" s="96"/>
      <c r="B221" s="96"/>
      <c r="C221" s="95"/>
      <c r="D221" s="139"/>
      <c r="E221" s="139"/>
      <c r="F221" s="139"/>
      <c r="G221" s="91"/>
    </row>
    <row r="222" spans="1:7">
      <c r="A222" s="96"/>
      <c r="B222" s="96"/>
      <c r="C222" s="95"/>
      <c r="D222" s="31"/>
      <c r="E222" s="32"/>
      <c r="F222" s="32"/>
      <c r="G222" s="31"/>
    </row>
    <row r="223" spans="1:7">
      <c r="A223" s="96"/>
      <c r="B223" s="96"/>
      <c r="C223" s="93"/>
      <c r="D223" s="31"/>
      <c r="E223" s="32"/>
      <c r="F223" s="32"/>
      <c r="G223" s="34"/>
    </row>
    <row r="224" spans="1:7">
      <c r="A224" s="96"/>
      <c r="B224" s="96"/>
      <c r="C224" s="93"/>
      <c r="D224" s="31"/>
      <c r="E224" s="32"/>
      <c r="F224" s="32"/>
      <c r="G224" s="34"/>
    </row>
    <row r="225" spans="1:7">
      <c r="A225" s="96"/>
      <c r="B225" s="96"/>
      <c r="C225" s="95"/>
      <c r="D225" s="139"/>
      <c r="E225" s="139"/>
      <c r="F225" s="139"/>
      <c r="G225" s="91"/>
    </row>
    <row r="226" spans="1:7">
      <c r="A226" s="97"/>
      <c r="B226" s="97"/>
      <c r="C226" s="95"/>
      <c r="D226" s="139"/>
      <c r="E226" s="139"/>
      <c r="F226" s="139"/>
      <c r="G226" s="91"/>
    </row>
    <row r="227" spans="1:7">
      <c r="A227" s="97"/>
      <c r="B227" s="97"/>
      <c r="C227" s="95"/>
      <c r="D227" s="139"/>
      <c r="E227" s="139"/>
      <c r="F227" s="139"/>
      <c r="G227" s="91"/>
    </row>
    <row r="228" spans="1:7">
      <c r="A228" s="96"/>
      <c r="B228" s="96"/>
      <c r="C228" s="95"/>
      <c r="D228" s="140"/>
      <c r="E228" s="140"/>
      <c r="F228" s="140"/>
      <c r="G228" s="91"/>
    </row>
    <row r="229" spans="1:7">
      <c r="A229" s="96"/>
      <c r="B229" s="96"/>
      <c r="C229" s="95"/>
      <c r="D229" s="140"/>
      <c r="E229" s="140"/>
      <c r="F229" s="140"/>
      <c r="G229" s="91"/>
    </row>
    <row r="230" spans="1:7">
      <c r="A230" s="96"/>
      <c r="B230" s="96"/>
      <c r="C230" s="103"/>
      <c r="D230" s="98"/>
      <c r="E230" s="98"/>
      <c r="F230" s="98"/>
      <c r="G230" s="104"/>
    </row>
    <row r="231" spans="1:7" s="8" customFormat="1" ht="49.9" customHeight="1">
      <c r="A231" s="32"/>
      <c r="B231" s="106"/>
      <c r="C231" s="89"/>
      <c r="D231" s="34"/>
      <c r="E231" s="32"/>
      <c r="F231" s="32"/>
      <c r="G231" s="31"/>
    </row>
    <row r="232" spans="1:7">
      <c r="A232" s="96"/>
      <c r="B232" s="96"/>
      <c r="C232" s="47"/>
      <c r="D232" s="91"/>
      <c r="E232" s="92"/>
      <c r="F232" s="92"/>
      <c r="G232" s="94"/>
    </row>
    <row r="233" spans="1:7">
      <c r="A233" s="96"/>
      <c r="B233" s="96"/>
      <c r="C233" s="95"/>
      <c r="D233" s="31"/>
      <c r="E233" s="32"/>
      <c r="F233" s="32"/>
      <c r="G233" s="31"/>
    </row>
    <row r="234" spans="1:7">
      <c r="A234" s="96"/>
      <c r="B234" s="96"/>
      <c r="C234" s="93"/>
      <c r="D234" s="31"/>
      <c r="E234" s="32"/>
      <c r="F234" s="32"/>
      <c r="G234" s="34"/>
    </row>
    <row r="235" spans="1:7">
      <c r="A235" s="96"/>
      <c r="B235" s="96"/>
      <c r="C235" s="93"/>
      <c r="D235" s="31"/>
      <c r="E235" s="32"/>
      <c r="F235" s="32"/>
      <c r="G235" s="34"/>
    </row>
    <row r="236" spans="1:7">
      <c r="A236" s="96"/>
      <c r="B236" s="96"/>
      <c r="C236" s="95"/>
      <c r="D236" s="139"/>
      <c r="E236" s="139"/>
      <c r="F236" s="139"/>
      <c r="G236" s="91"/>
    </row>
    <row r="237" spans="1:7">
      <c r="A237" s="96"/>
      <c r="B237" s="96"/>
      <c r="C237" s="95"/>
      <c r="D237" s="31"/>
      <c r="E237" s="32"/>
      <c r="F237" s="32"/>
      <c r="G237" s="31"/>
    </row>
    <row r="238" spans="1:7">
      <c r="A238" s="96"/>
      <c r="B238" s="96"/>
      <c r="C238" s="93"/>
      <c r="D238" s="31"/>
      <c r="E238" s="32"/>
      <c r="F238" s="32"/>
      <c r="G238" s="34"/>
    </row>
    <row r="239" spans="1:7">
      <c r="A239" s="96"/>
      <c r="B239" s="96"/>
      <c r="C239" s="93"/>
      <c r="D239" s="31"/>
      <c r="E239" s="32"/>
      <c r="F239" s="32"/>
      <c r="G239" s="34"/>
    </row>
    <row r="240" spans="1:7">
      <c r="A240" s="96"/>
      <c r="B240" s="96"/>
      <c r="C240" s="95"/>
      <c r="D240" s="139"/>
      <c r="E240" s="139"/>
      <c r="F240" s="139"/>
      <c r="G240" s="91"/>
    </row>
    <row r="241" spans="1:7">
      <c r="A241" s="97"/>
      <c r="B241" s="97"/>
      <c r="C241" s="95"/>
      <c r="D241" s="139"/>
      <c r="E241" s="139"/>
      <c r="F241" s="139"/>
      <c r="G241" s="91"/>
    </row>
    <row r="242" spans="1:7">
      <c r="A242" s="97"/>
      <c r="B242" s="97"/>
      <c r="C242" s="95"/>
      <c r="D242" s="139"/>
      <c r="E242" s="139"/>
      <c r="F242" s="139"/>
      <c r="G242" s="91"/>
    </row>
    <row r="243" spans="1:7">
      <c r="A243" s="96"/>
      <c r="B243" s="96"/>
      <c r="C243" s="95"/>
      <c r="D243" s="140"/>
      <c r="E243" s="140"/>
      <c r="F243" s="140"/>
      <c r="G243" s="91"/>
    </row>
    <row r="244" spans="1:7">
      <c r="A244" s="96"/>
      <c r="B244" s="96"/>
      <c r="C244" s="95"/>
      <c r="D244" s="140"/>
      <c r="E244" s="140"/>
      <c r="F244" s="140"/>
      <c r="G244" s="91"/>
    </row>
    <row r="245" spans="1:7">
      <c r="A245" s="96"/>
      <c r="B245" s="96"/>
      <c r="C245" s="103"/>
      <c r="D245" s="98"/>
      <c r="E245" s="98"/>
      <c r="F245" s="98"/>
      <c r="G245" s="104"/>
    </row>
    <row r="246" spans="1:7" s="8" customFormat="1" ht="49.9" customHeight="1">
      <c r="A246" s="32"/>
      <c r="B246" s="106"/>
      <c r="C246" s="64"/>
      <c r="D246" s="34"/>
      <c r="E246" s="88"/>
      <c r="F246" s="32"/>
      <c r="G246" s="31"/>
    </row>
    <row r="247" spans="1:7">
      <c r="A247" s="96"/>
      <c r="B247" s="96"/>
      <c r="C247" s="47"/>
      <c r="D247" s="91"/>
      <c r="E247" s="92"/>
      <c r="F247" s="92"/>
      <c r="G247" s="94"/>
    </row>
    <row r="248" spans="1:7">
      <c r="A248" s="96"/>
      <c r="B248" s="96"/>
      <c r="C248" s="95"/>
      <c r="D248" s="31"/>
      <c r="E248" s="32"/>
      <c r="F248" s="32"/>
      <c r="G248" s="31"/>
    </row>
    <row r="249" spans="1:7">
      <c r="A249" s="96"/>
      <c r="B249" s="96"/>
      <c r="C249" s="93"/>
      <c r="D249" s="31"/>
      <c r="E249" s="32"/>
      <c r="F249" s="32"/>
      <c r="G249" s="34"/>
    </row>
    <row r="250" spans="1:7">
      <c r="A250" s="96"/>
      <c r="B250" s="96"/>
      <c r="C250" s="93"/>
      <c r="D250" s="31"/>
      <c r="E250" s="32"/>
      <c r="F250" s="32"/>
      <c r="G250" s="34"/>
    </row>
    <row r="251" spans="1:7">
      <c r="A251" s="96"/>
      <c r="B251" s="96"/>
      <c r="C251" s="95"/>
      <c r="D251" s="139"/>
      <c r="E251" s="139"/>
      <c r="F251" s="139"/>
      <c r="G251" s="91"/>
    </row>
    <row r="252" spans="1:7">
      <c r="A252" s="96"/>
      <c r="B252" s="96"/>
      <c r="C252" s="95"/>
      <c r="D252" s="31"/>
      <c r="E252" s="32"/>
      <c r="F252" s="32"/>
      <c r="G252" s="31"/>
    </row>
    <row r="253" spans="1:7">
      <c r="A253" s="96"/>
      <c r="B253" s="96"/>
      <c r="C253" s="93"/>
      <c r="D253" s="31"/>
      <c r="E253" s="32"/>
      <c r="F253" s="32"/>
      <c r="G253" s="34"/>
    </row>
    <row r="254" spans="1:7">
      <c r="A254" s="96"/>
      <c r="B254" s="96"/>
      <c r="C254" s="93"/>
      <c r="D254" s="31"/>
      <c r="E254" s="32"/>
      <c r="F254" s="32"/>
      <c r="G254" s="34"/>
    </row>
    <row r="255" spans="1:7">
      <c r="A255" s="96"/>
      <c r="B255" s="96"/>
      <c r="C255" s="95"/>
      <c r="D255" s="139"/>
      <c r="E255" s="139"/>
      <c r="F255" s="139"/>
      <c r="G255" s="91"/>
    </row>
    <row r="256" spans="1:7">
      <c r="A256" s="97"/>
      <c r="B256" s="97"/>
      <c r="C256" s="95"/>
      <c r="D256" s="139"/>
      <c r="E256" s="139"/>
      <c r="F256" s="139"/>
      <c r="G256" s="91"/>
    </row>
    <row r="257" spans="1:7">
      <c r="A257" s="97"/>
      <c r="B257" s="97"/>
      <c r="C257" s="95"/>
      <c r="D257" s="139"/>
      <c r="E257" s="139"/>
      <c r="F257" s="139"/>
      <c r="G257" s="91"/>
    </row>
    <row r="258" spans="1:7">
      <c r="A258" s="96"/>
      <c r="B258" s="96"/>
      <c r="C258" s="95"/>
      <c r="D258" s="140"/>
      <c r="E258" s="140"/>
      <c r="F258" s="140"/>
      <c r="G258" s="91"/>
    </row>
    <row r="259" spans="1:7">
      <c r="A259" s="96"/>
      <c r="B259" s="96"/>
      <c r="C259" s="95"/>
      <c r="D259" s="140"/>
      <c r="E259" s="140"/>
      <c r="F259" s="140"/>
      <c r="G259" s="91"/>
    </row>
    <row r="260" spans="1:7">
      <c r="A260" s="96"/>
      <c r="B260" s="96"/>
      <c r="C260" s="103"/>
      <c r="D260" s="98"/>
      <c r="E260" s="98"/>
      <c r="F260" s="98"/>
      <c r="G260" s="104"/>
    </row>
    <row r="261" spans="1:7" s="8" customFormat="1" ht="39.950000000000003" customHeight="1">
      <c r="A261" s="32"/>
      <c r="B261" s="99"/>
      <c r="C261" s="83"/>
      <c r="D261" s="90"/>
      <c r="E261" s="66"/>
      <c r="F261" s="66"/>
      <c r="G261" s="31"/>
    </row>
    <row r="262" spans="1:7">
      <c r="A262" s="96"/>
      <c r="B262" s="96"/>
      <c r="C262" s="47"/>
      <c r="D262" s="91"/>
      <c r="E262" s="92"/>
      <c r="F262" s="92"/>
      <c r="G262" s="94"/>
    </row>
    <row r="263" spans="1:7">
      <c r="A263" s="96"/>
      <c r="B263" s="96"/>
      <c r="C263" s="95"/>
      <c r="D263" s="31"/>
      <c r="E263" s="32"/>
      <c r="F263" s="32"/>
      <c r="G263" s="31"/>
    </row>
    <row r="264" spans="1:7">
      <c r="A264" s="96"/>
      <c r="B264" s="96"/>
      <c r="C264" s="93"/>
      <c r="D264" s="31"/>
      <c r="E264" s="32"/>
      <c r="F264" s="32"/>
      <c r="G264" s="34"/>
    </row>
    <row r="265" spans="1:7">
      <c r="A265" s="96"/>
      <c r="B265" s="96"/>
      <c r="C265" s="93"/>
      <c r="D265" s="31"/>
      <c r="E265" s="32"/>
      <c r="F265" s="32"/>
      <c r="G265" s="34"/>
    </row>
    <row r="266" spans="1:7">
      <c r="A266" s="96"/>
      <c r="B266" s="96"/>
      <c r="C266" s="95"/>
      <c r="D266" s="139"/>
      <c r="E266" s="139"/>
      <c r="F266" s="139"/>
      <c r="G266" s="91"/>
    </row>
    <row r="267" spans="1:7">
      <c r="A267" s="96"/>
      <c r="B267" s="96"/>
      <c r="C267" s="95"/>
      <c r="D267" s="31"/>
      <c r="E267" s="32"/>
      <c r="F267" s="32"/>
      <c r="G267" s="31"/>
    </row>
    <row r="268" spans="1:7">
      <c r="A268" s="96"/>
      <c r="B268" s="96"/>
      <c r="C268" s="93"/>
      <c r="D268" s="31"/>
      <c r="E268" s="32"/>
      <c r="F268" s="32"/>
      <c r="G268" s="34"/>
    </row>
    <row r="269" spans="1:7">
      <c r="A269" s="96"/>
      <c r="B269" s="96"/>
      <c r="C269" s="93"/>
      <c r="D269" s="31"/>
      <c r="E269" s="32"/>
      <c r="F269" s="32"/>
      <c r="G269" s="34"/>
    </row>
    <row r="270" spans="1:7">
      <c r="A270" s="96"/>
      <c r="B270" s="96"/>
      <c r="C270" s="95"/>
      <c r="D270" s="139"/>
      <c r="E270" s="139"/>
      <c r="F270" s="139"/>
      <c r="G270" s="91"/>
    </row>
    <row r="271" spans="1:7">
      <c r="A271" s="97"/>
      <c r="B271" s="97"/>
      <c r="C271" s="95"/>
      <c r="D271" s="139"/>
      <c r="E271" s="139"/>
      <c r="F271" s="139"/>
      <c r="G271" s="91"/>
    </row>
    <row r="272" spans="1:7">
      <c r="A272" s="97"/>
      <c r="B272" s="97"/>
      <c r="C272" s="95"/>
      <c r="D272" s="139"/>
      <c r="E272" s="139"/>
      <c r="F272" s="139"/>
      <c r="G272" s="91"/>
    </row>
    <row r="273" spans="1:7">
      <c r="A273" s="96"/>
      <c r="B273" s="96"/>
      <c r="C273" s="95"/>
      <c r="D273" s="140"/>
      <c r="E273" s="140"/>
      <c r="F273" s="140"/>
      <c r="G273" s="91"/>
    </row>
    <row r="274" spans="1:7">
      <c r="A274" s="96"/>
      <c r="B274" s="96"/>
      <c r="C274" s="95"/>
      <c r="D274" s="140"/>
      <c r="E274" s="140"/>
      <c r="F274" s="140"/>
      <c r="G274" s="91"/>
    </row>
    <row r="275" spans="1:7" ht="15" thickBot="1">
      <c r="A275" s="96"/>
      <c r="B275" s="96"/>
      <c r="C275" s="103"/>
      <c r="D275" s="98"/>
      <c r="E275" s="98"/>
      <c r="F275" s="98"/>
      <c r="G275" s="104"/>
    </row>
    <row r="276" spans="1:7" ht="30" customHeight="1" thickBot="1">
      <c r="A276" s="68"/>
      <c r="B276" s="68"/>
      <c r="C276" s="67"/>
      <c r="D276" s="9"/>
      <c r="E276" s="10"/>
      <c r="F276" s="10"/>
      <c r="G276" s="11"/>
    </row>
    <row r="277" spans="1:7" ht="15" customHeight="1">
      <c r="A277" s="4"/>
      <c r="B277" s="4"/>
      <c r="C277" s="53"/>
      <c r="D277" s="5"/>
      <c r="E277" s="5"/>
      <c r="F277" s="5"/>
      <c r="G277" s="6"/>
    </row>
    <row r="278" spans="1:7" ht="30" customHeight="1" thickBot="1">
      <c r="A278" s="7"/>
      <c r="B278" s="7"/>
      <c r="C278" s="46"/>
      <c r="D278" s="136"/>
      <c r="E278" s="136"/>
      <c r="F278" s="136"/>
      <c r="G278" s="136"/>
    </row>
    <row r="279" spans="1:7" ht="15" customHeight="1">
      <c r="A279" s="17"/>
      <c r="B279" s="17"/>
      <c r="C279" s="55"/>
      <c r="D279" s="137"/>
      <c r="E279" s="137"/>
      <c r="F279" s="137"/>
      <c r="G279" s="137"/>
    </row>
    <row r="280" spans="1:7" ht="15" customHeight="1" thickBot="1">
      <c r="A280" s="35"/>
      <c r="B280" s="35"/>
      <c r="C280" s="56"/>
      <c r="D280" s="18"/>
      <c r="E280" s="18"/>
      <c r="F280" s="18"/>
      <c r="G280" s="19"/>
    </row>
    <row r="281" spans="1:7" s="8" customFormat="1" ht="30" customHeight="1">
      <c r="A281" s="102"/>
      <c r="B281" s="102"/>
      <c r="C281" s="102"/>
      <c r="D281" s="42"/>
      <c r="E281" s="42"/>
      <c r="F281" s="42"/>
      <c r="G281" s="63"/>
    </row>
    <row r="282" spans="1:7" s="8" customFormat="1" ht="40.15" customHeight="1">
      <c r="A282" s="32"/>
      <c r="B282" s="106"/>
      <c r="C282" s="89"/>
      <c r="D282" s="90"/>
      <c r="E282" s="32"/>
      <c r="F282" s="32"/>
      <c r="G282" s="31"/>
    </row>
    <row r="283" spans="1:7">
      <c r="A283" s="96"/>
      <c r="B283" s="96"/>
      <c r="C283" s="47"/>
      <c r="D283" s="91"/>
      <c r="E283" s="92"/>
      <c r="F283" s="92"/>
      <c r="G283" s="94"/>
    </row>
    <row r="284" spans="1:7">
      <c r="A284" s="96"/>
      <c r="B284" s="96"/>
      <c r="C284" s="95"/>
      <c r="D284" s="31"/>
      <c r="E284" s="32"/>
      <c r="F284" s="32"/>
      <c r="G284" s="31"/>
    </row>
    <row r="285" spans="1:7">
      <c r="A285" s="96"/>
      <c r="B285" s="96"/>
      <c r="C285" s="93"/>
      <c r="D285" s="31"/>
      <c r="E285" s="32"/>
      <c r="F285" s="32"/>
      <c r="G285" s="34"/>
    </row>
    <row r="286" spans="1:7">
      <c r="A286" s="96"/>
      <c r="B286" s="96"/>
      <c r="C286" s="93"/>
      <c r="D286" s="31"/>
      <c r="E286" s="32"/>
      <c r="F286" s="32"/>
      <c r="G286" s="34"/>
    </row>
    <row r="287" spans="1:7">
      <c r="A287" s="96"/>
      <c r="B287" s="96"/>
      <c r="C287" s="95"/>
      <c r="D287" s="139"/>
      <c r="E287" s="139"/>
      <c r="F287" s="139"/>
      <c r="G287" s="91"/>
    </row>
    <row r="288" spans="1:7">
      <c r="A288" s="96"/>
      <c r="B288" s="96"/>
      <c r="C288" s="95"/>
      <c r="D288" s="31"/>
      <c r="E288" s="32"/>
      <c r="F288" s="32"/>
      <c r="G288" s="31"/>
    </row>
    <row r="289" spans="1:7">
      <c r="A289" s="96"/>
      <c r="B289" s="96"/>
      <c r="C289" s="93"/>
      <c r="D289" s="31"/>
      <c r="E289" s="32"/>
      <c r="F289" s="32"/>
      <c r="G289" s="34"/>
    </row>
    <row r="290" spans="1:7">
      <c r="A290" s="96"/>
      <c r="B290" s="96"/>
      <c r="C290" s="93"/>
      <c r="D290" s="31"/>
      <c r="E290" s="32"/>
      <c r="F290" s="32"/>
      <c r="G290" s="34"/>
    </row>
    <row r="291" spans="1:7">
      <c r="A291" s="96"/>
      <c r="B291" s="96"/>
      <c r="C291" s="95"/>
      <c r="D291" s="139"/>
      <c r="E291" s="139"/>
      <c r="F291" s="139"/>
      <c r="G291" s="91"/>
    </row>
    <row r="292" spans="1:7">
      <c r="A292" s="97"/>
      <c r="B292" s="97"/>
      <c r="C292" s="95"/>
      <c r="D292" s="139"/>
      <c r="E292" s="139"/>
      <c r="F292" s="139"/>
      <c r="G292" s="91"/>
    </row>
    <row r="293" spans="1:7">
      <c r="A293" s="97"/>
      <c r="B293" s="97"/>
      <c r="C293" s="95"/>
      <c r="D293" s="139"/>
      <c r="E293" s="139"/>
      <c r="F293" s="139"/>
      <c r="G293" s="91"/>
    </row>
    <row r="294" spans="1:7">
      <c r="A294" s="96"/>
      <c r="B294" s="96"/>
      <c r="C294" s="95"/>
      <c r="D294" s="140"/>
      <c r="E294" s="140"/>
      <c r="F294" s="140"/>
      <c r="G294" s="91"/>
    </row>
    <row r="295" spans="1:7">
      <c r="A295" s="96"/>
      <c r="B295" s="96"/>
      <c r="C295" s="95"/>
      <c r="D295" s="140"/>
      <c r="E295" s="140"/>
      <c r="F295" s="140"/>
      <c r="G295" s="91"/>
    </row>
    <row r="296" spans="1:7">
      <c r="A296" s="96"/>
      <c r="B296" s="96"/>
      <c r="C296" s="103"/>
      <c r="D296" s="98"/>
      <c r="E296" s="98"/>
      <c r="F296" s="98"/>
      <c r="G296" s="104"/>
    </row>
    <row r="297" spans="1:7" s="8" customFormat="1" ht="40.15" customHeight="1">
      <c r="A297" s="32"/>
      <c r="B297" s="106"/>
      <c r="C297" s="89"/>
      <c r="D297" s="90"/>
      <c r="E297" s="32"/>
      <c r="F297" s="32"/>
      <c r="G297" s="31"/>
    </row>
    <row r="298" spans="1:7">
      <c r="A298" s="96"/>
      <c r="B298" s="96"/>
      <c r="C298" s="47"/>
      <c r="D298" s="91"/>
      <c r="E298" s="92"/>
      <c r="F298" s="92"/>
      <c r="G298" s="94"/>
    </row>
    <row r="299" spans="1:7">
      <c r="A299" s="96"/>
      <c r="B299" s="96"/>
      <c r="C299" s="95"/>
      <c r="D299" s="31"/>
      <c r="E299" s="32"/>
      <c r="F299" s="32"/>
      <c r="G299" s="31"/>
    </row>
    <row r="300" spans="1:7">
      <c r="A300" s="96"/>
      <c r="B300" s="96"/>
      <c r="C300" s="93"/>
      <c r="D300" s="31"/>
      <c r="E300" s="32"/>
      <c r="F300" s="32"/>
      <c r="G300" s="34"/>
    </row>
    <row r="301" spans="1:7">
      <c r="A301" s="96"/>
      <c r="B301" s="96"/>
      <c r="C301" s="93"/>
      <c r="D301" s="31"/>
      <c r="E301" s="32"/>
      <c r="F301" s="32"/>
      <c r="G301" s="34"/>
    </row>
    <row r="302" spans="1:7">
      <c r="A302" s="96"/>
      <c r="B302" s="96"/>
      <c r="C302" s="95"/>
      <c r="D302" s="139"/>
      <c r="E302" s="139"/>
      <c r="F302" s="139"/>
      <c r="G302" s="91"/>
    </row>
    <row r="303" spans="1:7">
      <c r="A303" s="96"/>
      <c r="B303" s="96"/>
      <c r="C303" s="95"/>
      <c r="D303" s="31"/>
      <c r="E303" s="32"/>
      <c r="F303" s="32"/>
      <c r="G303" s="31"/>
    </row>
    <row r="304" spans="1:7">
      <c r="A304" s="96"/>
      <c r="B304" s="96"/>
      <c r="C304" s="93"/>
      <c r="D304" s="31"/>
      <c r="E304" s="32"/>
      <c r="F304" s="32"/>
      <c r="G304" s="34"/>
    </row>
    <row r="305" spans="1:7">
      <c r="A305" s="96"/>
      <c r="B305" s="96"/>
      <c r="C305" s="93"/>
      <c r="D305" s="31"/>
      <c r="E305" s="32"/>
      <c r="F305" s="32"/>
      <c r="G305" s="34"/>
    </row>
    <row r="306" spans="1:7">
      <c r="A306" s="96"/>
      <c r="B306" s="96"/>
      <c r="C306" s="95"/>
      <c r="D306" s="139"/>
      <c r="E306" s="139"/>
      <c r="F306" s="139"/>
      <c r="G306" s="91"/>
    </row>
    <row r="307" spans="1:7">
      <c r="A307" s="97"/>
      <c r="B307" s="97"/>
      <c r="C307" s="95"/>
      <c r="D307" s="139"/>
      <c r="E307" s="139"/>
      <c r="F307" s="139"/>
      <c r="G307" s="91"/>
    </row>
    <row r="308" spans="1:7">
      <c r="A308" s="97"/>
      <c r="B308" s="97"/>
      <c r="C308" s="95"/>
      <c r="D308" s="139"/>
      <c r="E308" s="139"/>
      <c r="F308" s="139"/>
      <c r="G308" s="91"/>
    </row>
    <row r="309" spans="1:7">
      <c r="A309" s="96"/>
      <c r="B309" s="96"/>
      <c r="C309" s="95"/>
      <c r="D309" s="140"/>
      <c r="E309" s="140"/>
      <c r="F309" s="140"/>
      <c r="G309" s="91"/>
    </row>
    <row r="310" spans="1:7">
      <c r="A310" s="96"/>
      <c r="B310" s="96"/>
      <c r="C310" s="95"/>
      <c r="D310" s="140"/>
      <c r="E310" s="140"/>
      <c r="F310" s="140"/>
      <c r="G310" s="91"/>
    </row>
    <row r="311" spans="1:7">
      <c r="A311" s="96"/>
      <c r="B311" s="96"/>
      <c r="C311" s="103"/>
      <c r="D311" s="98"/>
      <c r="E311" s="98"/>
      <c r="F311" s="98"/>
      <c r="G311" s="104"/>
    </row>
    <row r="312" spans="1:7" s="8" customFormat="1" ht="40.15" customHeight="1">
      <c r="A312" s="32"/>
      <c r="B312" s="106"/>
      <c r="C312" s="89"/>
      <c r="D312" s="90"/>
      <c r="E312" s="32"/>
      <c r="F312" s="32"/>
      <c r="G312" s="31"/>
    </row>
    <row r="313" spans="1:7">
      <c r="A313" s="96"/>
      <c r="B313" s="96"/>
      <c r="C313" s="47"/>
      <c r="D313" s="91"/>
      <c r="E313" s="92"/>
      <c r="F313" s="92"/>
      <c r="G313" s="94"/>
    </row>
    <row r="314" spans="1:7">
      <c r="A314" s="96"/>
      <c r="B314" s="96"/>
      <c r="C314" s="95"/>
      <c r="D314" s="31"/>
      <c r="E314" s="32"/>
      <c r="F314" s="32"/>
      <c r="G314" s="31"/>
    </row>
    <row r="315" spans="1:7">
      <c r="A315" s="96"/>
      <c r="B315" s="96"/>
      <c r="C315" s="93"/>
      <c r="D315" s="31"/>
      <c r="E315" s="32"/>
      <c r="F315" s="32"/>
      <c r="G315" s="34"/>
    </row>
    <row r="316" spans="1:7">
      <c r="A316" s="96"/>
      <c r="B316" s="96"/>
      <c r="C316" s="93"/>
      <c r="D316" s="31"/>
      <c r="E316" s="32"/>
      <c r="F316" s="32"/>
      <c r="G316" s="34"/>
    </row>
    <row r="317" spans="1:7">
      <c r="A317" s="96"/>
      <c r="B317" s="96"/>
      <c r="C317" s="95"/>
      <c r="D317" s="139"/>
      <c r="E317" s="139"/>
      <c r="F317" s="139"/>
      <c r="G317" s="91"/>
    </row>
    <row r="318" spans="1:7">
      <c r="A318" s="96"/>
      <c r="B318" s="96"/>
      <c r="C318" s="95"/>
      <c r="D318" s="31"/>
      <c r="E318" s="32"/>
      <c r="F318" s="32"/>
      <c r="G318" s="31"/>
    </row>
    <row r="319" spans="1:7">
      <c r="A319" s="96"/>
      <c r="B319" s="96"/>
      <c r="C319" s="93"/>
      <c r="D319" s="31"/>
      <c r="E319" s="32"/>
      <c r="F319" s="32"/>
      <c r="G319" s="34"/>
    </row>
    <row r="320" spans="1:7">
      <c r="A320" s="96"/>
      <c r="B320" s="96"/>
      <c r="C320" s="93"/>
      <c r="D320" s="31"/>
      <c r="E320" s="32"/>
      <c r="F320" s="32"/>
      <c r="G320" s="34"/>
    </row>
    <row r="321" spans="1:7">
      <c r="A321" s="96"/>
      <c r="B321" s="96"/>
      <c r="C321" s="95"/>
      <c r="D321" s="139"/>
      <c r="E321" s="139"/>
      <c r="F321" s="139"/>
      <c r="G321" s="91"/>
    </row>
    <row r="322" spans="1:7">
      <c r="A322" s="97"/>
      <c r="B322" s="97"/>
      <c r="C322" s="95"/>
      <c r="D322" s="139"/>
      <c r="E322" s="139"/>
      <c r="F322" s="139"/>
      <c r="G322" s="91"/>
    </row>
    <row r="323" spans="1:7">
      <c r="A323" s="97"/>
      <c r="B323" s="97"/>
      <c r="C323" s="95"/>
      <c r="D323" s="139"/>
      <c r="E323" s="139"/>
      <c r="F323" s="139"/>
      <c r="G323" s="91"/>
    </row>
    <row r="324" spans="1:7">
      <c r="A324" s="96"/>
      <c r="B324" s="96"/>
      <c r="C324" s="95"/>
      <c r="D324" s="140"/>
      <c r="E324" s="140"/>
      <c r="F324" s="140"/>
      <c r="G324" s="91"/>
    </row>
    <row r="325" spans="1:7">
      <c r="A325" s="96"/>
      <c r="B325" s="96"/>
      <c r="C325" s="95"/>
      <c r="D325" s="140"/>
      <c r="E325" s="140"/>
      <c r="F325" s="140"/>
      <c r="G325" s="91"/>
    </row>
    <row r="326" spans="1:7">
      <c r="A326" s="96"/>
      <c r="B326" s="96"/>
      <c r="C326" s="103"/>
      <c r="D326" s="98"/>
      <c r="E326" s="98"/>
      <c r="F326" s="98"/>
      <c r="G326" s="104"/>
    </row>
    <row r="327" spans="1:7" s="8" customFormat="1" ht="40.15" customHeight="1">
      <c r="A327" s="32"/>
      <c r="B327" s="106"/>
      <c r="C327" s="89"/>
      <c r="D327" s="90"/>
      <c r="E327" s="32"/>
      <c r="F327" s="32"/>
      <c r="G327" s="31"/>
    </row>
    <row r="328" spans="1:7">
      <c r="A328" s="96"/>
      <c r="B328" s="96"/>
      <c r="C328" s="47"/>
      <c r="D328" s="91"/>
      <c r="E328" s="92"/>
      <c r="F328" s="92"/>
      <c r="G328" s="94"/>
    </row>
    <row r="329" spans="1:7">
      <c r="A329" s="96"/>
      <c r="B329" s="96"/>
      <c r="C329" s="95"/>
      <c r="D329" s="31"/>
      <c r="E329" s="32"/>
      <c r="F329" s="32"/>
      <c r="G329" s="31"/>
    </row>
    <row r="330" spans="1:7">
      <c r="A330" s="96"/>
      <c r="B330" s="96"/>
      <c r="C330" s="93"/>
      <c r="D330" s="31"/>
      <c r="E330" s="32"/>
      <c r="F330" s="32"/>
      <c r="G330" s="34"/>
    </row>
    <row r="331" spans="1:7">
      <c r="A331" s="96"/>
      <c r="B331" s="96"/>
      <c r="C331" s="93"/>
      <c r="D331" s="31"/>
      <c r="E331" s="32"/>
      <c r="F331" s="32"/>
      <c r="G331" s="34"/>
    </row>
    <row r="332" spans="1:7">
      <c r="A332" s="96"/>
      <c r="B332" s="96"/>
      <c r="C332" s="95"/>
      <c r="D332" s="139"/>
      <c r="E332" s="139"/>
      <c r="F332" s="139"/>
      <c r="G332" s="91"/>
    </row>
    <row r="333" spans="1:7">
      <c r="A333" s="96"/>
      <c r="B333" s="96"/>
      <c r="C333" s="95"/>
      <c r="D333" s="31"/>
      <c r="E333" s="32"/>
      <c r="F333" s="32"/>
      <c r="G333" s="31"/>
    </row>
    <row r="334" spans="1:7">
      <c r="A334" s="96"/>
      <c r="B334" s="96"/>
      <c r="C334" s="93"/>
      <c r="D334" s="31"/>
      <c r="E334" s="32"/>
      <c r="F334" s="32"/>
      <c r="G334" s="34"/>
    </row>
    <row r="335" spans="1:7">
      <c r="A335" s="96"/>
      <c r="B335" s="96"/>
      <c r="C335" s="93"/>
      <c r="D335" s="31"/>
      <c r="E335" s="32"/>
      <c r="F335" s="32"/>
      <c r="G335" s="34"/>
    </row>
    <row r="336" spans="1:7">
      <c r="A336" s="96"/>
      <c r="B336" s="96"/>
      <c r="C336" s="95"/>
      <c r="D336" s="139"/>
      <c r="E336" s="139"/>
      <c r="F336" s="139"/>
      <c r="G336" s="91"/>
    </row>
    <row r="337" spans="1:7">
      <c r="A337" s="97"/>
      <c r="B337" s="97"/>
      <c r="C337" s="95"/>
      <c r="D337" s="139"/>
      <c r="E337" s="139"/>
      <c r="F337" s="139"/>
      <c r="G337" s="91"/>
    </row>
    <row r="338" spans="1:7">
      <c r="A338" s="97"/>
      <c r="B338" s="97"/>
      <c r="C338" s="95"/>
      <c r="D338" s="139"/>
      <c r="E338" s="139"/>
      <c r="F338" s="139"/>
      <c r="G338" s="91"/>
    </row>
    <row r="339" spans="1:7">
      <c r="A339" s="96"/>
      <c r="B339" s="96"/>
      <c r="C339" s="95"/>
      <c r="D339" s="140"/>
      <c r="E339" s="140"/>
      <c r="F339" s="140"/>
      <c r="G339" s="91"/>
    </row>
    <row r="340" spans="1:7">
      <c r="A340" s="96"/>
      <c r="B340" s="96"/>
      <c r="C340" s="95"/>
      <c r="D340" s="140"/>
      <c r="E340" s="140"/>
      <c r="F340" s="140"/>
      <c r="G340" s="91"/>
    </row>
    <row r="341" spans="1:7">
      <c r="A341" s="96"/>
      <c r="B341" s="96"/>
      <c r="C341" s="103"/>
      <c r="D341" s="98"/>
      <c r="E341" s="98"/>
      <c r="F341" s="98"/>
      <c r="G341" s="104"/>
    </row>
    <row r="342" spans="1:7" s="8" customFormat="1" ht="40.15" customHeight="1">
      <c r="A342" s="32"/>
      <c r="B342" s="106"/>
      <c r="C342" s="89"/>
      <c r="D342" s="34"/>
      <c r="E342" s="32"/>
      <c r="F342" s="32"/>
      <c r="G342" s="31"/>
    </row>
    <row r="343" spans="1:7">
      <c r="A343" s="96"/>
      <c r="B343" s="96"/>
      <c r="C343" s="47"/>
      <c r="D343" s="91"/>
      <c r="E343" s="92"/>
      <c r="F343" s="92"/>
      <c r="G343" s="94"/>
    </row>
    <row r="344" spans="1:7">
      <c r="A344" s="96"/>
      <c r="B344" s="96"/>
      <c r="C344" s="95"/>
      <c r="D344" s="31"/>
      <c r="E344" s="32"/>
      <c r="F344" s="32"/>
      <c r="G344" s="31"/>
    </row>
    <row r="345" spans="1:7">
      <c r="A345" s="96"/>
      <c r="B345" s="96"/>
      <c r="C345" s="93"/>
      <c r="D345" s="31"/>
      <c r="E345" s="32"/>
      <c r="F345" s="32"/>
      <c r="G345" s="34"/>
    </row>
    <row r="346" spans="1:7">
      <c r="A346" s="96"/>
      <c r="B346" s="96"/>
      <c r="C346" s="93"/>
      <c r="D346" s="31"/>
      <c r="E346" s="32"/>
      <c r="F346" s="32"/>
      <c r="G346" s="34"/>
    </row>
    <row r="347" spans="1:7">
      <c r="A347" s="96"/>
      <c r="B347" s="96"/>
      <c r="C347" s="95"/>
      <c r="D347" s="139"/>
      <c r="E347" s="139"/>
      <c r="F347" s="139"/>
      <c r="G347" s="91"/>
    </row>
    <row r="348" spans="1:7">
      <c r="A348" s="96"/>
      <c r="B348" s="96"/>
      <c r="C348" s="95"/>
      <c r="D348" s="31"/>
      <c r="E348" s="32"/>
      <c r="F348" s="32"/>
      <c r="G348" s="31"/>
    </row>
    <row r="349" spans="1:7">
      <c r="A349" s="96"/>
      <c r="B349" s="96"/>
      <c r="C349" s="93"/>
      <c r="D349" s="31"/>
      <c r="E349" s="32"/>
      <c r="F349" s="32"/>
      <c r="G349" s="34"/>
    </row>
    <row r="350" spans="1:7">
      <c r="A350" s="96"/>
      <c r="B350" s="96"/>
      <c r="C350" s="93"/>
      <c r="D350" s="31"/>
      <c r="E350" s="32"/>
      <c r="F350" s="32"/>
      <c r="G350" s="34"/>
    </row>
    <row r="351" spans="1:7">
      <c r="A351" s="96"/>
      <c r="B351" s="96"/>
      <c r="C351" s="95"/>
      <c r="D351" s="139"/>
      <c r="E351" s="139"/>
      <c r="F351" s="139"/>
      <c r="G351" s="91"/>
    </row>
    <row r="352" spans="1:7">
      <c r="A352" s="97"/>
      <c r="B352" s="97"/>
      <c r="C352" s="95"/>
      <c r="D352" s="139"/>
      <c r="E352" s="139"/>
      <c r="F352" s="139"/>
      <c r="G352" s="91"/>
    </row>
    <row r="353" spans="1:7">
      <c r="A353" s="97"/>
      <c r="B353" s="97"/>
      <c r="C353" s="95"/>
      <c r="D353" s="139"/>
      <c r="E353" s="139"/>
      <c r="F353" s="139"/>
      <c r="G353" s="91"/>
    </row>
    <row r="354" spans="1:7">
      <c r="A354" s="96"/>
      <c r="B354" s="96"/>
      <c r="C354" s="95"/>
      <c r="D354" s="140"/>
      <c r="E354" s="140"/>
      <c r="F354" s="140"/>
      <c r="G354" s="91"/>
    </row>
    <row r="355" spans="1:7">
      <c r="A355" s="96"/>
      <c r="B355" s="96"/>
      <c r="C355" s="95"/>
      <c r="D355" s="140"/>
      <c r="E355" s="140"/>
      <c r="F355" s="140"/>
      <c r="G355" s="91"/>
    </row>
    <row r="356" spans="1:7">
      <c r="A356" s="96"/>
      <c r="B356" s="96"/>
      <c r="C356" s="103"/>
      <c r="D356" s="98"/>
      <c r="E356" s="98"/>
      <c r="F356" s="98"/>
      <c r="G356" s="104"/>
    </row>
    <row r="357" spans="1:7" s="8" customFormat="1" ht="40.15" customHeight="1">
      <c r="A357" s="32"/>
      <c r="B357" s="106"/>
      <c r="C357" s="89"/>
      <c r="D357" s="34"/>
      <c r="E357" s="32"/>
      <c r="F357" s="32"/>
      <c r="G357" s="31"/>
    </row>
    <row r="358" spans="1:7">
      <c r="A358" s="96"/>
      <c r="B358" s="96"/>
      <c r="C358" s="47"/>
      <c r="D358" s="91"/>
      <c r="E358" s="92"/>
      <c r="F358" s="92"/>
      <c r="G358" s="94"/>
    </row>
    <row r="359" spans="1:7">
      <c r="A359" s="96"/>
      <c r="B359" s="96"/>
      <c r="C359" s="95"/>
      <c r="D359" s="31"/>
      <c r="E359" s="32"/>
      <c r="F359" s="32"/>
      <c r="G359" s="31"/>
    </row>
    <row r="360" spans="1:7">
      <c r="A360" s="96"/>
      <c r="B360" s="96"/>
      <c r="C360" s="93"/>
      <c r="D360" s="31"/>
      <c r="E360" s="32"/>
      <c r="F360" s="32"/>
      <c r="G360" s="34"/>
    </row>
    <row r="361" spans="1:7">
      <c r="A361" s="96"/>
      <c r="B361" s="96"/>
      <c r="C361" s="93"/>
      <c r="D361" s="31"/>
      <c r="E361" s="32"/>
      <c r="F361" s="32"/>
      <c r="G361" s="34"/>
    </row>
    <row r="362" spans="1:7">
      <c r="A362" s="96"/>
      <c r="B362" s="96"/>
      <c r="C362" s="95"/>
      <c r="D362" s="139"/>
      <c r="E362" s="139"/>
      <c r="F362" s="139"/>
      <c r="G362" s="91"/>
    </row>
    <row r="363" spans="1:7">
      <c r="A363" s="96"/>
      <c r="B363" s="96"/>
      <c r="C363" s="95"/>
      <c r="D363" s="31"/>
      <c r="E363" s="32"/>
      <c r="F363" s="32"/>
      <c r="G363" s="31"/>
    </row>
    <row r="364" spans="1:7">
      <c r="A364" s="96"/>
      <c r="B364" s="96"/>
      <c r="C364" s="93"/>
      <c r="D364" s="31"/>
      <c r="E364" s="32"/>
      <c r="F364" s="32"/>
      <c r="G364" s="34"/>
    </row>
    <row r="365" spans="1:7">
      <c r="A365" s="96"/>
      <c r="B365" s="96"/>
      <c r="C365" s="93"/>
      <c r="D365" s="31"/>
      <c r="E365" s="32"/>
      <c r="F365" s="32"/>
      <c r="G365" s="34"/>
    </row>
    <row r="366" spans="1:7">
      <c r="A366" s="96"/>
      <c r="B366" s="96"/>
      <c r="C366" s="95"/>
      <c r="D366" s="139"/>
      <c r="E366" s="139"/>
      <c r="F366" s="139"/>
      <c r="G366" s="91"/>
    </row>
    <row r="367" spans="1:7">
      <c r="A367" s="97"/>
      <c r="B367" s="97"/>
      <c r="C367" s="95"/>
      <c r="D367" s="139"/>
      <c r="E367" s="139"/>
      <c r="F367" s="139"/>
      <c r="G367" s="91"/>
    </row>
    <row r="368" spans="1:7">
      <c r="A368" s="97"/>
      <c r="B368" s="97"/>
      <c r="C368" s="95"/>
      <c r="D368" s="139"/>
      <c r="E368" s="139"/>
      <c r="F368" s="139"/>
      <c r="G368" s="91"/>
    </row>
    <row r="369" spans="1:7">
      <c r="A369" s="96"/>
      <c r="B369" s="96"/>
      <c r="C369" s="95"/>
      <c r="D369" s="140"/>
      <c r="E369" s="140"/>
      <c r="F369" s="140"/>
      <c r="G369" s="91"/>
    </row>
    <row r="370" spans="1:7">
      <c r="A370" s="96"/>
      <c r="B370" s="96"/>
      <c r="C370" s="95"/>
      <c r="D370" s="140"/>
      <c r="E370" s="140"/>
      <c r="F370" s="140"/>
      <c r="G370" s="91"/>
    </row>
    <row r="371" spans="1:7">
      <c r="A371" s="96"/>
      <c r="B371" s="96"/>
      <c r="C371" s="103"/>
      <c r="D371" s="98"/>
      <c r="E371" s="98"/>
      <c r="F371" s="98"/>
      <c r="G371" s="104"/>
    </row>
    <row r="372" spans="1:7" s="8" customFormat="1" ht="160.15" customHeight="1">
      <c r="A372" s="32"/>
      <c r="B372" s="106"/>
      <c r="C372" s="84"/>
      <c r="D372" s="34"/>
      <c r="E372" s="32"/>
      <c r="F372" s="32"/>
      <c r="G372" s="31"/>
    </row>
    <row r="373" spans="1:7">
      <c r="A373" s="96"/>
      <c r="B373" s="96"/>
      <c r="C373" s="47"/>
      <c r="D373" s="91"/>
      <c r="E373" s="92"/>
      <c r="F373" s="92"/>
      <c r="G373" s="94"/>
    </row>
    <row r="374" spans="1:7">
      <c r="A374" s="96"/>
      <c r="B374" s="96"/>
      <c r="C374" s="95"/>
      <c r="D374" s="31"/>
      <c r="E374" s="32"/>
      <c r="F374" s="32"/>
      <c r="G374" s="31"/>
    </row>
    <row r="375" spans="1:7">
      <c r="A375" s="96"/>
      <c r="B375" s="96"/>
      <c r="C375" s="93"/>
      <c r="D375" s="31"/>
      <c r="E375" s="32"/>
      <c r="F375" s="32"/>
      <c r="G375" s="34"/>
    </row>
    <row r="376" spans="1:7">
      <c r="A376" s="96"/>
      <c r="B376" s="96"/>
      <c r="C376" s="93"/>
      <c r="D376" s="31"/>
      <c r="E376" s="32"/>
      <c r="F376" s="32"/>
      <c r="G376" s="34"/>
    </row>
    <row r="377" spans="1:7">
      <c r="A377" s="96"/>
      <c r="B377" s="96"/>
      <c r="C377" s="95"/>
      <c r="D377" s="139"/>
      <c r="E377" s="139"/>
      <c r="F377" s="139"/>
      <c r="G377" s="91"/>
    </row>
    <row r="378" spans="1:7">
      <c r="A378" s="96"/>
      <c r="B378" s="96"/>
      <c r="C378" s="95"/>
      <c r="D378" s="31"/>
      <c r="E378" s="32"/>
      <c r="F378" s="32"/>
      <c r="G378" s="31"/>
    </row>
    <row r="379" spans="1:7">
      <c r="A379" s="96"/>
      <c r="B379" s="96"/>
      <c r="C379" s="93"/>
      <c r="D379" s="31"/>
      <c r="E379" s="32"/>
      <c r="F379" s="32"/>
      <c r="G379" s="34"/>
    </row>
    <row r="380" spans="1:7">
      <c r="A380" s="96"/>
      <c r="B380" s="96"/>
      <c r="C380" s="93"/>
      <c r="D380" s="31"/>
      <c r="E380" s="32"/>
      <c r="F380" s="32"/>
      <c r="G380" s="34"/>
    </row>
    <row r="381" spans="1:7">
      <c r="A381" s="96"/>
      <c r="B381" s="96"/>
      <c r="C381" s="95"/>
      <c r="D381" s="139"/>
      <c r="E381" s="139"/>
      <c r="F381" s="139"/>
      <c r="G381" s="91"/>
    </row>
    <row r="382" spans="1:7">
      <c r="A382" s="97"/>
      <c r="B382" s="97"/>
      <c r="C382" s="95"/>
      <c r="D382" s="139"/>
      <c r="E382" s="139"/>
      <c r="F382" s="139"/>
      <c r="G382" s="91"/>
    </row>
    <row r="383" spans="1:7">
      <c r="A383" s="97"/>
      <c r="B383" s="97"/>
      <c r="C383" s="95"/>
      <c r="D383" s="139"/>
      <c r="E383" s="139"/>
      <c r="F383" s="139"/>
      <c r="G383" s="91"/>
    </row>
    <row r="384" spans="1:7">
      <c r="A384" s="96"/>
      <c r="B384" s="96"/>
      <c r="C384" s="95"/>
      <c r="D384" s="140"/>
      <c r="E384" s="140"/>
      <c r="F384" s="140"/>
      <c r="G384" s="91"/>
    </row>
    <row r="385" spans="1:7">
      <c r="A385" s="96"/>
      <c r="B385" s="96"/>
      <c r="C385" s="95"/>
      <c r="D385" s="140"/>
      <c r="E385" s="140"/>
      <c r="F385" s="140"/>
      <c r="G385" s="91"/>
    </row>
    <row r="386" spans="1:7">
      <c r="A386" s="96"/>
      <c r="B386" s="96"/>
      <c r="C386" s="103"/>
      <c r="D386" s="98"/>
      <c r="E386" s="98"/>
      <c r="F386" s="98"/>
      <c r="G386" s="104"/>
    </row>
    <row r="387" spans="1:7" s="8" customFormat="1" ht="79.900000000000006" customHeight="1">
      <c r="A387" s="32"/>
      <c r="B387" s="106"/>
      <c r="C387" s="65"/>
      <c r="D387" s="34"/>
      <c r="E387" s="32"/>
      <c r="F387" s="32"/>
      <c r="G387" s="31"/>
    </row>
    <row r="388" spans="1:7">
      <c r="A388" s="96"/>
      <c r="B388" s="96"/>
      <c r="C388" s="47"/>
      <c r="D388" s="91"/>
      <c r="E388" s="92"/>
      <c r="F388" s="92"/>
      <c r="G388" s="94"/>
    </row>
    <row r="389" spans="1:7">
      <c r="A389" s="96"/>
      <c r="B389" s="96"/>
      <c r="C389" s="95"/>
      <c r="D389" s="31"/>
      <c r="E389" s="32"/>
      <c r="F389" s="32"/>
      <c r="G389" s="31"/>
    </row>
    <row r="390" spans="1:7">
      <c r="A390" s="96"/>
      <c r="B390" s="96"/>
      <c r="C390" s="93"/>
      <c r="D390" s="31"/>
      <c r="E390" s="32"/>
      <c r="F390" s="32"/>
      <c r="G390" s="34"/>
    </row>
    <row r="391" spans="1:7">
      <c r="A391" s="96"/>
      <c r="B391" s="96"/>
      <c r="C391" s="93"/>
      <c r="D391" s="31"/>
      <c r="E391" s="32"/>
      <c r="F391" s="32"/>
      <c r="G391" s="34"/>
    </row>
    <row r="392" spans="1:7">
      <c r="A392" s="96"/>
      <c r="B392" s="96"/>
      <c r="C392" s="95"/>
      <c r="D392" s="139"/>
      <c r="E392" s="139"/>
      <c r="F392" s="139"/>
      <c r="G392" s="91"/>
    </row>
    <row r="393" spans="1:7">
      <c r="A393" s="96"/>
      <c r="B393" s="96"/>
      <c r="C393" s="95"/>
      <c r="D393" s="31"/>
      <c r="E393" s="32"/>
      <c r="F393" s="32"/>
      <c r="G393" s="31"/>
    </row>
    <row r="394" spans="1:7">
      <c r="A394" s="96"/>
      <c r="B394" s="96"/>
      <c r="C394" s="93"/>
      <c r="D394" s="31"/>
      <c r="E394" s="32"/>
      <c r="F394" s="32"/>
      <c r="G394" s="34"/>
    </row>
    <row r="395" spans="1:7">
      <c r="A395" s="96"/>
      <c r="B395" s="96"/>
      <c r="C395" s="93"/>
      <c r="D395" s="31"/>
      <c r="E395" s="32"/>
      <c r="F395" s="32"/>
      <c r="G395" s="34"/>
    </row>
    <row r="396" spans="1:7">
      <c r="A396" s="96"/>
      <c r="B396" s="96"/>
      <c r="C396" s="95"/>
      <c r="D396" s="139"/>
      <c r="E396" s="139"/>
      <c r="F396" s="139"/>
      <c r="G396" s="91"/>
    </row>
    <row r="397" spans="1:7">
      <c r="A397" s="97"/>
      <c r="B397" s="97"/>
      <c r="C397" s="95"/>
      <c r="D397" s="139"/>
      <c r="E397" s="139"/>
      <c r="F397" s="139"/>
      <c r="G397" s="91"/>
    </row>
    <row r="398" spans="1:7">
      <c r="A398" s="97"/>
      <c r="B398" s="97"/>
      <c r="C398" s="95"/>
      <c r="D398" s="139"/>
      <c r="E398" s="139"/>
      <c r="F398" s="139"/>
      <c r="G398" s="91"/>
    </row>
    <row r="399" spans="1:7">
      <c r="A399" s="96"/>
      <c r="B399" s="96"/>
      <c r="C399" s="95"/>
      <c r="D399" s="140"/>
      <c r="E399" s="140"/>
      <c r="F399" s="140"/>
      <c r="G399" s="91"/>
    </row>
    <row r="400" spans="1:7">
      <c r="A400" s="96"/>
      <c r="B400" s="96"/>
      <c r="C400" s="95"/>
      <c r="D400" s="140"/>
      <c r="E400" s="140"/>
      <c r="F400" s="140"/>
      <c r="G400" s="91"/>
    </row>
    <row r="401" spans="1:7">
      <c r="A401" s="96"/>
      <c r="B401" s="96"/>
      <c r="C401" s="103"/>
      <c r="D401" s="98"/>
      <c r="E401" s="98"/>
      <c r="F401" s="98"/>
      <c r="G401" s="104"/>
    </row>
    <row r="402" spans="1:7" s="8" customFormat="1" ht="70.150000000000006" customHeight="1">
      <c r="A402" s="32"/>
      <c r="B402" s="106"/>
      <c r="C402" s="84"/>
      <c r="D402" s="34"/>
      <c r="E402" s="32"/>
      <c r="F402" s="32"/>
      <c r="G402" s="31"/>
    </row>
    <row r="403" spans="1:7">
      <c r="A403" s="96"/>
      <c r="B403" s="96"/>
      <c r="C403" s="47"/>
      <c r="D403" s="91"/>
      <c r="E403" s="92"/>
      <c r="F403" s="92"/>
      <c r="G403" s="94"/>
    </row>
    <row r="404" spans="1:7">
      <c r="A404" s="96"/>
      <c r="B404" s="96"/>
      <c r="C404" s="95"/>
      <c r="D404" s="31"/>
      <c r="E404" s="32"/>
      <c r="F404" s="32"/>
      <c r="G404" s="31"/>
    </row>
    <row r="405" spans="1:7">
      <c r="A405" s="96"/>
      <c r="B405" s="96"/>
      <c r="C405" s="93"/>
      <c r="D405" s="31"/>
      <c r="E405" s="32"/>
      <c r="F405" s="32"/>
      <c r="G405" s="34"/>
    </row>
    <row r="406" spans="1:7">
      <c r="A406" s="96"/>
      <c r="B406" s="96"/>
      <c r="C406" s="93"/>
      <c r="D406" s="31"/>
      <c r="E406" s="32"/>
      <c r="F406" s="32"/>
      <c r="G406" s="34"/>
    </row>
    <row r="407" spans="1:7">
      <c r="A407" s="96"/>
      <c r="B407" s="96"/>
      <c r="C407" s="95"/>
      <c r="D407" s="139"/>
      <c r="E407" s="139"/>
      <c r="F407" s="139"/>
      <c r="G407" s="91"/>
    </row>
    <row r="408" spans="1:7">
      <c r="A408" s="96"/>
      <c r="B408" s="96"/>
      <c r="C408" s="95"/>
      <c r="D408" s="31"/>
      <c r="E408" s="32"/>
      <c r="F408" s="32"/>
      <c r="G408" s="31"/>
    </row>
    <row r="409" spans="1:7">
      <c r="A409" s="96"/>
      <c r="B409" s="96"/>
      <c r="C409" s="93"/>
      <c r="D409" s="31"/>
      <c r="E409" s="32"/>
      <c r="F409" s="32"/>
      <c r="G409" s="34"/>
    </row>
    <row r="410" spans="1:7">
      <c r="A410" s="96"/>
      <c r="B410" s="96"/>
      <c r="C410" s="93"/>
      <c r="D410" s="31"/>
      <c r="E410" s="32"/>
      <c r="F410" s="32"/>
      <c r="G410" s="34"/>
    </row>
    <row r="411" spans="1:7">
      <c r="A411" s="96"/>
      <c r="B411" s="96"/>
      <c r="C411" s="95"/>
      <c r="D411" s="139"/>
      <c r="E411" s="139"/>
      <c r="F411" s="139"/>
      <c r="G411" s="91"/>
    </row>
    <row r="412" spans="1:7">
      <c r="A412" s="97"/>
      <c r="B412" s="97"/>
      <c r="C412" s="95"/>
      <c r="D412" s="139"/>
      <c r="E412" s="139"/>
      <c r="F412" s="139"/>
      <c r="G412" s="91"/>
    </row>
    <row r="413" spans="1:7">
      <c r="A413" s="97"/>
      <c r="B413" s="97"/>
      <c r="C413" s="95"/>
      <c r="D413" s="139"/>
      <c r="E413" s="139"/>
      <c r="F413" s="139"/>
      <c r="G413" s="91"/>
    </row>
    <row r="414" spans="1:7">
      <c r="A414" s="96"/>
      <c r="B414" s="96"/>
      <c r="C414" s="95"/>
      <c r="D414" s="140"/>
      <c r="E414" s="140"/>
      <c r="F414" s="140"/>
      <c r="G414" s="91"/>
    </row>
    <row r="415" spans="1:7">
      <c r="A415" s="96"/>
      <c r="B415" s="96"/>
      <c r="C415" s="95"/>
      <c r="D415" s="140"/>
      <c r="E415" s="140"/>
      <c r="F415" s="140"/>
      <c r="G415" s="91"/>
    </row>
    <row r="416" spans="1:7">
      <c r="A416" s="96"/>
      <c r="B416" s="96"/>
      <c r="C416" s="103"/>
      <c r="D416" s="98"/>
      <c r="E416" s="98"/>
      <c r="F416" s="98"/>
      <c r="G416" s="104"/>
    </row>
    <row r="417" spans="1:7" s="8" customFormat="1" ht="70.150000000000006" customHeight="1">
      <c r="A417" s="32"/>
      <c r="B417" s="106"/>
      <c r="C417" s="54"/>
      <c r="D417" s="34"/>
      <c r="E417" s="32"/>
      <c r="F417" s="32"/>
      <c r="G417" s="31"/>
    </row>
    <row r="418" spans="1:7">
      <c r="A418" s="96"/>
      <c r="B418" s="96"/>
      <c r="C418" s="47"/>
      <c r="D418" s="91"/>
      <c r="E418" s="92"/>
      <c r="F418" s="92"/>
      <c r="G418" s="94"/>
    </row>
    <row r="419" spans="1:7">
      <c r="A419" s="96"/>
      <c r="B419" s="96"/>
      <c r="C419" s="95"/>
      <c r="D419" s="31"/>
      <c r="E419" s="32"/>
      <c r="F419" s="32"/>
      <c r="G419" s="31"/>
    </row>
    <row r="420" spans="1:7">
      <c r="A420" s="96"/>
      <c r="B420" s="96"/>
      <c r="C420" s="93"/>
      <c r="D420" s="31"/>
      <c r="E420" s="32"/>
      <c r="F420" s="32"/>
      <c r="G420" s="34"/>
    </row>
    <row r="421" spans="1:7">
      <c r="A421" s="96"/>
      <c r="B421" s="96"/>
      <c r="C421" s="93"/>
      <c r="D421" s="31"/>
      <c r="E421" s="32"/>
      <c r="F421" s="32"/>
      <c r="G421" s="34"/>
    </row>
    <row r="422" spans="1:7">
      <c r="A422" s="96"/>
      <c r="B422" s="96"/>
      <c r="C422" s="95"/>
      <c r="D422" s="139"/>
      <c r="E422" s="139"/>
      <c r="F422" s="139"/>
      <c r="G422" s="91"/>
    </row>
    <row r="423" spans="1:7">
      <c r="A423" s="96"/>
      <c r="B423" s="96"/>
      <c r="C423" s="95"/>
      <c r="D423" s="31"/>
      <c r="E423" s="32"/>
      <c r="F423" s="32"/>
      <c r="G423" s="31"/>
    </row>
    <row r="424" spans="1:7">
      <c r="A424" s="96"/>
      <c r="B424" s="96"/>
      <c r="C424" s="93"/>
      <c r="D424" s="31"/>
      <c r="E424" s="32"/>
      <c r="F424" s="32"/>
      <c r="G424" s="34"/>
    </row>
    <row r="425" spans="1:7">
      <c r="A425" s="96"/>
      <c r="B425" s="96"/>
      <c r="C425" s="93"/>
      <c r="D425" s="31"/>
      <c r="E425" s="32"/>
      <c r="F425" s="32"/>
      <c r="G425" s="34"/>
    </row>
    <row r="426" spans="1:7">
      <c r="A426" s="96"/>
      <c r="B426" s="96"/>
      <c r="C426" s="95"/>
      <c r="D426" s="139"/>
      <c r="E426" s="139"/>
      <c r="F426" s="139"/>
      <c r="G426" s="91"/>
    </row>
    <row r="427" spans="1:7">
      <c r="A427" s="97"/>
      <c r="B427" s="97"/>
      <c r="C427" s="95"/>
      <c r="D427" s="139"/>
      <c r="E427" s="139"/>
      <c r="F427" s="139"/>
      <c r="G427" s="91"/>
    </row>
    <row r="428" spans="1:7">
      <c r="A428" s="97"/>
      <c r="B428" s="97"/>
      <c r="C428" s="95"/>
      <c r="D428" s="139"/>
      <c r="E428" s="139"/>
      <c r="F428" s="139"/>
      <c r="G428" s="91"/>
    </row>
    <row r="429" spans="1:7">
      <c r="A429" s="96"/>
      <c r="B429" s="96"/>
      <c r="C429" s="95"/>
      <c r="D429" s="140"/>
      <c r="E429" s="140"/>
      <c r="F429" s="140"/>
      <c r="G429" s="91"/>
    </row>
    <row r="430" spans="1:7">
      <c r="A430" s="96"/>
      <c r="B430" s="96"/>
      <c r="C430" s="95"/>
      <c r="D430" s="140"/>
      <c r="E430" s="140"/>
      <c r="F430" s="140"/>
      <c r="G430" s="91"/>
    </row>
    <row r="431" spans="1:7">
      <c r="A431" s="96"/>
      <c r="B431" s="96"/>
      <c r="C431" s="103"/>
      <c r="D431" s="98"/>
      <c r="E431" s="98"/>
      <c r="F431" s="98"/>
      <c r="G431" s="104"/>
    </row>
    <row r="432" spans="1:7" s="8" customFormat="1" ht="40.15" customHeight="1">
      <c r="A432" s="32"/>
      <c r="B432" s="106"/>
      <c r="C432" s="54"/>
      <c r="D432" s="34"/>
      <c r="E432" s="32"/>
      <c r="F432" s="32"/>
      <c r="G432" s="31"/>
    </row>
    <row r="433" spans="1:7">
      <c r="A433" s="96"/>
      <c r="B433" s="96"/>
      <c r="C433" s="47"/>
      <c r="D433" s="91"/>
      <c r="E433" s="92"/>
      <c r="F433" s="92"/>
      <c r="G433" s="94"/>
    </row>
    <row r="434" spans="1:7">
      <c r="A434" s="96"/>
      <c r="B434" s="96"/>
      <c r="C434" s="95"/>
      <c r="D434" s="31"/>
      <c r="E434" s="32"/>
      <c r="F434" s="32"/>
      <c r="G434" s="31"/>
    </row>
    <row r="435" spans="1:7">
      <c r="A435" s="96"/>
      <c r="B435" s="96"/>
      <c r="C435" s="93"/>
      <c r="D435" s="31"/>
      <c r="E435" s="32"/>
      <c r="F435" s="32"/>
      <c r="G435" s="34"/>
    </row>
    <row r="436" spans="1:7">
      <c r="A436" s="96"/>
      <c r="B436" s="96"/>
      <c r="C436" s="93"/>
      <c r="D436" s="31"/>
      <c r="E436" s="32"/>
      <c r="F436" s="32"/>
      <c r="G436" s="34"/>
    </row>
    <row r="437" spans="1:7">
      <c r="A437" s="96"/>
      <c r="B437" s="96"/>
      <c r="C437" s="95"/>
      <c r="D437" s="139"/>
      <c r="E437" s="139"/>
      <c r="F437" s="139"/>
      <c r="G437" s="91"/>
    </row>
    <row r="438" spans="1:7">
      <c r="A438" s="96"/>
      <c r="B438" s="96"/>
      <c r="C438" s="95"/>
      <c r="D438" s="31"/>
      <c r="E438" s="32"/>
      <c r="F438" s="32"/>
      <c r="G438" s="31"/>
    </row>
    <row r="439" spans="1:7">
      <c r="A439" s="96"/>
      <c r="B439" s="96"/>
      <c r="C439" s="93"/>
      <c r="D439" s="31"/>
      <c r="E439" s="32"/>
      <c r="F439" s="32"/>
      <c r="G439" s="34"/>
    </row>
    <row r="440" spans="1:7">
      <c r="A440" s="96"/>
      <c r="B440" s="96"/>
      <c r="C440" s="93"/>
      <c r="D440" s="31"/>
      <c r="E440" s="32"/>
      <c r="F440" s="32"/>
      <c r="G440" s="34"/>
    </row>
    <row r="441" spans="1:7">
      <c r="A441" s="96"/>
      <c r="B441" s="96"/>
      <c r="C441" s="95"/>
      <c r="D441" s="139"/>
      <c r="E441" s="139"/>
      <c r="F441" s="139"/>
      <c r="G441" s="91"/>
    </row>
    <row r="442" spans="1:7">
      <c r="A442" s="97"/>
      <c r="B442" s="97"/>
      <c r="C442" s="95"/>
      <c r="D442" s="139"/>
      <c r="E442" s="139"/>
      <c r="F442" s="139"/>
      <c r="G442" s="91"/>
    </row>
    <row r="443" spans="1:7">
      <c r="A443" s="97"/>
      <c r="B443" s="97"/>
      <c r="C443" s="95"/>
      <c r="D443" s="139"/>
      <c r="E443" s="139"/>
      <c r="F443" s="139"/>
      <c r="G443" s="91"/>
    </row>
    <row r="444" spans="1:7">
      <c r="A444" s="96"/>
      <c r="B444" s="96"/>
      <c r="C444" s="95"/>
      <c r="D444" s="140"/>
      <c r="E444" s="140"/>
      <c r="F444" s="140"/>
      <c r="G444" s="91"/>
    </row>
    <row r="445" spans="1:7">
      <c r="A445" s="96"/>
      <c r="B445" s="96"/>
      <c r="C445" s="95"/>
      <c r="D445" s="140"/>
      <c r="E445" s="140"/>
      <c r="F445" s="140"/>
      <c r="G445" s="91"/>
    </row>
    <row r="446" spans="1:7">
      <c r="A446" s="96"/>
      <c r="B446" s="96"/>
      <c r="C446" s="103"/>
      <c r="D446" s="98"/>
      <c r="E446" s="98"/>
      <c r="F446" s="98"/>
      <c r="G446" s="104"/>
    </row>
    <row r="447" spans="1:7" s="8" customFormat="1" ht="40.15" customHeight="1">
      <c r="A447" s="32"/>
      <c r="B447" s="106"/>
      <c r="C447" s="54"/>
      <c r="D447" s="34"/>
      <c r="E447" s="32"/>
      <c r="F447" s="32"/>
      <c r="G447" s="31"/>
    </row>
    <row r="448" spans="1:7">
      <c r="A448" s="96"/>
      <c r="B448" s="96"/>
      <c r="C448" s="47"/>
      <c r="D448" s="91"/>
      <c r="E448" s="92"/>
      <c r="F448" s="92"/>
      <c r="G448" s="94"/>
    </row>
    <row r="449" spans="1:7">
      <c r="A449" s="96"/>
      <c r="B449" s="96"/>
      <c r="C449" s="95"/>
      <c r="D449" s="31"/>
      <c r="E449" s="32"/>
      <c r="F449" s="32"/>
      <c r="G449" s="31"/>
    </row>
    <row r="450" spans="1:7">
      <c r="A450" s="96"/>
      <c r="B450" s="96"/>
      <c r="C450" s="93"/>
      <c r="D450" s="31"/>
      <c r="E450" s="32"/>
      <c r="F450" s="32"/>
      <c r="G450" s="34"/>
    </row>
    <row r="451" spans="1:7">
      <c r="A451" s="96"/>
      <c r="B451" s="96"/>
      <c r="C451" s="93"/>
      <c r="D451" s="31"/>
      <c r="E451" s="32"/>
      <c r="F451" s="32"/>
      <c r="G451" s="34"/>
    </row>
    <row r="452" spans="1:7">
      <c r="A452" s="96"/>
      <c r="B452" s="96"/>
      <c r="C452" s="95"/>
      <c r="D452" s="139"/>
      <c r="E452" s="139"/>
      <c r="F452" s="139"/>
      <c r="G452" s="91"/>
    </row>
    <row r="453" spans="1:7">
      <c r="A453" s="96"/>
      <c r="B453" s="96"/>
      <c r="C453" s="95"/>
      <c r="D453" s="31"/>
      <c r="E453" s="32"/>
      <c r="F453" s="32"/>
      <c r="G453" s="31"/>
    </row>
    <row r="454" spans="1:7">
      <c r="A454" s="96"/>
      <c r="B454" s="96"/>
      <c r="C454" s="93"/>
      <c r="D454" s="31"/>
      <c r="E454" s="32"/>
      <c r="F454" s="32"/>
      <c r="G454" s="34"/>
    </row>
    <row r="455" spans="1:7">
      <c r="A455" s="96"/>
      <c r="B455" s="96"/>
      <c r="C455" s="93"/>
      <c r="D455" s="31"/>
      <c r="E455" s="32"/>
      <c r="F455" s="32"/>
      <c r="G455" s="34"/>
    </row>
    <row r="456" spans="1:7">
      <c r="A456" s="96"/>
      <c r="B456" s="96"/>
      <c r="C456" s="95"/>
      <c r="D456" s="139"/>
      <c r="E456" s="139"/>
      <c r="F456" s="139"/>
      <c r="G456" s="91"/>
    </row>
    <row r="457" spans="1:7">
      <c r="A457" s="97"/>
      <c r="B457" s="97"/>
      <c r="C457" s="95"/>
      <c r="D457" s="139"/>
      <c r="E457" s="139"/>
      <c r="F457" s="139"/>
      <c r="G457" s="91"/>
    </row>
    <row r="458" spans="1:7">
      <c r="A458" s="97"/>
      <c r="B458" s="97"/>
      <c r="C458" s="95"/>
      <c r="D458" s="139"/>
      <c r="E458" s="139"/>
      <c r="F458" s="139"/>
      <c r="G458" s="91"/>
    </row>
    <row r="459" spans="1:7">
      <c r="A459" s="96"/>
      <c r="B459" s="96"/>
      <c r="C459" s="95"/>
      <c r="D459" s="140"/>
      <c r="E459" s="140"/>
      <c r="F459" s="140"/>
      <c r="G459" s="91"/>
    </row>
    <row r="460" spans="1:7">
      <c r="A460" s="96"/>
      <c r="B460" s="96"/>
      <c r="C460" s="95"/>
      <c r="D460" s="140"/>
      <c r="E460" s="140"/>
      <c r="F460" s="140"/>
      <c r="G460" s="91"/>
    </row>
    <row r="461" spans="1:7">
      <c r="A461" s="96"/>
      <c r="B461" s="96"/>
      <c r="C461" s="103"/>
      <c r="D461" s="98"/>
      <c r="E461" s="98"/>
      <c r="F461" s="98"/>
      <c r="G461" s="104"/>
    </row>
    <row r="462" spans="1:7" s="8" customFormat="1" ht="40.15" customHeight="1">
      <c r="A462" s="32"/>
      <c r="B462" s="106"/>
      <c r="C462" s="54"/>
      <c r="D462" s="34"/>
      <c r="E462" s="32"/>
      <c r="F462" s="32"/>
      <c r="G462" s="31"/>
    </row>
    <row r="463" spans="1:7">
      <c r="A463" s="96"/>
      <c r="B463" s="96"/>
      <c r="C463" s="47"/>
      <c r="D463" s="91"/>
      <c r="E463" s="92"/>
      <c r="F463" s="92"/>
      <c r="G463" s="94"/>
    </row>
    <row r="464" spans="1:7">
      <c r="A464" s="96"/>
      <c r="B464" s="96"/>
      <c r="C464" s="95"/>
      <c r="D464" s="31"/>
      <c r="E464" s="32"/>
      <c r="F464" s="32"/>
      <c r="G464" s="31"/>
    </row>
    <row r="465" spans="1:7">
      <c r="A465" s="96"/>
      <c r="B465" s="96"/>
      <c r="C465" s="93"/>
      <c r="D465" s="31"/>
      <c r="E465" s="32"/>
      <c r="F465" s="32"/>
      <c r="G465" s="34"/>
    </row>
    <row r="466" spans="1:7">
      <c r="A466" s="96"/>
      <c r="B466" s="96"/>
      <c r="C466" s="93"/>
      <c r="D466" s="31"/>
      <c r="E466" s="32"/>
      <c r="F466" s="32"/>
      <c r="G466" s="34"/>
    </row>
    <row r="467" spans="1:7">
      <c r="A467" s="96"/>
      <c r="B467" s="96"/>
      <c r="C467" s="95"/>
      <c r="D467" s="139"/>
      <c r="E467" s="139"/>
      <c r="F467" s="139"/>
      <c r="G467" s="91"/>
    </row>
    <row r="468" spans="1:7">
      <c r="A468" s="96"/>
      <c r="B468" s="96"/>
      <c r="C468" s="95"/>
      <c r="D468" s="31"/>
      <c r="E468" s="32"/>
      <c r="F468" s="32"/>
      <c r="G468" s="31"/>
    </row>
    <row r="469" spans="1:7">
      <c r="A469" s="96"/>
      <c r="B469" s="96"/>
      <c r="C469" s="93"/>
      <c r="D469" s="31"/>
      <c r="E469" s="32"/>
      <c r="F469" s="32"/>
      <c r="G469" s="34"/>
    </row>
    <row r="470" spans="1:7">
      <c r="A470" s="96"/>
      <c r="B470" s="96"/>
      <c r="C470" s="93"/>
      <c r="D470" s="31"/>
      <c r="E470" s="32"/>
      <c r="F470" s="32"/>
      <c r="G470" s="34"/>
    </row>
    <row r="471" spans="1:7">
      <c r="A471" s="96"/>
      <c r="B471" s="96"/>
      <c r="C471" s="95"/>
      <c r="D471" s="139"/>
      <c r="E471" s="139"/>
      <c r="F471" s="139"/>
      <c r="G471" s="91"/>
    </row>
    <row r="472" spans="1:7">
      <c r="A472" s="97"/>
      <c r="B472" s="97"/>
      <c r="C472" s="95"/>
      <c r="D472" s="139"/>
      <c r="E472" s="139"/>
      <c r="F472" s="139"/>
      <c r="G472" s="91"/>
    </row>
    <row r="473" spans="1:7">
      <c r="A473" s="97"/>
      <c r="B473" s="97"/>
      <c r="C473" s="95"/>
      <c r="D473" s="139"/>
      <c r="E473" s="139"/>
      <c r="F473" s="139"/>
      <c r="G473" s="91"/>
    </row>
    <row r="474" spans="1:7">
      <c r="A474" s="96"/>
      <c r="B474" s="96"/>
      <c r="C474" s="95"/>
      <c r="D474" s="140"/>
      <c r="E474" s="140"/>
      <c r="F474" s="140"/>
      <c r="G474" s="91"/>
    </row>
    <row r="475" spans="1:7">
      <c r="A475" s="96"/>
      <c r="B475" s="96"/>
      <c r="C475" s="95"/>
      <c r="D475" s="140"/>
      <c r="E475" s="140"/>
      <c r="F475" s="140"/>
      <c r="G475" s="91"/>
    </row>
    <row r="476" spans="1:7">
      <c r="A476" s="96"/>
      <c r="B476" s="96"/>
      <c r="C476" s="103"/>
      <c r="D476" s="98"/>
      <c r="E476" s="98"/>
      <c r="F476" s="98"/>
      <c r="G476" s="104"/>
    </row>
    <row r="477" spans="1:7" s="8" customFormat="1" ht="49.9" customHeight="1">
      <c r="A477" s="32"/>
      <c r="B477" s="106"/>
      <c r="C477" s="89"/>
      <c r="D477" s="34"/>
      <c r="E477" s="32"/>
      <c r="F477" s="32"/>
      <c r="G477" s="31"/>
    </row>
    <row r="478" spans="1:7">
      <c r="A478" s="96"/>
      <c r="B478" s="96"/>
      <c r="C478" s="47"/>
      <c r="D478" s="91"/>
      <c r="E478" s="92"/>
      <c r="F478" s="92"/>
      <c r="G478" s="94"/>
    </row>
    <row r="479" spans="1:7">
      <c r="A479" s="96"/>
      <c r="B479" s="96"/>
      <c r="C479" s="95"/>
      <c r="D479" s="31"/>
      <c r="E479" s="32"/>
      <c r="F479" s="32"/>
      <c r="G479" s="31"/>
    </row>
    <row r="480" spans="1:7">
      <c r="A480" s="96"/>
      <c r="B480" s="96"/>
      <c r="C480" s="93"/>
      <c r="D480" s="31"/>
      <c r="E480" s="32"/>
      <c r="F480" s="32"/>
      <c r="G480" s="34"/>
    </row>
    <row r="481" spans="1:7">
      <c r="A481" s="96"/>
      <c r="B481" s="96"/>
      <c r="C481" s="93"/>
      <c r="D481" s="31"/>
      <c r="E481" s="32"/>
      <c r="F481" s="32"/>
      <c r="G481" s="34"/>
    </row>
    <row r="482" spans="1:7">
      <c r="A482" s="96"/>
      <c r="B482" s="96"/>
      <c r="C482" s="95"/>
      <c r="D482" s="139"/>
      <c r="E482" s="139"/>
      <c r="F482" s="139"/>
      <c r="G482" s="91"/>
    </row>
    <row r="483" spans="1:7">
      <c r="A483" s="96"/>
      <c r="B483" s="96"/>
      <c r="C483" s="95"/>
      <c r="D483" s="31"/>
      <c r="E483" s="32"/>
      <c r="F483" s="32"/>
      <c r="G483" s="31"/>
    </row>
    <row r="484" spans="1:7">
      <c r="A484" s="96"/>
      <c r="B484" s="96"/>
      <c r="C484" s="93"/>
      <c r="D484" s="31"/>
      <c r="E484" s="32"/>
      <c r="F484" s="32"/>
      <c r="G484" s="34"/>
    </row>
    <row r="485" spans="1:7">
      <c r="A485" s="96"/>
      <c r="B485" s="96"/>
      <c r="C485" s="93"/>
      <c r="D485" s="31"/>
      <c r="E485" s="32"/>
      <c r="F485" s="32"/>
      <c r="G485" s="34"/>
    </row>
    <row r="486" spans="1:7">
      <c r="A486" s="96"/>
      <c r="B486" s="96"/>
      <c r="C486" s="95"/>
      <c r="D486" s="139"/>
      <c r="E486" s="139"/>
      <c r="F486" s="139"/>
      <c r="G486" s="91"/>
    </row>
    <row r="487" spans="1:7">
      <c r="A487" s="97"/>
      <c r="B487" s="97"/>
      <c r="C487" s="95"/>
      <c r="D487" s="139"/>
      <c r="E487" s="139"/>
      <c r="F487" s="139"/>
      <c r="G487" s="91"/>
    </row>
    <row r="488" spans="1:7">
      <c r="A488" s="97"/>
      <c r="B488" s="97"/>
      <c r="C488" s="95"/>
      <c r="D488" s="139"/>
      <c r="E488" s="139"/>
      <c r="F488" s="139"/>
      <c r="G488" s="91"/>
    </row>
    <row r="489" spans="1:7">
      <c r="A489" s="96"/>
      <c r="B489" s="96"/>
      <c r="C489" s="95"/>
      <c r="D489" s="140"/>
      <c r="E489" s="140"/>
      <c r="F489" s="140"/>
      <c r="G489" s="91"/>
    </row>
    <row r="490" spans="1:7">
      <c r="A490" s="96"/>
      <c r="B490" s="96"/>
      <c r="C490" s="95"/>
      <c r="D490" s="140"/>
      <c r="E490" s="140"/>
      <c r="F490" s="140"/>
      <c r="G490" s="91"/>
    </row>
    <row r="491" spans="1:7">
      <c r="A491" s="96"/>
      <c r="B491" s="96"/>
      <c r="C491" s="103"/>
      <c r="D491" s="98"/>
      <c r="E491" s="98"/>
      <c r="F491" s="98"/>
      <c r="G491" s="104"/>
    </row>
    <row r="492" spans="1:7" s="8" customFormat="1" ht="49.9" customHeight="1">
      <c r="A492" s="32"/>
      <c r="B492" s="106"/>
      <c r="C492" s="89"/>
      <c r="D492" s="34"/>
      <c r="E492" s="32"/>
      <c r="F492" s="32"/>
      <c r="G492" s="31"/>
    </row>
    <row r="493" spans="1:7">
      <c r="A493" s="96"/>
      <c r="B493" s="96"/>
      <c r="C493" s="47"/>
      <c r="D493" s="91"/>
      <c r="E493" s="92"/>
      <c r="F493" s="92"/>
      <c r="G493" s="94"/>
    </row>
    <row r="494" spans="1:7">
      <c r="A494" s="96"/>
      <c r="B494" s="96"/>
      <c r="C494" s="95"/>
      <c r="D494" s="31"/>
      <c r="E494" s="32"/>
      <c r="F494" s="32"/>
      <c r="G494" s="31"/>
    </row>
    <row r="495" spans="1:7">
      <c r="A495" s="96"/>
      <c r="B495" s="96"/>
      <c r="C495" s="93"/>
      <c r="D495" s="31"/>
      <c r="E495" s="32"/>
      <c r="F495" s="32"/>
      <c r="G495" s="34"/>
    </row>
    <row r="496" spans="1:7">
      <c r="A496" s="96"/>
      <c r="B496" s="96"/>
      <c r="C496" s="93"/>
      <c r="D496" s="31"/>
      <c r="E496" s="32"/>
      <c r="F496" s="32"/>
      <c r="G496" s="34"/>
    </row>
    <row r="497" spans="1:7">
      <c r="A497" s="96"/>
      <c r="B497" s="96"/>
      <c r="C497" s="95"/>
      <c r="D497" s="139"/>
      <c r="E497" s="139"/>
      <c r="F497" s="139"/>
      <c r="G497" s="91"/>
    </row>
    <row r="498" spans="1:7">
      <c r="A498" s="96"/>
      <c r="B498" s="96"/>
      <c r="C498" s="95"/>
      <c r="D498" s="31"/>
      <c r="E498" s="32"/>
      <c r="F498" s="32"/>
      <c r="G498" s="31"/>
    </row>
    <row r="499" spans="1:7">
      <c r="A499" s="96"/>
      <c r="B499" s="96"/>
      <c r="C499" s="93"/>
      <c r="D499" s="31"/>
      <c r="E499" s="32"/>
      <c r="F499" s="32"/>
      <c r="G499" s="34"/>
    </row>
    <row r="500" spans="1:7">
      <c r="A500" s="96"/>
      <c r="B500" s="96"/>
      <c r="C500" s="93"/>
      <c r="D500" s="31"/>
      <c r="E500" s="32"/>
      <c r="F500" s="32"/>
      <c r="G500" s="34"/>
    </row>
    <row r="501" spans="1:7">
      <c r="A501" s="96"/>
      <c r="B501" s="96"/>
      <c r="C501" s="95"/>
      <c r="D501" s="139"/>
      <c r="E501" s="139"/>
      <c r="F501" s="139"/>
      <c r="G501" s="91"/>
    </row>
    <row r="502" spans="1:7">
      <c r="A502" s="97"/>
      <c r="B502" s="97"/>
      <c r="C502" s="95"/>
      <c r="D502" s="139"/>
      <c r="E502" s="139"/>
      <c r="F502" s="139"/>
      <c r="G502" s="91"/>
    </row>
    <row r="503" spans="1:7">
      <c r="A503" s="97"/>
      <c r="B503" s="97"/>
      <c r="C503" s="95"/>
      <c r="D503" s="139"/>
      <c r="E503" s="139"/>
      <c r="F503" s="139"/>
      <c r="G503" s="91"/>
    </row>
    <row r="504" spans="1:7">
      <c r="A504" s="96"/>
      <c r="B504" s="96"/>
      <c r="C504" s="95"/>
      <c r="D504" s="140"/>
      <c r="E504" s="140"/>
      <c r="F504" s="140"/>
      <c r="G504" s="91"/>
    </row>
    <row r="505" spans="1:7">
      <c r="A505" s="96"/>
      <c r="B505" s="96"/>
      <c r="C505" s="95"/>
      <c r="D505" s="140"/>
      <c r="E505" s="140"/>
      <c r="F505" s="140"/>
      <c r="G505" s="91"/>
    </row>
    <row r="506" spans="1:7">
      <c r="A506" s="96"/>
      <c r="B506" s="96"/>
      <c r="C506" s="103"/>
      <c r="D506" s="98"/>
      <c r="E506" s="98"/>
      <c r="F506" s="98"/>
      <c r="G506" s="104"/>
    </row>
    <row r="507" spans="1:7" s="8" customFormat="1" ht="49.9" customHeight="1">
      <c r="A507" s="32"/>
      <c r="B507" s="106"/>
      <c r="C507" s="89"/>
      <c r="D507" s="34"/>
      <c r="E507" s="32"/>
      <c r="F507" s="32"/>
      <c r="G507" s="31"/>
    </row>
    <row r="508" spans="1:7">
      <c r="A508" s="96"/>
      <c r="B508" s="96"/>
      <c r="C508" s="47"/>
      <c r="D508" s="91"/>
      <c r="E508" s="92"/>
      <c r="F508" s="92"/>
      <c r="G508" s="94"/>
    </row>
    <row r="509" spans="1:7">
      <c r="A509" s="96"/>
      <c r="B509" s="96"/>
      <c r="C509" s="95"/>
      <c r="D509" s="31"/>
      <c r="E509" s="32"/>
      <c r="F509" s="32"/>
      <c r="G509" s="31"/>
    </row>
    <row r="510" spans="1:7">
      <c r="A510" s="96"/>
      <c r="B510" s="96"/>
      <c r="C510" s="93"/>
      <c r="D510" s="31"/>
      <c r="E510" s="32"/>
      <c r="F510" s="32"/>
      <c r="G510" s="34"/>
    </row>
    <row r="511" spans="1:7">
      <c r="A511" s="96"/>
      <c r="B511" s="96"/>
      <c r="C511" s="93"/>
      <c r="D511" s="31"/>
      <c r="E511" s="32"/>
      <c r="F511" s="32"/>
      <c r="G511" s="34"/>
    </row>
    <row r="512" spans="1:7">
      <c r="A512" s="96"/>
      <c r="B512" s="96"/>
      <c r="C512" s="95"/>
      <c r="D512" s="139"/>
      <c r="E512" s="139"/>
      <c r="F512" s="139"/>
      <c r="G512" s="91"/>
    </row>
    <row r="513" spans="1:7">
      <c r="A513" s="96"/>
      <c r="B513" s="96"/>
      <c r="C513" s="95"/>
      <c r="D513" s="31"/>
      <c r="E513" s="32"/>
      <c r="F513" s="32"/>
      <c r="G513" s="31"/>
    </row>
    <row r="514" spans="1:7">
      <c r="A514" s="96"/>
      <c r="B514" s="96"/>
      <c r="C514" s="93"/>
      <c r="D514" s="31"/>
      <c r="E514" s="32"/>
      <c r="F514" s="32"/>
      <c r="G514" s="34"/>
    </row>
    <row r="515" spans="1:7">
      <c r="A515" s="96"/>
      <c r="B515" s="96"/>
      <c r="C515" s="93"/>
      <c r="D515" s="31"/>
      <c r="E515" s="32"/>
      <c r="F515" s="32"/>
      <c r="G515" s="34"/>
    </row>
    <row r="516" spans="1:7">
      <c r="A516" s="96"/>
      <c r="B516" s="96"/>
      <c r="C516" s="95"/>
      <c r="D516" s="139"/>
      <c r="E516" s="139"/>
      <c r="F516" s="139"/>
      <c r="G516" s="91"/>
    </row>
    <row r="517" spans="1:7">
      <c r="A517" s="97"/>
      <c r="B517" s="97"/>
      <c r="C517" s="95"/>
      <c r="D517" s="139"/>
      <c r="E517" s="139"/>
      <c r="F517" s="139"/>
      <c r="G517" s="91"/>
    </row>
    <row r="518" spans="1:7">
      <c r="A518" s="97"/>
      <c r="B518" s="97"/>
      <c r="C518" s="95"/>
      <c r="D518" s="139"/>
      <c r="E518" s="139"/>
      <c r="F518" s="139"/>
      <c r="G518" s="91"/>
    </row>
    <row r="519" spans="1:7">
      <c r="A519" s="96"/>
      <c r="B519" s="96"/>
      <c r="C519" s="95"/>
      <c r="D519" s="140"/>
      <c r="E519" s="140"/>
      <c r="F519" s="140"/>
      <c r="G519" s="91"/>
    </row>
    <row r="520" spans="1:7">
      <c r="A520" s="96"/>
      <c r="B520" s="96"/>
      <c r="C520" s="95"/>
      <c r="D520" s="140"/>
      <c r="E520" s="140"/>
      <c r="F520" s="140"/>
      <c r="G520" s="91"/>
    </row>
    <row r="521" spans="1:7">
      <c r="A521" s="96"/>
      <c r="B521" s="96"/>
      <c r="C521" s="103"/>
      <c r="D521" s="98"/>
      <c r="E521" s="98"/>
      <c r="F521" s="98"/>
      <c r="G521" s="104"/>
    </row>
    <row r="522" spans="1:7" s="8" customFormat="1" ht="49.9" customHeight="1">
      <c r="A522" s="32"/>
      <c r="B522" s="106"/>
      <c r="C522" s="64"/>
      <c r="D522" s="34"/>
      <c r="E522" s="88"/>
      <c r="F522" s="32"/>
      <c r="G522" s="31"/>
    </row>
    <row r="523" spans="1:7">
      <c r="A523" s="96"/>
      <c r="B523" s="96"/>
      <c r="C523" s="47"/>
      <c r="D523" s="91"/>
      <c r="E523" s="92"/>
      <c r="F523" s="92"/>
      <c r="G523" s="94"/>
    </row>
    <row r="524" spans="1:7">
      <c r="A524" s="96"/>
      <c r="B524" s="96"/>
      <c r="C524" s="95"/>
      <c r="D524" s="31"/>
      <c r="E524" s="32"/>
      <c r="F524" s="32"/>
      <c r="G524" s="31"/>
    </row>
    <row r="525" spans="1:7">
      <c r="A525" s="96"/>
      <c r="B525" s="96"/>
      <c r="C525" s="93"/>
      <c r="D525" s="31"/>
      <c r="E525" s="32"/>
      <c r="F525" s="32"/>
      <c r="G525" s="34"/>
    </row>
    <row r="526" spans="1:7">
      <c r="A526" s="96"/>
      <c r="B526" s="96"/>
      <c r="C526" s="93"/>
      <c r="D526" s="31"/>
      <c r="E526" s="32"/>
      <c r="F526" s="32"/>
      <c r="G526" s="34"/>
    </row>
    <row r="527" spans="1:7">
      <c r="A527" s="96"/>
      <c r="B527" s="96"/>
      <c r="C527" s="95"/>
      <c r="D527" s="139"/>
      <c r="E527" s="139"/>
      <c r="F527" s="139"/>
      <c r="G527" s="91"/>
    </row>
    <row r="528" spans="1:7">
      <c r="A528" s="96"/>
      <c r="B528" s="96"/>
      <c r="C528" s="95"/>
      <c r="D528" s="31"/>
      <c r="E528" s="32"/>
      <c r="F528" s="32"/>
      <c r="G528" s="31"/>
    </row>
    <row r="529" spans="1:7">
      <c r="A529" s="96"/>
      <c r="B529" s="96"/>
      <c r="C529" s="93"/>
      <c r="D529" s="31"/>
      <c r="E529" s="32"/>
      <c r="F529" s="32"/>
      <c r="G529" s="34"/>
    </row>
    <row r="530" spans="1:7">
      <c r="A530" s="96"/>
      <c r="B530" s="96"/>
      <c r="C530" s="93"/>
      <c r="D530" s="31"/>
      <c r="E530" s="32"/>
      <c r="F530" s="32"/>
      <c r="G530" s="34"/>
    </row>
    <row r="531" spans="1:7">
      <c r="A531" s="96"/>
      <c r="B531" s="96"/>
      <c r="C531" s="95"/>
      <c r="D531" s="139"/>
      <c r="E531" s="139"/>
      <c r="F531" s="139"/>
      <c r="G531" s="91"/>
    </row>
    <row r="532" spans="1:7">
      <c r="A532" s="97"/>
      <c r="B532" s="97"/>
      <c r="C532" s="95"/>
      <c r="D532" s="139"/>
      <c r="E532" s="139"/>
      <c r="F532" s="139"/>
      <c r="G532" s="91"/>
    </row>
    <row r="533" spans="1:7">
      <c r="A533" s="97"/>
      <c r="B533" s="97"/>
      <c r="C533" s="95"/>
      <c r="D533" s="139"/>
      <c r="E533" s="139"/>
      <c r="F533" s="139"/>
      <c r="G533" s="91"/>
    </row>
    <row r="534" spans="1:7">
      <c r="A534" s="96"/>
      <c r="B534" s="96"/>
      <c r="C534" s="95"/>
      <c r="D534" s="140"/>
      <c r="E534" s="140"/>
      <c r="F534" s="140"/>
      <c r="G534" s="91"/>
    </row>
    <row r="535" spans="1:7">
      <c r="A535" s="96"/>
      <c r="B535" s="96"/>
      <c r="C535" s="95"/>
      <c r="D535" s="140"/>
      <c r="E535" s="140"/>
      <c r="F535" s="140"/>
      <c r="G535" s="91"/>
    </row>
    <row r="536" spans="1:7">
      <c r="A536" s="96"/>
      <c r="B536" s="96"/>
      <c r="C536" s="103"/>
      <c r="D536" s="98"/>
      <c r="E536" s="98"/>
      <c r="F536" s="98"/>
      <c r="G536" s="104"/>
    </row>
    <row r="537" spans="1:7" s="8" customFormat="1" ht="39.950000000000003" customHeight="1">
      <c r="A537" s="32"/>
      <c r="B537" s="99"/>
      <c r="C537" s="83"/>
      <c r="D537" s="90"/>
      <c r="E537" s="66"/>
      <c r="F537" s="66"/>
      <c r="G537" s="31"/>
    </row>
    <row r="538" spans="1:7">
      <c r="A538" s="96"/>
      <c r="B538" s="96"/>
      <c r="C538" s="47"/>
      <c r="D538" s="91"/>
      <c r="E538" s="92"/>
      <c r="F538" s="92"/>
      <c r="G538" s="94"/>
    </row>
    <row r="539" spans="1:7">
      <c r="A539" s="96"/>
      <c r="B539" s="96"/>
      <c r="C539" s="95"/>
      <c r="D539" s="31"/>
      <c r="E539" s="32"/>
      <c r="F539" s="32"/>
      <c r="G539" s="31"/>
    </row>
    <row r="540" spans="1:7">
      <c r="A540" s="96"/>
      <c r="B540" s="96"/>
      <c r="C540" s="93"/>
      <c r="D540" s="31"/>
      <c r="E540" s="32"/>
      <c r="F540" s="32"/>
      <c r="G540" s="34"/>
    </row>
    <row r="541" spans="1:7">
      <c r="A541" s="96"/>
      <c r="B541" s="96"/>
      <c r="C541" s="93"/>
      <c r="D541" s="31"/>
      <c r="E541" s="32"/>
      <c r="F541" s="32"/>
      <c r="G541" s="34"/>
    </row>
    <row r="542" spans="1:7">
      <c r="A542" s="96"/>
      <c r="B542" s="96"/>
      <c r="C542" s="95"/>
      <c r="D542" s="139"/>
      <c r="E542" s="139"/>
      <c r="F542" s="139"/>
      <c r="G542" s="91"/>
    </row>
    <row r="543" spans="1:7">
      <c r="A543" s="96"/>
      <c r="B543" s="96"/>
      <c r="C543" s="95"/>
      <c r="D543" s="31"/>
      <c r="E543" s="32"/>
      <c r="F543" s="32"/>
      <c r="G543" s="31"/>
    </row>
    <row r="544" spans="1:7">
      <c r="A544" s="96"/>
      <c r="B544" s="96"/>
      <c r="C544" s="93"/>
      <c r="D544" s="31"/>
      <c r="E544" s="32"/>
      <c r="F544" s="32"/>
      <c r="G544" s="34"/>
    </row>
    <row r="545" spans="1:7">
      <c r="A545" s="96"/>
      <c r="B545" s="96"/>
      <c r="C545" s="93"/>
      <c r="D545" s="31"/>
      <c r="E545" s="32"/>
      <c r="F545" s="32"/>
      <c r="G545" s="34"/>
    </row>
    <row r="546" spans="1:7">
      <c r="A546" s="96"/>
      <c r="B546" s="96"/>
      <c r="C546" s="95"/>
      <c r="D546" s="139"/>
      <c r="E546" s="139"/>
      <c r="F546" s="139"/>
      <c r="G546" s="91"/>
    </row>
    <row r="547" spans="1:7">
      <c r="A547" s="97"/>
      <c r="B547" s="97"/>
      <c r="C547" s="95"/>
      <c r="D547" s="139"/>
      <c r="E547" s="139"/>
      <c r="F547" s="139"/>
      <c r="G547" s="91"/>
    </row>
    <row r="548" spans="1:7">
      <c r="A548" s="97"/>
      <c r="B548" s="97"/>
      <c r="C548" s="95"/>
      <c r="D548" s="139"/>
      <c r="E548" s="139"/>
      <c r="F548" s="139"/>
      <c r="G548" s="91"/>
    </row>
    <row r="549" spans="1:7">
      <c r="A549" s="96"/>
      <c r="B549" s="96"/>
      <c r="C549" s="95"/>
      <c r="D549" s="140"/>
      <c r="E549" s="140"/>
      <c r="F549" s="140"/>
      <c r="G549" s="91"/>
    </row>
    <row r="550" spans="1:7">
      <c r="A550" s="96"/>
      <c r="B550" s="96"/>
      <c r="C550" s="95"/>
      <c r="D550" s="140"/>
      <c r="E550" s="140"/>
      <c r="F550" s="140"/>
      <c r="G550" s="91"/>
    </row>
    <row r="551" spans="1:7" ht="15" thickBot="1">
      <c r="A551" s="96"/>
      <c r="B551" s="96"/>
      <c r="C551" s="103"/>
      <c r="D551" s="98"/>
      <c r="E551" s="98"/>
      <c r="F551" s="98"/>
      <c r="G551" s="104"/>
    </row>
    <row r="552" spans="1:7" ht="30" customHeight="1" thickBot="1">
      <c r="A552" s="68"/>
      <c r="B552" s="68"/>
      <c r="C552" s="67"/>
      <c r="D552" s="9"/>
      <c r="E552" s="10"/>
      <c r="F552" s="10"/>
      <c r="G552" s="11"/>
    </row>
    <row r="553" spans="1:7" ht="15" customHeight="1">
      <c r="A553" s="4"/>
      <c r="B553" s="4"/>
      <c r="C553" s="53"/>
      <c r="D553" s="5"/>
      <c r="E553" s="5"/>
      <c r="F553" s="5"/>
      <c r="G553" s="6"/>
    </row>
    <row r="554" spans="1:7" ht="30" customHeight="1" thickBot="1">
      <c r="A554" s="7"/>
      <c r="B554" s="7"/>
      <c r="C554" s="46"/>
      <c r="D554" s="136"/>
      <c r="E554" s="136"/>
      <c r="F554" s="136"/>
      <c r="G554" s="136"/>
    </row>
    <row r="555" spans="1:7" ht="15" customHeight="1">
      <c r="A555" s="17"/>
      <c r="B555" s="17"/>
      <c r="C555" s="55"/>
      <c r="D555" s="137"/>
      <c r="E555" s="137"/>
      <c r="F555" s="137"/>
      <c r="G555" s="137"/>
    </row>
    <row r="556" spans="1:7" ht="15" customHeight="1" thickBot="1">
      <c r="A556" s="35"/>
      <c r="B556" s="35"/>
      <c r="C556" s="56"/>
      <c r="D556" s="18"/>
      <c r="E556" s="18"/>
      <c r="F556" s="18"/>
      <c r="G556" s="19"/>
    </row>
    <row r="557" spans="1:7" s="8" customFormat="1" ht="30" customHeight="1">
      <c r="A557" s="102"/>
      <c r="B557" s="102"/>
      <c r="C557" s="102"/>
      <c r="D557" s="42"/>
      <c r="E557" s="42"/>
      <c r="F557" s="42"/>
      <c r="G557" s="63"/>
    </row>
    <row r="558" spans="1:7" s="8" customFormat="1" ht="40.15" customHeight="1">
      <c r="A558" s="32"/>
      <c r="B558" s="106"/>
      <c r="C558" s="89"/>
      <c r="D558" s="90"/>
      <c r="E558" s="32"/>
      <c r="F558" s="32"/>
      <c r="G558" s="31"/>
    </row>
    <row r="559" spans="1:7">
      <c r="A559" s="96"/>
      <c r="B559" s="96"/>
      <c r="C559" s="47"/>
      <c r="D559" s="91"/>
      <c r="E559" s="92"/>
      <c r="F559" s="92"/>
      <c r="G559" s="94"/>
    </row>
    <row r="560" spans="1:7">
      <c r="A560" s="96"/>
      <c r="B560" s="96"/>
      <c r="C560" s="95"/>
      <c r="D560" s="31"/>
      <c r="E560" s="32"/>
      <c r="F560" s="32"/>
      <c r="G560" s="31"/>
    </row>
    <row r="561" spans="1:7">
      <c r="A561" s="96"/>
      <c r="B561" s="96"/>
      <c r="C561" s="93"/>
      <c r="D561" s="31"/>
      <c r="E561" s="32"/>
      <c r="F561" s="32"/>
      <c r="G561" s="34"/>
    </row>
    <row r="562" spans="1:7">
      <c r="A562" s="96"/>
      <c r="B562" s="96"/>
      <c r="C562" s="93"/>
      <c r="D562" s="31"/>
      <c r="E562" s="32"/>
      <c r="F562" s="32"/>
      <c r="G562" s="34"/>
    </row>
    <row r="563" spans="1:7">
      <c r="A563" s="96"/>
      <c r="B563" s="96"/>
      <c r="C563" s="95"/>
      <c r="D563" s="139"/>
      <c r="E563" s="139"/>
      <c r="F563" s="139"/>
      <c r="G563" s="91"/>
    </row>
    <row r="564" spans="1:7">
      <c r="A564" s="96"/>
      <c r="B564" s="96"/>
      <c r="C564" s="95"/>
      <c r="D564" s="31"/>
      <c r="E564" s="32"/>
      <c r="F564" s="32"/>
      <c r="G564" s="31"/>
    </row>
    <row r="565" spans="1:7">
      <c r="A565" s="96"/>
      <c r="B565" s="96"/>
      <c r="C565" s="93"/>
      <c r="D565" s="31"/>
      <c r="E565" s="32"/>
      <c r="F565" s="32"/>
      <c r="G565" s="34"/>
    </row>
    <row r="566" spans="1:7">
      <c r="A566" s="96"/>
      <c r="B566" s="96"/>
      <c r="C566" s="93"/>
      <c r="D566" s="31"/>
      <c r="E566" s="32"/>
      <c r="F566" s="32"/>
      <c r="G566" s="34"/>
    </row>
    <row r="567" spans="1:7">
      <c r="A567" s="96"/>
      <c r="B567" s="96"/>
      <c r="C567" s="95"/>
      <c r="D567" s="139"/>
      <c r="E567" s="139"/>
      <c r="F567" s="139"/>
      <c r="G567" s="91"/>
    </row>
    <row r="568" spans="1:7">
      <c r="A568" s="97"/>
      <c r="B568" s="97"/>
      <c r="C568" s="95"/>
      <c r="D568" s="139"/>
      <c r="E568" s="139"/>
      <c r="F568" s="139"/>
      <c r="G568" s="91"/>
    </row>
    <row r="569" spans="1:7">
      <c r="A569" s="97"/>
      <c r="B569" s="97"/>
      <c r="C569" s="95"/>
      <c r="D569" s="139"/>
      <c r="E569" s="139"/>
      <c r="F569" s="139"/>
      <c r="G569" s="91"/>
    </row>
    <row r="570" spans="1:7">
      <c r="A570" s="96"/>
      <c r="B570" s="96"/>
      <c r="C570" s="95"/>
      <c r="D570" s="140"/>
      <c r="E570" s="140"/>
      <c r="F570" s="140"/>
      <c r="G570" s="91"/>
    </row>
    <row r="571" spans="1:7">
      <c r="A571" s="96"/>
      <c r="B571" s="96"/>
      <c r="C571" s="95"/>
      <c r="D571" s="140"/>
      <c r="E571" s="140"/>
      <c r="F571" s="140"/>
      <c r="G571" s="91"/>
    </row>
    <row r="572" spans="1:7">
      <c r="A572" s="96"/>
      <c r="B572" s="96"/>
      <c r="C572" s="103"/>
      <c r="D572" s="98"/>
      <c r="E572" s="98"/>
      <c r="F572" s="98"/>
      <c r="G572" s="104"/>
    </row>
    <row r="573" spans="1:7" s="8" customFormat="1" ht="40.15" customHeight="1">
      <c r="A573" s="32"/>
      <c r="B573" s="106"/>
      <c r="C573" s="89"/>
      <c r="D573" s="90"/>
      <c r="E573" s="32"/>
      <c r="F573" s="32"/>
      <c r="G573" s="31"/>
    </row>
    <row r="574" spans="1:7">
      <c r="A574" s="96"/>
      <c r="B574" s="96"/>
      <c r="C574" s="47"/>
      <c r="D574" s="91"/>
      <c r="E574" s="92"/>
      <c r="F574" s="92"/>
      <c r="G574" s="94"/>
    </row>
    <row r="575" spans="1:7">
      <c r="A575" s="96"/>
      <c r="B575" s="96"/>
      <c r="C575" s="95"/>
      <c r="D575" s="31"/>
      <c r="E575" s="32"/>
      <c r="F575" s="32"/>
      <c r="G575" s="31"/>
    </row>
    <row r="576" spans="1:7">
      <c r="A576" s="96"/>
      <c r="B576" s="96"/>
      <c r="C576" s="93"/>
      <c r="D576" s="31"/>
      <c r="E576" s="32"/>
      <c r="F576" s="32"/>
      <c r="G576" s="34"/>
    </row>
    <row r="577" spans="1:7">
      <c r="A577" s="96"/>
      <c r="B577" s="96"/>
      <c r="C577" s="93"/>
      <c r="D577" s="31"/>
      <c r="E577" s="32"/>
      <c r="F577" s="32"/>
      <c r="G577" s="34"/>
    </row>
    <row r="578" spans="1:7">
      <c r="A578" s="96"/>
      <c r="B578" s="96"/>
      <c r="C578" s="95"/>
      <c r="D578" s="139"/>
      <c r="E578" s="139"/>
      <c r="F578" s="139"/>
      <c r="G578" s="91"/>
    </row>
    <row r="579" spans="1:7">
      <c r="A579" s="96"/>
      <c r="B579" s="96"/>
      <c r="C579" s="95"/>
      <c r="D579" s="31"/>
      <c r="E579" s="32"/>
      <c r="F579" s="32"/>
      <c r="G579" s="31"/>
    </row>
    <row r="580" spans="1:7">
      <c r="A580" s="96"/>
      <c r="B580" s="96"/>
      <c r="C580" s="93"/>
      <c r="D580" s="31"/>
      <c r="E580" s="32"/>
      <c r="F580" s="32"/>
      <c r="G580" s="34"/>
    </row>
    <row r="581" spans="1:7">
      <c r="A581" s="96"/>
      <c r="B581" s="96"/>
      <c r="C581" s="93"/>
      <c r="D581" s="31"/>
      <c r="E581" s="32"/>
      <c r="F581" s="32"/>
      <c r="G581" s="34"/>
    </row>
    <row r="582" spans="1:7">
      <c r="A582" s="96"/>
      <c r="B582" s="96"/>
      <c r="C582" s="95"/>
      <c r="D582" s="139"/>
      <c r="E582" s="139"/>
      <c r="F582" s="139"/>
      <c r="G582" s="91"/>
    </row>
    <row r="583" spans="1:7">
      <c r="A583" s="97"/>
      <c r="B583" s="97"/>
      <c r="C583" s="95"/>
      <c r="D583" s="139"/>
      <c r="E583" s="139"/>
      <c r="F583" s="139"/>
      <c r="G583" s="91"/>
    </row>
    <row r="584" spans="1:7">
      <c r="A584" s="97"/>
      <c r="B584" s="97"/>
      <c r="C584" s="95"/>
      <c r="D584" s="139"/>
      <c r="E584" s="139"/>
      <c r="F584" s="139"/>
      <c r="G584" s="91"/>
    </row>
    <row r="585" spans="1:7">
      <c r="A585" s="96"/>
      <c r="B585" s="96"/>
      <c r="C585" s="95"/>
      <c r="D585" s="140"/>
      <c r="E585" s="140"/>
      <c r="F585" s="140"/>
      <c r="G585" s="91"/>
    </row>
    <row r="586" spans="1:7">
      <c r="A586" s="96"/>
      <c r="B586" s="96"/>
      <c r="C586" s="95"/>
      <c r="D586" s="140"/>
      <c r="E586" s="140"/>
      <c r="F586" s="140"/>
      <c r="G586" s="91"/>
    </row>
    <row r="587" spans="1:7">
      <c r="A587" s="96"/>
      <c r="B587" s="96"/>
      <c r="C587" s="103"/>
      <c r="D587" s="98"/>
      <c r="E587" s="98"/>
      <c r="F587" s="98"/>
      <c r="G587" s="104"/>
    </row>
    <row r="588" spans="1:7" s="8" customFormat="1" ht="40.15" customHeight="1">
      <c r="A588" s="32"/>
      <c r="B588" s="106"/>
      <c r="C588" s="89"/>
      <c r="D588" s="90"/>
      <c r="E588" s="32"/>
      <c r="F588" s="32"/>
      <c r="G588" s="31"/>
    </row>
    <row r="589" spans="1:7">
      <c r="A589" s="96"/>
      <c r="B589" s="96"/>
      <c r="C589" s="47"/>
      <c r="D589" s="91"/>
      <c r="E589" s="92"/>
      <c r="F589" s="92"/>
      <c r="G589" s="94"/>
    </row>
    <row r="590" spans="1:7">
      <c r="A590" s="96"/>
      <c r="B590" s="96"/>
      <c r="C590" s="95"/>
      <c r="D590" s="31"/>
      <c r="E590" s="32"/>
      <c r="F590" s="32"/>
      <c r="G590" s="31"/>
    </row>
    <row r="591" spans="1:7">
      <c r="A591" s="96"/>
      <c r="B591" s="96"/>
      <c r="C591" s="93"/>
      <c r="D591" s="31"/>
      <c r="E591" s="32"/>
      <c r="F591" s="32"/>
      <c r="G591" s="34"/>
    </row>
    <row r="592" spans="1:7">
      <c r="A592" s="96"/>
      <c r="B592" s="96"/>
      <c r="C592" s="93"/>
      <c r="D592" s="31"/>
      <c r="E592" s="32"/>
      <c r="F592" s="32"/>
      <c r="G592" s="34"/>
    </row>
    <row r="593" spans="1:7">
      <c r="A593" s="96"/>
      <c r="B593" s="96"/>
      <c r="C593" s="95"/>
      <c r="D593" s="139"/>
      <c r="E593" s="139"/>
      <c r="F593" s="139"/>
      <c r="G593" s="91"/>
    </row>
    <row r="594" spans="1:7">
      <c r="A594" s="96"/>
      <c r="B594" s="96"/>
      <c r="C594" s="95"/>
      <c r="D594" s="31"/>
      <c r="E594" s="32"/>
      <c r="F594" s="32"/>
      <c r="G594" s="31"/>
    </row>
    <row r="595" spans="1:7">
      <c r="A595" s="96"/>
      <c r="B595" s="96"/>
      <c r="C595" s="93"/>
      <c r="D595" s="31"/>
      <c r="E595" s="32"/>
      <c r="F595" s="32"/>
      <c r="G595" s="34"/>
    </row>
    <row r="596" spans="1:7">
      <c r="A596" s="96"/>
      <c r="B596" s="96"/>
      <c r="C596" s="93"/>
      <c r="D596" s="31"/>
      <c r="E596" s="32"/>
      <c r="F596" s="32"/>
      <c r="G596" s="34"/>
    </row>
    <row r="597" spans="1:7">
      <c r="A597" s="96"/>
      <c r="B597" s="96"/>
      <c r="C597" s="95"/>
      <c r="D597" s="139"/>
      <c r="E597" s="139"/>
      <c r="F597" s="139"/>
      <c r="G597" s="91"/>
    </row>
    <row r="598" spans="1:7">
      <c r="A598" s="97"/>
      <c r="B598" s="97"/>
      <c r="C598" s="95"/>
      <c r="D598" s="139"/>
      <c r="E598" s="139"/>
      <c r="F598" s="139"/>
      <c r="G598" s="91"/>
    </row>
    <row r="599" spans="1:7">
      <c r="A599" s="97"/>
      <c r="B599" s="97"/>
      <c r="C599" s="95"/>
      <c r="D599" s="139"/>
      <c r="E599" s="139"/>
      <c r="F599" s="139"/>
      <c r="G599" s="91"/>
    </row>
    <row r="600" spans="1:7">
      <c r="A600" s="96"/>
      <c r="B600" s="96"/>
      <c r="C600" s="95"/>
      <c r="D600" s="140"/>
      <c r="E600" s="140"/>
      <c r="F600" s="140"/>
      <c r="G600" s="91"/>
    </row>
    <row r="601" spans="1:7">
      <c r="A601" s="96"/>
      <c r="B601" s="96"/>
      <c r="C601" s="95"/>
      <c r="D601" s="140"/>
      <c r="E601" s="140"/>
      <c r="F601" s="140"/>
      <c r="G601" s="91"/>
    </row>
    <row r="602" spans="1:7">
      <c r="A602" s="96"/>
      <c r="B602" s="96"/>
      <c r="C602" s="103"/>
      <c r="D602" s="98"/>
      <c r="E602" s="98"/>
      <c r="F602" s="98"/>
      <c r="G602" s="104"/>
    </row>
    <row r="603" spans="1:7" s="8" customFormat="1" ht="40.15" customHeight="1">
      <c r="A603" s="32"/>
      <c r="B603" s="106"/>
      <c r="C603" s="89"/>
      <c r="D603" s="34"/>
      <c r="E603" s="32"/>
      <c r="F603" s="32"/>
      <c r="G603" s="31"/>
    </row>
    <row r="604" spans="1:7">
      <c r="A604" s="96"/>
      <c r="B604" s="96"/>
      <c r="C604" s="47"/>
      <c r="D604" s="91"/>
      <c r="E604" s="92"/>
      <c r="F604" s="92"/>
      <c r="G604" s="94"/>
    </row>
    <row r="605" spans="1:7">
      <c r="A605" s="96"/>
      <c r="B605" s="96"/>
      <c r="C605" s="95"/>
      <c r="D605" s="31"/>
      <c r="E605" s="32"/>
      <c r="F605" s="32"/>
      <c r="G605" s="31"/>
    </row>
    <row r="606" spans="1:7">
      <c r="A606" s="96"/>
      <c r="B606" s="96"/>
      <c r="C606" s="93"/>
      <c r="D606" s="31"/>
      <c r="E606" s="32"/>
      <c r="F606" s="32"/>
      <c r="G606" s="34"/>
    </row>
    <row r="607" spans="1:7">
      <c r="A607" s="96"/>
      <c r="B607" s="96"/>
      <c r="C607" s="93"/>
      <c r="D607" s="31"/>
      <c r="E607" s="32"/>
      <c r="F607" s="32"/>
      <c r="G607" s="34"/>
    </row>
    <row r="608" spans="1:7">
      <c r="A608" s="96"/>
      <c r="B608" s="96"/>
      <c r="C608" s="95"/>
      <c r="D608" s="139"/>
      <c r="E608" s="139"/>
      <c r="F608" s="139"/>
      <c r="G608" s="91"/>
    </row>
    <row r="609" spans="1:7">
      <c r="A609" s="96"/>
      <c r="B609" s="96"/>
      <c r="C609" s="95"/>
      <c r="D609" s="31"/>
      <c r="E609" s="32"/>
      <c r="F609" s="32"/>
      <c r="G609" s="31"/>
    </row>
    <row r="610" spans="1:7">
      <c r="A610" s="96"/>
      <c r="B610" s="96"/>
      <c r="C610" s="93"/>
      <c r="D610" s="31"/>
      <c r="E610" s="32"/>
      <c r="F610" s="32"/>
      <c r="G610" s="34"/>
    </row>
    <row r="611" spans="1:7">
      <c r="A611" s="96"/>
      <c r="B611" s="96"/>
      <c r="C611" s="93"/>
      <c r="D611" s="31"/>
      <c r="E611" s="32"/>
      <c r="F611" s="32"/>
      <c r="G611" s="34"/>
    </row>
    <row r="612" spans="1:7">
      <c r="A612" s="96"/>
      <c r="B612" s="96"/>
      <c r="C612" s="95"/>
      <c r="D612" s="139"/>
      <c r="E612" s="139"/>
      <c r="F612" s="139"/>
      <c r="G612" s="91"/>
    </row>
    <row r="613" spans="1:7">
      <c r="A613" s="97"/>
      <c r="B613" s="97"/>
      <c r="C613" s="95"/>
      <c r="D613" s="139"/>
      <c r="E613" s="139"/>
      <c r="F613" s="139"/>
      <c r="G613" s="91"/>
    </row>
    <row r="614" spans="1:7">
      <c r="A614" s="97"/>
      <c r="B614" s="97"/>
      <c r="C614" s="95"/>
      <c r="D614" s="139"/>
      <c r="E614" s="139"/>
      <c r="F614" s="139"/>
      <c r="G614" s="91"/>
    </row>
    <row r="615" spans="1:7">
      <c r="A615" s="96"/>
      <c r="B615" s="96"/>
      <c r="C615" s="95"/>
      <c r="D615" s="140"/>
      <c r="E615" s="140"/>
      <c r="F615" s="140"/>
      <c r="G615" s="91"/>
    </row>
    <row r="616" spans="1:7">
      <c r="A616" s="96"/>
      <c r="B616" s="96"/>
      <c r="C616" s="95"/>
      <c r="D616" s="140"/>
      <c r="E616" s="140"/>
      <c r="F616" s="140"/>
      <c r="G616" s="91"/>
    </row>
    <row r="617" spans="1:7">
      <c r="A617" s="96"/>
      <c r="B617" s="96"/>
      <c r="C617" s="103"/>
      <c r="D617" s="98"/>
      <c r="E617" s="98"/>
      <c r="F617" s="98"/>
      <c r="G617" s="104"/>
    </row>
    <row r="618" spans="1:7" s="8" customFormat="1" ht="160.15" customHeight="1">
      <c r="A618" s="32"/>
      <c r="B618" s="106"/>
      <c r="C618" s="84"/>
      <c r="D618" s="34"/>
      <c r="E618" s="32"/>
      <c r="F618" s="32"/>
      <c r="G618" s="31"/>
    </row>
    <row r="619" spans="1:7">
      <c r="A619" s="96"/>
      <c r="B619" s="96"/>
      <c r="C619" s="47"/>
      <c r="D619" s="91"/>
      <c r="E619" s="92"/>
      <c r="F619" s="92"/>
      <c r="G619" s="94"/>
    </row>
    <row r="620" spans="1:7">
      <c r="A620" s="96"/>
      <c r="B620" s="96"/>
      <c r="C620" s="95"/>
      <c r="D620" s="31"/>
      <c r="E620" s="32"/>
      <c r="F620" s="32"/>
      <c r="G620" s="31"/>
    </row>
    <row r="621" spans="1:7">
      <c r="A621" s="96"/>
      <c r="B621" s="96"/>
      <c r="C621" s="93"/>
      <c r="D621" s="31"/>
      <c r="E621" s="32"/>
      <c r="F621" s="32"/>
      <c r="G621" s="34"/>
    </row>
    <row r="622" spans="1:7">
      <c r="A622" s="96"/>
      <c r="B622" s="96"/>
      <c r="C622" s="93"/>
      <c r="D622" s="31"/>
      <c r="E622" s="32"/>
      <c r="F622" s="32"/>
      <c r="G622" s="34"/>
    </row>
    <row r="623" spans="1:7">
      <c r="A623" s="96"/>
      <c r="B623" s="96"/>
      <c r="C623" s="95"/>
      <c r="D623" s="139"/>
      <c r="E623" s="139"/>
      <c r="F623" s="139"/>
      <c r="G623" s="91"/>
    </row>
    <row r="624" spans="1:7">
      <c r="A624" s="96"/>
      <c r="B624" s="96"/>
      <c r="C624" s="95"/>
      <c r="D624" s="31"/>
      <c r="E624" s="32"/>
      <c r="F624" s="32"/>
      <c r="G624" s="31"/>
    </row>
    <row r="625" spans="1:7">
      <c r="A625" s="96"/>
      <c r="B625" s="96"/>
      <c r="C625" s="93"/>
      <c r="D625" s="31"/>
      <c r="E625" s="32"/>
      <c r="F625" s="32"/>
      <c r="G625" s="34"/>
    </row>
    <row r="626" spans="1:7">
      <c r="A626" s="96"/>
      <c r="B626" s="96"/>
      <c r="C626" s="93"/>
      <c r="D626" s="31"/>
      <c r="E626" s="32"/>
      <c r="F626" s="32"/>
      <c r="G626" s="34"/>
    </row>
    <row r="627" spans="1:7">
      <c r="A627" s="96"/>
      <c r="B627" s="96"/>
      <c r="C627" s="95"/>
      <c r="D627" s="139"/>
      <c r="E627" s="139"/>
      <c r="F627" s="139"/>
      <c r="G627" s="91"/>
    </row>
    <row r="628" spans="1:7">
      <c r="A628" s="97"/>
      <c r="B628" s="97"/>
      <c r="C628" s="95"/>
      <c r="D628" s="139"/>
      <c r="E628" s="139"/>
      <c r="F628" s="139"/>
      <c r="G628" s="91"/>
    </row>
    <row r="629" spans="1:7">
      <c r="A629" s="97"/>
      <c r="B629" s="97"/>
      <c r="C629" s="95"/>
      <c r="D629" s="139"/>
      <c r="E629" s="139"/>
      <c r="F629" s="139"/>
      <c r="G629" s="91"/>
    </row>
    <row r="630" spans="1:7">
      <c r="A630" s="96"/>
      <c r="B630" s="96"/>
      <c r="C630" s="95"/>
      <c r="D630" s="140"/>
      <c r="E630" s="140"/>
      <c r="F630" s="140"/>
      <c r="G630" s="91"/>
    </row>
    <row r="631" spans="1:7">
      <c r="A631" s="96"/>
      <c r="B631" s="96"/>
      <c r="C631" s="95"/>
      <c r="D631" s="140"/>
      <c r="E631" s="140"/>
      <c r="F631" s="140"/>
      <c r="G631" s="91"/>
    </row>
    <row r="632" spans="1:7">
      <c r="A632" s="96"/>
      <c r="B632" s="96"/>
      <c r="C632" s="103"/>
      <c r="D632" s="98"/>
      <c r="E632" s="98"/>
      <c r="F632" s="98"/>
      <c r="G632" s="104"/>
    </row>
    <row r="633" spans="1:7" s="8" customFormat="1" ht="79.900000000000006" customHeight="1">
      <c r="A633" s="32"/>
      <c r="B633" s="106"/>
      <c r="C633" s="65"/>
      <c r="D633" s="34"/>
      <c r="E633" s="32"/>
      <c r="F633" s="32"/>
      <c r="G633" s="31"/>
    </row>
    <row r="634" spans="1:7">
      <c r="A634" s="96"/>
      <c r="B634" s="96"/>
      <c r="C634" s="47"/>
      <c r="D634" s="91"/>
      <c r="E634" s="92"/>
      <c r="F634" s="92"/>
      <c r="G634" s="94"/>
    </row>
    <row r="635" spans="1:7">
      <c r="A635" s="96"/>
      <c r="B635" s="96"/>
      <c r="C635" s="95"/>
      <c r="D635" s="31"/>
      <c r="E635" s="32"/>
      <c r="F635" s="32"/>
      <c r="G635" s="31"/>
    </row>
    <row r="636" spans="1:7">
      <c r="A636" s="96"/>
      <c r="B636" s="96"/>
      <c r="C636" s="93"/>
      <c r="D636" s="31"/>
      <c r="E636" s="32"/>
      <c r="F636" s="32"/>
      <c r="G636" s="34"/>
    </row>
    <row r="637" spans="1:7">
      <c r="A637" s="96"/>
      <c r="B637" s="96"/>
      <c r="C637" s="93"/>
      <c r="D637" s="31"/>
      <c r="E637" s="32"/>
      <c r="F637" s="32"/>
      <c r="G637" s="34"/>
    </row>
    <row r="638" spans="1:7">
      <c r="A638" s="96"/>
      <c r="B638" s="96"/>
      <c r="C638" s="95"/>
      <c r="D638" s="139"/>
      <c r="E638" s="139"/>
      <c r="F638" s="139"/>
      <c r="G638" s="91"/>
    </row>
    <row r="639" spans="1:7">
      <c r="A639" s="96"/>
      <c r="B639" s="96"/>
      <c r="C639" s="95"/>
      <c r="D639" s="31"/>
      <c r="E639" s="32"/>
      <c r="F639" s="32"/>
      <c r="G639" s="31"/>
    </row>
    <row r="640" spans="1:7">
      <c r="A640" s="96"/>
      <c r="B640" s="96"/>
      <c r="C640" s="93"/>
      <c r="D640" s="31"/>
      <c r="E640" s="32"/>
      <c r="F640" s="32"/>
      <c r="G640" s="34"/>
    </row>
    <row r="641" spans="1:7">
      <c r="A641" s="96"/>
      <c r="B641" s="96"/>
      <c r="C641" s="93"/>
      <c r="D641" s="31"/>
      <c r="E641" s="32"/>
      <c r="F641" s="32"/>
      <c r="G641" s="34"/>
    </row>
    <row r="642" spans="1:7">
      <c r="A642" s="96"/>
      <c r="B642" s="96"/>
      <c r="C642" s="95"/>
      <c r="D642" s="139"/>
      <c r="E642" s="139"/>
      <c r="F642" s="139"/>
      <c r="G642" s="91"/>
    </row>
    <row r="643" spans="1:7">
      <c r="A643" s="97"/>
      <c r="B643" s="97"/>
      <c r="C643" s="95"/>
      <c r="D643" s="139"/>
      <c r="E643" s="139"/>
      <c r="F643" s="139"/>
      <c r="G643" s="91"/>
    </row>
    <row r="644" spans="1:7">
      <c r="A644" s="97"/>
      <c r="B644" s="97"/>
      <c r="C644" s="95"/>
      <c r="D644" s="139"/>
      <c r="E644" s="139"/>
      <c r="F644" s="139"/>
      <c r="G644" s="91"/>
    </row>
    <row r="645" spans="1:7">
      <c r="A645" s="96"/>
      <c r="B645" s="96"/>
      <c r="C645" s="95"/>
      <c r="D645" s="140"/>
      <c r="E645" s="140"/>
      <c r="F645" s="140"/>
      <c r="G645" s="91"/>
    </row>
    <row r="646" spans="1:7">
      <c r="A646" s="96"/>
      <c r="B646" s="96"/>
      <c r="C646" s="95"/>
      <c r="D646" s="140"/>
      <c r="E646" s="140"/>
      <c r="F646" s="140"/>
      <c r="G646" s="91"/>
    </row>
    <row r="647" spans="1:7">
      <c r="A647" s="96"/>
      <c r="B647" s="96"/>
      <c r="C647" s="103"/>
      <c r="D647" s="98"/>
      <c r="E647" s="98"/>
      <c r="F647" s="98"/>
      <c r="G647" s="104"/>
    </row>
    <row r="648" spans="1:7" s="8" customFormat="1" ht="70.150000000000006" customHeight="1">
      <c r="A648" s="32"/>
      <c r="B648" s="106"/>
      <c r="C648" s="84"/>
      <c r="D648" s="34"/>
      <c r="E648" s="32"/>
      <c r="F648" s="32"/>
      <c r="G648" s="31"/>
    </row>
    <row r="649" spans="1:7">
      <c r="A649" s="96"/>
      <c r="B649" s="96"/>
      <c r="C649" s="47"/>
      <c r="D649" s="91"/>
      <c r="E649" s="92"/>
      <c r="F649" s="92"/>
      <c r="G649" s="94"/>
    </row>
    <row r="650" spans="1:7">
      <c r="A650" s="96"/>
      <c r="B650" s="96"/>
      <c r="C650" s="95"/>
      <c r="D650" s="31"/>
      <c r="E650" s="32"/>
      <c r="F650" s="32"/>
      <c r="G650" s="31"/>
    </row>
    <row r="651" spans="1:7">
      <c r="A651" s="96"/>
      <c r="B651" s="96"/>
      <c r="C651" s="93"/>
      <c r="D651" s="31"/>
      <c r="E651" s="32"/>
      <c r="F651" s="32"/>
      <c r="G651" s="34"/>
    </row>
    <row r="652" spans="1:7">
      <c r="A652" s="96"/>
      <c r="B652" s="96"/>
      <c r="C652" s="93"/>
      <c r="D652" s="31"/>
      <c r="E652" s="32"/>
      <c r="F652" s="32"/>
      <c r="G652" s="34"/>
    </row>
    <row r="653" spans="1:7">
      <c r="A653" s="96"/>
      <c r="B653" s="96"/>
      <c r="C653" s="95"/>
      <c r="D653" s="139"/>
      <c r="E653" s="139"/>
      <c r="F653" s="139"/>
      <c r="G653" s="91"/>
    </row>
    <row r="654" spans="1:7">
      <c r="A654" s="96"/>
      <c r="B654" s="96"/>
      <c r="C654" s="95"/>
      <c r="D654" s="31"/>
      <c r="E654" s="32"/>
      <c r="F654" s="32"/>
      <c r="G654" s="31"/>
    </row>
    <row r="655" spans="1:7">
      <c r="A655" s="96"/>
      <c r="B655" s="96"/>
      <c r="C655" s="93"/>
      <c r="D655" s="31"/>
      <c r="E655" s="32"/>
      <c r="F655" s="32"/>
      <c r="G655" s="34"/>
    </row>
    <row r="656" spans="1:7">
      <c r="A656" s="96"/>
      <c r="B656" s="96"/>
      <c r="C656" s="93"/>
      <c r="D656" s="31"/>
      <c r="E656" s="32"/>
      <c r="F656" s="32"/>
      <c r="G656" s="34"/>
    </row>
    <row r="657" spans="1:7">
      <c r="A657" s="96"/>
      <c r="B657" s="96"/>
      <c r="C657" s="95"/>
      <c r="D657" s="139"/>
      <c r="E657" s="139"/>
      <c r="F657" s="139"/>
      <c r="G657" s="91"/>
    </row>
    <row r="658" spans="1:7">
      <c r="A658" s="97"/>
      <c r="B658" s="97"/>
      <c r="C658" s="95"/>
      <c r="D658" s="139"/>
      <c r="E658" s="139"/>
      <c r="F658" s="139"/>
      <c r="G658" s="91"/>
    </row>
    <row r="659" spans="1:7">
      <c r="A659" s="97"/>
      <c r="B659" s="97"/>
      <c r="C659" s="95"/>
      <c r="D659" s="139"/>
      <c r="E659" s="139"/>
      <c r="F659" s="139"/>
      <c r="G659" s="91"/>
    </row>
    <row r="660" spans="1:7">
      <c r="A660" s="96"/>
      <c r="B660" s="96"/>
      <c r="C660" s="95"/>
      <c r="D660" s="140"/>
      <c r="E660" s="140"/>
      <c r="F660" s="140"/>
      <c r="G660" s="91"/>
    </row>
    <row r="661" spans="1:7">
      <c r="A661" s="96"/>
      <c r="B661" s="96"/>
      <c r="C661" s="95"/>
      <c r="D661" s="140"/>
      <c r="E661" s="140"/>
      <c r="F661" s="140"/>
      <c r="G661" s="91"/>
    </row>
    <row r="662" spans="1:7">
      <c r="A662" s="96"/>
      <c r="B662" s="96"/>
      <c r="C662" s="103"/>
      <c r="D662" s="98"/>
      <c r="E662" s="98"/>
      <c r="F662" s="98"/>
      <c r="G662" s="104"/>
    </row>
    <row r="663" spans="1:7" s="8" customFormat="1" ht="70.150000000000006" customHeight="1">
      <c r="A663" s="32"/>
      <c r="B663" s="106"/>
      <c r="C663" s="54"/>
      <c r="D663" s="34"/>
      <c r="E663" s="32"/>
      <c r="F663" s="32"/>
      <c r="G663" s="31"/>
    </row>
    <row r="664" spans="1:7">
      <c r="A664" s="96"/>
      <c r="B664" s="96"/>
      <c r="C664" s="47"/>
      <c r="D664" s="91"/>
      <c r="E664" s="92"/>
      <c r="F664" s="92"/>
      <c r="G664" s="94"/>
    </row>
    <row r="665" spans="1:7">
      <c r="A665" s="96"/>
      <c r="B665" s="96"/>
      <c r="C665" s="95"/>
      <c r="D665" s="31"/>
      <c r="E665" s="32"/>
      <c r="F665" s="32"/>
      <c r="G665" s="31"/>
    </row>
    <row r="666" spans="1:7">
      <c r="A666" s="96"/>
      <c r="B666" s="96"/>
      <c r="C666" s="93"/>
      <c r="D666" s="31"/>
      <c r="E666" s="32"/>
      <c r="F666" s="32"/>
      <c r="G666" s="34"/>
    </row>
    <row r="667" spans="1:7">
      <c r="A667" s="96"/>
      <c r="B667" s="96"/>
      <c r="C667" s="93"/>
      <c r="D667" s="31"/>
      <c r="E667" s="32"/>
      <c r="F667" s="32"/>
      <c r="G667" s="34"/>
    </row>
    <row r="668" spans="1:7">
      <c r="A668" s="96"/>
      <c r="B668" s="96"/>
      <c r="C668" s="95"/>
      <c r="D668" s="139"/>
      <c r="E668" s="139"/>
      <c r="F668" s="139"/>
      <c r="G668" s="91"/>
    </row>
    <row r="669" spans="1:7">
      <c r="A669" s="96"/>
      <c r="B669" s="96"/>
      <c r="C669" s="95"/>
      <c r="D669" s="31"/>
      <c r="E669" s="32"/>
      <c r="F669" s="32"/>
      <c r="G669" s="31"/>
    </row>
    <row r="670" spans="1:7">
      <c r="A670" s="96"/>
      <c r="B670" s="96"/>
      <c r="C670" s="93"/>
      <c r="D670" s="31"/>
      <c r="E670" s="32"/>
      <c r="F670" s="32"/>
      <c r="G670" s="34"/>
    </row>
    <row r="671" spans="1:7">
      <c r="A671" s="96"/>
      <c r="B671" s="96"/>
      <c r="C671" s="93"/>
      <c r="D671" s="31"/>
      <c r="E671" s="32"/>
      <c r="F671" s="32"/>
      <c r="G671" s="34"/>
    </row>
    <row r="672" spans="1:7">
      <c r="A672" s="96"/>
      <c r="B672" s="96"/>
      <c r="C672" s="95"/>
      <c r="D672" s="139"/>
      <c r="E672" s="139"/>
      <c r="F672" s="139"/>
      <c r="G672" s="91"/>
    </row>
    <row r="673" spans="1:7">
      <c r="A673" s="97"/>
      <c r="B673" s="97"/>
      <c r="C673" s="95"/>
      <c r="D673" s="139"/>
      <c r="E673" s="139"/>
      <c r="F673" s="139"/>
      <c r="G673" s="91"/>
    </row>
    <row r="674" spans="1:7">
      <c r="A674" s="97"/>
      <c r="B674" s="97"/>
      <c r="C674" s="95"/>
      <c r="D674" s="139"/>
      <c r="E674" s="139"/>
      <c r="F674" s="139"/>
      <c r="G674" s="91"/>
    </row>
    <row r="675" spans="1:7">
      <c r="A675" s="96"/>
      <c r="B675" s="96"/>
      <c r="C675" s="95"/>
      <c r="D675" s="140"/>
      <c r="E675" s="140"/>
      <c r="F675" s="140"/>
      <c r="G675" s="91"/>
    </row>
    <row r="676" spans="1:7">
      <c r="A676" s="96"/>
      <c r="B676" s="96"/>
      <c r="C676" s="95"/>
      <c r="D676" s="140"/>
      <c r="E676" s="140"/>
      <c r="F676" s="140"/>
      <c r="G676" s="91"/>
    </row>
    <row r="677" spans="1:7">
      <c r="A677" s="96"/>
      <c r="B677" s="96"/>
      <c r="C677" s="103"/>
      <c r="D677" s="98"/>
      <c r="E677" s="98"/>
      <c r="F677" s="98"/>
      <c r="G677" s="104"/>
    </row>
    <row r="678" spans="1:7" s="8" customFormat="1" ht="40.15" customHeight="1">
      <c r="A678" s="32"/>
      <c r="B678" s="106"/>
      <c r="C678" s="54"/>
      <c r="D678" s="34"/>
      <c r="E678" s="32"/>
      <c r="F678" s="32"/>
      <c r="G678" s="31"/>
    </row>
    <row r="679" spans="1:7">
      <c r="A679" s="96"/>
      <c r="B679" s="96"/>
      <c r="C679" s="47"/>
      <c r="D679" s="91"/>
      <c r="E679" s="92"/>
      <c r="F679" s="92"/>
      <c r="G679" s="94"/>
    </row>
    <row r="680" spans="1:7">
      <c r="A680" s="96"/>
      <c r="B680" s="96"/>
      <c r="C680" s="95"/>
      <c r="D680" s="31"/>
      <c r="E680" s="32"/>
      <c r="F680" s="32"/>
      <c r="G680" s="31"/>
    </row>
    <row r="681" spans="1:7">
      <c r="A681" s="96"/>
      <c r="B681" s="96"/>
      <c r="C681" s="93"/>
      <c r="D681" s="31"/>
      <c r="E681" s="32"/>
      <c r="F681" s="32"/>
      <c r="G681" s="34"/>
    </row>
    <row r="682" spans="1:7">
      <c r="A682" s="96"/>
      <c r="B682" s="96"/>
      <c r="C682" s="93"/>
      <c r="D682" s="31"/>
      <c r="E682" s="32"/>
      <c r="F682" s="32"/>
      <c r="G682" s="34"/>
    </row>
    <row r="683" spans="1:7">
      <c r="A683" s="96"/>
      <c r="B683" s="96"/>
      <c r="C683" s="95"/>
      <c r="D683" s="139"/>
      <c r="E683" s="139"/>
      <c r="F683" s="139"/>
      <c r="G683" s="91"/>
    </row>
    <row r="684" spans="1:7">
      <c r="A684" s="96"/>
      <c r="B684" s="96"/>
      <c r="C684" s="95"/>
      <c r="D684" s="31"/>
      <c r="E684" s="32"/>
      <c r="F684" s="32"/>
      <c r="G684" s="31"/>
    </row>
    <row r="685" spans="1:7">
      <c r="A685" s="96"/>
      <c r="B685" s="96"/>
      <c r="C685" s="93"/>
      <c r="D685" s="31"/>
      <c r="E685" s="32"/>
      <c r="F685" s="32"/>
      <c r="G685" s="34"/>
    </row>
    <row r="686" spans="1:7">
      <c r="A686" s="96"/>
      <c r="B686" s="96"/>
      <c r="C686" s="93"/>
      <c r="D686" s="31"/>
      <c r="E686" s="32"/>
      <c r="F686" s="32"/>
      <c r="G686" s="34"/>
    </row>
    <row r="687" spans="1:7">
      <c r="A687" s="96"/>
      <c r="B687" s="96"/>
      <c r="C687" s="95"/>
      <c r="D687" s="139"/>
      <c r="E687" s="139"/>
      <c r="F687" s="139"/>
      <c r="G687" s="91"/>
    </row>
    <row r="688" spans="1:7">
      <c r="A688" s="97"/>
      <c r="B688" s="97"/>
      <c r="C688" s="95"/>
      <c r="D688" s="139"/>
      <c r="E688" s="139"/>
      <c r="F688" s="139"/>
      <c r="G688" s="91"/>
    </row>
    <row r="689" spans="1:7">
      <c r="A689" s="97"/>
      <c r="B689" s="97"/>
      <c r="C689" s="95"/>
      <c r="D689" s="139"/>
      <c r="E689" s="139"/>
      <c r="F689" s="139"/>
      <c r="G689" s="91"/>
    </row>
    <row r="690" spans="1:7">
      <c r="A690" s="96"/>
      <c r="B690" s="96"/>
      <c r="C690" s="95"/>
      <c r="D690" s="140"/>
      <c r="E690" s="140"/>
      <c r="F690" s="140"/>
      <c r="G690" s="91"/>
    </row>
    <row r="691" spans="1:7">
      <c r="A691" s="96"/>
      <c r="B691" s="96"/>
      <c r="C691" s="95"/>
      <c r="D691" s="140"/>
      <c r="E691" s="140"/>
      <c r="F691" s="140"/>
      <c r="G691" s="91"/>
    </row>
    <row r="692" spans="1:7">
      <c r="A692" s="96"/>
      <c r="B692" s="96"/>
      <c r="C692" s="103"/>
      <c r="D692" s="98"/>
      <c r="E692" s="98"/>
      <c r="F692" s="98"/>
      <c r="G692" s="104"/>
    </row>
    <row r="693" spans="1:7" s="8" customFormat="1" ht="49.9" customHeight="1">
      <c r="A693" s="32"/>
      <c r="B693" s="106"/>
      <c r="C693" s="89"/>
      <c r="D693" s="34"/>
      <c r="E693" s="32"/>
      <c r="F693" s="32"/>
      <c r="G693" s="31"/>
    </row>
    <row r="694" spans="1:7">
      <c r="A694" s="96"/>
      <c r="B694" s="96"/>
      <c r="C694" s="47"/>
      <c r="D694" s="91"/>
      <c r="E694" s="92"/>
      <c r="F694" s="92"/>
      <c r="G694" s="94"/>
    </row>
    <row r="695" spans="1:7">
      <c r="A695" s="96"/>
      <c r="B695" s="96"/>
      <c r="C695" s="95"/>
      <c r="D695" s="31"/>
      <c r="E695" s="32"/>
      <c r="F695" s="32"/>
      <c r="G695" s="31"/>
    </row>
    <row r="696" spans="1:7">
      <c r="A696" s="96"/>
      <c r="B696" s="96"/>
      <c r="C696" s="93"/>
      <c r="D696" s="31"/>
      <c r="E696" s="32"/>
      <c r="F696" s="32"/>
      <c r="G696" s="34"/>
    </row>
    <row r="697" spans="1:7">
      <c r="A697" s="96"/>
      <c r="B697" s="96"/>
      <c r="C697" s="93"/>
      <c r="D697" s="31"/>
      <c r="E697" s="32"/>
      <c r="F697" s="32"/>
      <c r="G697" s="34"/>
    </row>
    <row r="698" spans="1:7">
      <c r="A698" s="96"/>
      <c r="B698" s="96"/>
      <c r="C698" s="95"/>
      <c r="D698" s="139"/>
      <c r="E698" s="139"/>
      <c r="F698" s="139"/>
      <c r="G698" s="91"/>
    </row>
    <row r="699" spans="1:7">
      <c r="A699" s="96"/>
      <c r="B699" s="96"/>
      <c r="C699" s="95"/>
      <c r="D699" s="31"/>
      <c r="E699" s="32"/>
      <c r="F699" s="32"/>
      <c r="G699" s="31"/>
    </row>
    <row r="700" spans="1:7">
      <c r="A700" s="96"/>
      <c r="B700" s="96"/>
      <c r="C700" s="93"/>
      <c r="D700" s="31"/>
      <c r="E700" s="32"/>
      <c r="F700" s="32"/>
      <c r="G700" s="34"/>
    </row>
    <row r="701" spans="1:7">
      <c r="A701" s="96"/>
      <c r="B701" s="96"/>
      <c r="C701" s="93"/>
      <c r="D701" s="31"/>
      <c r="E701" s="32"/>
      <c r="F701" s="32"/>
      <c r="G701" s="34"/>
    </row>
    <row r="702" spans="1:7">
      <c r="A702" s="96"/>
      <c r="B702" s="96"/>
      <c r="C702" s="95"/>
      <c r="D702" s="139"/>
      <c r="E702" s="139"/>
      <c r="F702" s="139"/>
      <c r="G702" s="91"/>
    </row>
    <row r="703" spans="1:7">
      <c r="A703" s="97"/>
      <c r="B703" s="97"/>
      <c r="C703" s="95"/>
      <c r="D703" s="139"/>
      <c r="E703" s="139"/>
      <c r="F703" s="139"/>
      <c r="G703" s="91"/>
    </row>
    <row r="704" spans="1:7">
      <c r="A704" s="97"/>
      <c r="B704" s="97"/>
      <c r="C704" s="95"/>
      <c r="D704" s="139"/>
      <c r="E704" s="139"/>
      <c r="F704" s="139"/>
      <c r="G704" s="91"/>
    </row>
    <row r="705" spans="1:7">
      <c r="A705" s="96"/>
      <c r="B705" s="96"/>
      <c r="C705" s="95"/>
      <c r="D705" s="140"/>
      <c r="E705" s="140"/>
      <c r="F705" s="140"/>
      <c r="G705" s="91"/>
    </row>
    <row r="706" spans="1:7">
      <c r="A706" s="96"/>
      <c r="B706" s="96"/>
      <c r="C706" s="95"/>
      <c r="D706" s="140"/>
      <c r="E706" s="140"/>
      <c r="F706" s="140"/>
      <c r="G706" s="91"/>
    </row>
    <row r="707" spans="1:7">
      <c r="A707" s="96"/>
      <c r="B707" s="96"/>
      <c r="C707" s="103"/>
      <c r="D707" s="98"/>
      <c r="E707" s="98"/>
      <c r="F707" s="98"/>
      <c r="G707" s="104"/>
    </row>
    <row r="708" spans="1:7" s="8" customFormat="1" ht="49.9" customHeight="1">
      <c r="A708" s="32"/>
      <c r="B708" s="106"/>
      <c r="C708" s="64"/>
      <c r="D708" s="34"/>
      <c r="E708" s="88"/>
      <c r="F708" s="32"/>
      <c r="G708" s="31"/>
    </row>
    <row r="709" spans="1:7">
      <c r="A709" s="96"/>
      <c r="B709" s="96"/>
      <c r="C709" s="47"/>
      <c r="D709" s="91"/>
      <c r="E709" s="92"/>
      <c r="F709" s="92"/>
      <c r="G709" s="94"/>
    </row>
    <row r="710" spans="1:7">
      <c r="A710" s="96"/>
      <c r="B710" s="96"/>
      <c r="C710" s="95"/>
      <c r="D710" s="31"/>
      <c r="E710" s="32"/>
      <c r="F710" s="32"/>
      <c r="G710" s="31"/>
    </row>
    <row r="711" spans="1:7">
      <c r="A711" s="96"/>
      <c r="B711" s="96"/>
      <c r="C711" s="93"/>
      <c r="D711" s="31"/>
      <c r="E711" s="32"/>
      <c r="F711" s="32"/>
      <c r="G711" s="34"/>
    </row>
    <row r="712" spans="1:7">
      <c r="A712" s="96"/>
      <c r="B712" s="96"/>
      <c r="C712" s="93"/>
      <c r="D712" s="31"/>
      <c r="E712" s="32"/>
      <c r="F712" s="32"/>
      <c r="G712" s="34"/>
    </row>
    <row r="713" spans="1:7">
      <c r="A713" s="96"/>
      <c r="B713" s="96"/>
      <c r="C713" s="95"/>
      <c r="D713" s="139"/>
      <c r="E713" s="139"/>
      <c r="F713" s="139"/>
      <c r="G713" s="91"/>
    </row>
    <row r="714" spans="1:7">
      <c r="A714" s="96"/>
      <c r="B714" s="96"/>
      <c r="C714" s="95"/>
      <c r="D714" s="31"/>
      <c r="E714" s="32"/>
      <c r="F714" s="32"/>
      <c r="G714" s="31"/>
    </row>
    <row r="715" spans="1:7">
      <c r="A715" s="96"/>
      <c r="B715" s="96"/>
      <c r="C715" s="93"/>
      <c r="D715" s="31"/>
      <c r="E715" s="32"/>
      <c r="F715" s="32"/>
      <c r="G715" s="34"/>
    </row>
    <row r="716" spans="1:7">
      <c r="A716" s="96"/>
      <c r="B716" s="96"/>
      <c r="C716" s="93"/>
      <c r="D716" s="31"/>
      <c r="E716" s="32"/>
      <c r="F716" s="32"/>
      <c r="G716" s="34"/>
    </row>
    <row r="717" spans="1:7">
      <c r="A717" s="96"/>
      <c r="B717" s="96"/>
      <c r="C717" s="95"/>
      <c r="D717" s="139"/>
      <c r="E717" s="139"/>
      <c r="F717" s="139"/>
      <c r="G717" s="91"/>
    </row>
    <row r="718" spans="1:7">
      <c r="A718" s="97"/>
      <c r="B718" s="97"/>
      <c r="C718" s="95"/>
      <c r="D718" s="139"/>
      <c r="E718" s="139"/>
      <c r="F718" s="139"/>
      <c r="G718" s="91"/>
    </row>
    <row r="719" spans="1:7">
      <c r="A719" s="97"/>
      <c r="B719" s="97"/>
      <c r="C719" s="95"/>
      <c r="D719" s="139"/>
      <c r="E719" s="139"/>
      <c r="F719" s="139"/>
      <c r="G719" s="91"/>
    </row>
    <row r="720" spans="1:7">
      <c r="A720" s="96"/>
      <c r="B720" s="96"/>
      <c r="C720" s="95"/>
      <c r="D720" s="140"/>
      <c r="E720" s="140"/>
      <c r="F720" s="140"/>
      <c r="G720" s="91"/>
    </row>
    <row r="721" spans="1:7">
      <c r="A721" s="96"/>
      <c r="B721" s="96"/>
      <c r="C721" s="95"/>
      <c r="D721" s="140"/>
      <c r="E721" s="140"/>
      <c r="F721" s="140"/>
      <c r="G721" s="91"/>
    </row>
    <row r="722" spans="1:7">
      <c r="A722" s="96"/>
      <c r="B722" s="96"/>
      <c r="C722" s="103"/>
      <c r="D722" s="98"/>
      <c r="E722" s="98"/>
      <c r="F722" s="98"/>
      <c r="G722" s="104"/>
    </row>
    <row r="723" spans="1:7" s="8" customFormat="1" ht="39.950000000000003" customHeight="1">
      <c r="A723" s="32"/>
      <c r="B723" s="99"/>
      <c r="C723" s="83"/>
      <c r="D723" s="90"/>
      <c r="E723" s="66"/>
      <c r="F723" s="66"/>
      <c r="G723" s="31"/>
    </row>
    <row r="724" spans="1:7">
      <c r="A724" s="96"/>
      <c r="B724" s="96"/>
      <c r="C724" s="47"/>
      <c r="D724" s="91"/>
      <c r="E724" s="92"/>
      <c r="F724" s="92"/>
      <c r="G724" s="94"/>
    </row>
    <row r="725" spans="1:7">
      <c r="A725" s="96"/>
      <c r="B725" s="96"/>
      <c r="C725" s="95"/>
      <c r="D725" s="31"/>
      <c r="E725" s="32"/>
      <c r="F725" s="32"/>
      <c r="G725" s="31"/>
    </row>
    <row r="726" spans="1:7">
      <c r="A726" s="96"/>
      <c r="B726" s="96"/>
      <c r="C726" s="93"/>
      <c r="D726" s="31"/>
      <c r="E726" s="32"/>
      <c r="F726" s="32"/>
      <c r="G726" s="34"/>
    </row>
    <row r="727" spans="1:7">
      <c r="A727" s="96"/>
      <c r="B727" s="96"/>
      <c r="C727" s="93"/>
      <c r="D727" s="31"/>
      <c r="E727" s="32"/>
      <c r="F727" s="32"/>
      <c r="G727" s="34"/>
    </row>
    <row r="728" spans="1:7">
      <c r="A728" s="96"/>
      <c r="B728" s="96"/>
      <c r="C728" s="95"/>
      <c r="D728" s="139"/>
      <c r="E728" s="139"/>
      <c r="F728" s="139"/>
      <c r="G728" s="91"/>
    </row>
    <row r="729" spans="1:7">
      <c r="A729" s="96"/>
      <c r="B729" s="96"/>
      <c r="C729" s="95"/>
      <c r="D729" s="31"/>
      <c r="E729" s="32"/>
      <c r="F729" s="32"/>
      <c r="G729" s="31"/>
    </row>
    <row r="730" spans="1:7">
      <c r="A730" s="96"/>
      <c r="B730" s="96"/>
      <c r="C730" s="93"/>
      <c r="D730" s="31"/>
      <c r="E730" s="32"/>
      <c r="F730" s="32"/>
      <c r="G730" s="34"/>
    </row>
    <row r="731" spans="1:7">
      <c r="A731" s="96"/>
      <c r="B731" s="96"/>
      <c r="C731" s="93"/>
      <c r="D731" s="31"/>
      <c r="E731" s="32"/>
      <c r="F731" s="32"/>
      <c r="G731" s="34"/>
    </row>
    <row r="732" spans="1:7">
      <c r="A732" s="96"/>
      <c r="B732" s="96"/>
      <c r="C732" s="95"/>
      <c r="D732" s="139"/>
      <c r="E732" s="139"/>
      <c r="F732" s="139"/>
      <c r="G732" s="91"/>
    </row>
    <row r="733" spans="1:7">
      <c r="A733" s="97"/>
      <c r="B733" s="97"/>
      <c r="C733" s="95"/>
      <c r="D733" s="139"/>
      <c r="E733" s="139"/>
      <c r="F733" s="139"/>
      <c r="G733" s="91"/>
    </row>
    <row r="734" spans="1:7">
      <c r="A734" s="97"/>
      <c r="B734" s="97"/>
      <c r="C734" s="95"/>
      <c r="D734" s="139"/>
      <c r="E734" s="139"/>
      <c r="F734" s="139"/>
      <c r="G734" s="91"/>
    </row>
    <row r="735" spans="1:7">
      <c r="A735" s="96"/>
      <c r="B735" s="96"/>
      <c r="C735" s="95"/>
      <c r="D735" s="140"/>
      <c r="E735" s="140"/>
      <c r="F735" s="140"/>
      <c r="G735" s="91"/>
    </row>
    <row r="736" spans="1:7">
      <c r="A736" s="96"/>
      <c r="B736" s="96"/>
      <c r="C736" s="95"/>
      <c r="D736" s="140"/>
      <c r="E736" s="140"/>
      <c r="F736" s="140"/>
      <c r="G736" s="91"/>
    </row>
    <row r="737" spans="1:7" ht="15" thickBot="1">
      <c r="A737" s="96"/>
      <c r="B737" s="96"/>
      <c r="C737" s="103"/>
      <c r="D737" s="98"/>
      <c r="E737" s="98"/>
      <c r="F737" s="98"/>
      <c r="G737" s="104"/>
    </row>
    <row r="738" spans="1:7" ht="30" customHeight="1" thickBot="1">
      <c r="A738" s="40"/>
      <c r="B738" s="40"/>
      <c r="C738" s="13"/>
      <c r="D738" s="14"/>
      <c r="E738" s="15"/>
      <c r="F738" s="15"/>
      <c r="G738" s="16"/>
    </row>
    <row r="739" spans="1:7" ht="15" customHeight="1">
      <c r="A739" s="4"/>
      <c r="B739" s="4"/>
      <c r="C739" s="53"/>
      <c r="D739" s="5"/>
      <c r="E739" s="5"/>
      <c r="F739" s="5"/>
      <c r="G739" s="6"/>
    </row>
    <row r="740" spans="1:7" ht="15" customHeight="1" thickBot="1">
      <c r="A740" s="20"/>
      <c r="B740" s="20"/>
      <c r="C740" s="48"/>
      <c r="D740" s="136"/>
      <c r="E740" s="136"/>
      <c r="F740" s="136"/>
      <c r="G740" s="136"/>
    </row>
    <row r="741" spans="1:7" ht="15" customHeight="1" thickBot="1">
      <c r="A741" s="44"/>
      <c r="B741" s="44"/>
      <c r="C741" s="57"/>
      <c r="D741" s="21"/>
      <c r="E741" s="21"/>
      <c r="F741" s="21"/>
      <c r="G741" s="22"/>
    </row>
    <row r="742" spans="1:7" ht="39.950000000000003" customHeight="1" thickBot="1">
      <c r="A742" s="41"/>
      <c r="B742" s="99"/>
      <c r="C742" s="55"/>
      <c r="D742" s="90"/>
      <c r="E742" s="41"/>
      <c r="F742" s="41"/>
      <c r="G742" s="36"/>
    </row>
    <row r="743" spans="1:7" ht="30" customHeight="1" thickBot="1">
      <c r="A743" s="40"/>
      <c r="B743" s="40"/>
      <c r="C743" s="13"/>
      <c r="D743" s="14"/>
      <c r="E743" s="15"/>
      <c r="F743" s="15"/>
      <c r="G743" s="16"/>
    </row>
    <row r="744" spans="1:7" ht="15" customHeight="1">
      <c r="A744" s="4"/>
      <c r="B744" s="4"/>
      <c r="C744" s="53"/>
      <c r="D744" s="5"/>
      <c r="E744" s="5"/>
      <c r="F744" s="5"/>
      <c r="G744" s="6"/>
    </row>
    <row r="745" spans="1:7" ht="15" customHeight="1" thickBot="1">
      <c r="A745" s="20"/>
      <c r="B745" s="20"/>
      <c r="C745" s="48"/>
      <c r="D745" s="136"/>
      <c r="E745" s="136"/>
      <c r="F745" s="136"/>
      <c r="G745" s="136"/>
    </row>
    <row r="746" spans="1:7" ht="15" customHeight="1" thickBot="1">
      <c r="A746" s="44"/>
      <c r="B746" s="44"/>
      <c r="C746" s="57"/>
      <c r="D746" s="21"/>
      <c r="E746" s="21"/>
      <c r="F746" s="21"/>
      <c r="G746" s="22"/>
    </row>
    <row r="747" spans="1:7" ht="49.9" customHeight="1" thickBot="1">
      <c r="A747" s="41"/>
      <c r="B747" s="99"/>
      <c r="C747" s="62"/>
      <c r="D747" s="90"/>
      <c r="E747" s="41"/>
      <c r="F747" s="41"/>
      <c r="G747" s="36"/>
    </row>
    <row r="748" spans="1:7" ht="30" customHeight="1" thickBot="1">
      <c r="A748" s="40"/>
      <c r="B748" s="40"/>
      <c r="C748" s="13"/>
      <c r="D748" s="14"/>
      <c r="E748" s="15"/>
      <c r="F748" s="15"/>
      <c r="G748" s="16"/>
    </row>
    <row r="749" spans="1:7" ht="15" customHeight="1">
      <c r="A749" s="4"/>
      <c r="B749" s="4"/>
      <c r="C749" s="53"/>
      <c r="D749" s="5"/>
      <c r="E749" s="5"/>
      <c r="F749" s="5"/>
      <c r="G749" s="6"/>
    </row>
    <row r="750" spans="1:7" ht="15" customHeight="1" thickBot="1">
      <c r="A750" s="20"/>
      <c r="B750" s="20"/>
      <c r="C750" s="48"/>
      <c r="D750" s="136"/>
      <c r="E750" s="136"/>
      <c r="F750" s="136"/>
      <c r="G750" s="136"/>
    </row>
    <row r="751" spans="1:7" ht="15" customHeight="1" thickBot="1">
      <c r="A751" s="44"/>
      <c r="B751" s="44"/>
      <c r="C751" s="57"/>
      <c r="D751" s="21"/>
      <c r="E751" s="21"/>
      <c r="F751" s="21"/>
      <c r="G751" s="22"/>
    </row>
    <row r="752" spans="1:7" ht="49.9" customHeight="1" thickBot="1">
      <c r="A752" s="41"/>
      <c r="B752" s="99"/>
      <c r="C752" s="62"/>
      <c r="D752" s="90"/>
      <c r="E752" s="41"/>
      <c r="F752" s="41"/>
      <c r="G752" s="36"/>
    </row>
    <row r="753" spans="1:7" ht="30" customHeight="1" thickBot="1">
      <c r="A753" s="40"/>
      <c r="B753" s="40"/>
      <c r="C753" s="13"/>
      <c r="D753" s="14"/>
      <c r="E753" s="15"/>
      <c r="F753" s="15"/>
      <c r="G753" s="16"/>
    </row>
    <row r="754" spans="1:7" ht="4.9000000000000004" customHeight="1" thickBot="1">
      <c r="A754" s="24"/>
      <c r="B754" s="24"/>
      <c r="C754" s="58"/>
      <c r="D754" s="25"/>
      <c r="E754" s="25"/>
      <c r="F754" s="25"/>
      <c r="G754" s="26"/>
    </row>
    <row r="755" spans="1:7" ht="15" customHeight="1">
      <c r="A755" s="23"/>
      <c r="B755" s="23"/>
      <c r="C755" s="12"/>
      <c r="D755" s="52"/>
      <c r="E755" s="52"/>
      <c r="F755" s="52"/>
      <c r="G755" s="61"/>
    </row>
    <row r="756" spans="1:7" ht="409.15" customHeight="1">
      <c r="A756" s="23"/>
      <c r="B756" s="23"/>
      <c r="C756" s="80"/>
      <c r="D756" s="52"/>
      <c r="E756" s="52"/>
      <c r="F756" s="52"/>
      <c r="G756" s="61"/>
    </row>
    <row r="757" spans="1:7" ht="316.89999999999998" customHeight="1">
      <c r="A757" s="23"/>
      <c r="B757" s="23"/>
      <c r="C757" s="80"/>
      <c r="D757" s="52"/>
      <c r="E757" s="52"/>
      <c r="F757" s="52"/>
      <c r="G757" s="61"/>
    </row>
    <row r="758" spans="1:7" ht="78" customHeight="1">
      <c r="C758" s="59"/>
      <c r="G758" s="28"/>
    </row>
    <row r="759" spans="1:7" ht="30" customHeight="1" thickBot="1">
      <c r="A759" s="1"/>
      <c r="B759" s="1"/>
      <c r="C759" s="45"/>
      <c r="D759" s="135"/>
      <c r="E759" s="135"/>
      <c r="F759" s="2"/>
      <c r="G759" s="51"/>
    </row>
    <row r="760" spans="1:7" ht="15" customHeight="1">
      <c r="A760" s="29"/>
      <c r="B760" s="100"/>
      <c r="C760" s="69"/>
      <c r="D760" s="37"/>
      <c r="E760" s="37"/>
      <c r="F760" s="37"/>
      <c r="G760" s="38"/>
    </row>
    <row r="761" spans="1:7" ht="15" customHeight="1">
      <c r="A761" s="39"/>
      <c r="B761" s="39"/>
      <c r="C761" s="60"/>
      <c r="D761" s="43"/>
      <c r="E761" s="43"/>
      <c r="F761" s="43"/>
      <c r="G761" s="43"/>
    </row>
    <row r="762" spans="1:7" ht="19.899999999999999" customHeight="1">
      <c r="A762" s="50"/>
      <c r="B762" s="50"/>
      <c r="C762" s="132"/>
      <c r="D762" s="132"/>
      <c r="E762" s="132"/>
      <c r="F762" s="132"/>
      <c r="G762" s="81"/>
    </row>
    <row r="763" spans="1:7" ht="19.899999999999999" customHeight="1">
      <c r="A763" s="50"/>
      <c r="B763" s="50"/>
      <c r="C763" s="132"/>
      <c r="D763" s="132"/>
      <c r="E763" s="132"/>
      <c r="F763" s="132"/>
      <c r="G763" s="81"/>
    </row>
    <row r="764" spans="1:7" ht="19.899999999999999" customHeight="1">
      <c r="A764" s="50"/>
      <c r="B764" s="50"/>
      <c r="C764" s="87"/>
      <c r="D764" s="87"/>
      <c r="E764" s="87"/>
      <c r="F764" s="87"/>
      <c r="G764" s="81"/>
    </row>
    <row r="765" spans="1:7" ht="19.899999999999999" customHeight="1">
      <c r="A765" s="50"/>
      <c r="B765" s="50"/>
      <c r="C765" s="132"/>
      <c r="D765" s="132"/>
      <c r="E765" s="132"/>
      <c r="F765" s="132"/>
      <c r="G765" s="82"/>
    </row>
    <row r="766" spans="1:7" ht="19.899999999999999" customHeight="1">
      <c r="A766" s="85"/>
      <c r="B766" s="85"/>
      <c r="C766" s="132"/>
      <c r="D766" s="132"/>
      <c r="E766" s="132"/>
      <c r="F766" s="132"/>
      <c r="G766" s="82"/>
    </row>
    <row r="767" spans="1:7" ht="19.899999999999999" customHeight="1" thickBot="1">
      <c r="A767" s="85"/>
      <c r="B767" s="101"/>
      <c r="C767" s="142"/>
      <c r="D767" s="142"/>
      <c r="E767" s="142"/>
      <c r="F767" s="142"/>
      <c r="G767" s="86"/>
    </row>
    <row r="768" spans="1:7" ht="19.899999999999999" customHeight="1">
      <c r="A768" s="78"/>
      <c r="B768" s="78"/>
      <c r="C768" s="70"/>
      <c r="D768" s="71"/>
      <c r="E768" s="71"/>
      <c r="F768" s="71"/>
      <c r="G768" s="72"/>
    </row>
    <row r="769" spans="1:7" ht="15">
      <c r="A769" s="79"/>
      <c r="B769" s="79"/>
      <c r="C769" s="73"/>
      <c r="D769" s="74"/>
      <c r="E769" s="74"/>
      <c r="F769" s="74"/>
      <c r="G769" s="75"/>
    </row>
    <row r="770" spans="1:7" ht="15">
      <c r="A770" s="79"/>
      <c r="B770" s="79"/>
      <c r="C770" s="73"/>
      <c r="D770" s="74"/>
      <c r="E770" s="74"/>
      <c r="F770" s="74"/>
      <c r="G770" s="75"/>
    </row>
    <row r="771" spans="1:7" ht="15">
      <c r="A771" s="79"/>
      <c r="B771" s="79"/>
      <c r="C771" s="73"/>
      <c r="D771" s="74"/>
      <c r="E771" s="74"/>
      <c r="F771" s="74"/>
      <c r="G771" s="75"/>
    </row>
    <row r="772" spans="1:7" ht="15">
      <c r="A772" s="79"/>
      <c r="B772" s="79"/>
      <c r="C772" s="73"/>
      <c r="D772" s="74"/>
      <c r="E772" s="74"/>
      <c r="F772" s="74"/>
      <c r="G772" s="75"/>
    </row>
    <row r="773" spans="1:7" ht="15">
      <c r="A773" s="79"/>
      <c r="B773" s="79"/>
      <c r="C773" s="76" t="b">
        <v>0</v>
      </c>
      <c r="D773" s="74"/>
      <c r="E773" s="74"/>
      <c r="F773" s="74"/>
      <c r="G773" s="77"/>
    </row>
    <row r="774" spans="1:7" ht="67.150000000000006" customHeight="1">
      <c r="C774" s="59"/>
      <c r="G774" s="28"/>
    </row>
    <row r="775" spans="1:7" ht="333" customHeight="1">
      <c r="C775" s="133"/>
      <c r="D775" s="133"/>
      <c r="E775" s="133"/>
      <c r="F775" s="133"/>
      <c r="G775" s="133"/>
    </row>
  </sheetData>
  <mergeCells count="305">
    <mergeCell ref="A1:C1"/>
    <mergeCell ref="D1:E1"/>
    <mergeCell ref="D3:G3"/>
    <mergeCell ref="D11:F11"/>
    <mergeCell ref="D15:F15"/>
    <mergeCell ref="D16:F16"/>
    <mergeCell ref="D32:F32"/>
    <mergeCell ref="D33:F33"/>
    <mergeCell ref="D34:F34"/>
    <mergeCell ref="D41:F41"/>
    <mergeCell ref="D45:F45"/>
    <mergeCell ref="D46:F46"/>
    <mergeCell ref="D17:F17"/>
    <mergeCell ref="D18:F18"/>
    <mergeCell ref="D19:F19"/>
    <mergeCell ref="D26:F26"/>
    <mergeCell ref="D30:F30"/>
    <mergeCell ref="D31:F31"/>
    <mergeCell ref="D62:F62"/>
    <mergeCell ref="D63:F63"/>
    <mergeCell ref="D64:F64"/>
    <mergeCell ref="D71:F71"/>
    <mergeCell ref="D75:F75"/>
    <mergeCell ref="D76:F76"/>
    <mergeCell ref="D47:F47"/>
    <mergeCell ref="D48:F48"/>
    <mergeCell ref="D49:F49"/>
    <mergeCell ref="D56:F56"/>
    <mergeCell ref="D60:F60"/>
    <mergeCell ref="D61:F61"/>
    <mergeCell ref="D92:F92"/>
    <mergeCell ref="D93:F93"/>
    <mergeCell ref="D94:F94"/>
    <mergeCell ref="D101:F101"/>
    <mergeCell ref="D105:F105"/>
    <mergeCell ref="D106:F106"/>
    <mergeCell ref="D77:F77"/>
    <mergeCell ref="D78:F78"/>
    <mergeCell ref="D79:F79"/>
    <mergeCell ref="D86:F86"/>
    <mergeCell ref="D90:F90"/>
    <mergeCell ref="D91:F91"/>
    <mergeCell ref="D122:F122"/>
    <mergeCell ref="D123:F123"/>
    <mergeCell ref="D124:F124"/>
    <mergeCell ref="D131:F131"/>
    <mergeCell ref="D135:F135"/>
    <mergeCell ref="D136:F136"/>
    <mergeCell ref="D107:F107"/>
    <mergeCell ref="D108:F108"/>
    <mergeCell ref="D109:F109"/>
    <mergeCell ref="D116:F116"/>
    <mergeCell ref="D120:F120"/>
    <mergeCell ref="D121:F121"/>
    <mergeCell ref="D152:F152"/>
    <mergeCell ref="D153:F153"/>
    <mergeCell ref="D154:F154"/>
    <mergeCell ref="D161:F161"/>
    <mergeCell ref="D165:F165"/>
    <mergeCell ref="D166:F166"/>
    <mergeCell ref="D137:F137"/>
    <mergeCell ref="D138:F138"/>
    <mergeCell ref="D139:F139"/>
    <mergeCell ref="D146:F146"/>
    <mergeCell ref="D150:F150"/>
    <mergeCell ref="D151:F151"/>
    <mergeCell ref="D182:F182"/>
    <mergeCell ref="D183:F183"/>
    <mergeCell ref="D184:F184"/>
    <mergeCell ref="D191:F191"/>
    <mergeCell ref="D195:F195"/>
    <mergeCell ref="D196:F196"/>
    <mergeCell ref="D167:F167"/>
    <mergeCell ref="D168:F168"/>
    <mergeCell ref="D169:F169"/>
    <mergeCell ref="D176:F176"/>
    <mergeCell ref="D180:F180"/>
    <mergeCell ref="D181:F181"/>
    <mergeCell ref="D212:F212"/>
    <mergeCell ref="D213:F213"/>
    <mergeCell ref="D214:F214"/>
    <mergeCell ref="D221:F221"/>
    <mergeCell ref="D225:F225"/>
    <mergeCell ref="D226:F226"/>
    <mergeCell ref="D197:F197"/>
    <mergeCell ref="D198:F198"/>
    <mergeCell ref="D199:F199"/>
    <mergeCell ref="D206:F206"/>
    <mergeCell ref="D210:F210"/>
    <mergeCell ref="D211:F211"/>
    <mergeCell ref="D242:F242"/>
    <mergeCell ref="D243:F243"/>
    <mergeCell ref="D244:F244"/>
    <mergeCell ref="D251:F251"/>
    <mergeCell ref="D255:F255"/>
    <mergeCell ref="D256:F256"/>
    <mergeCell ref="D227:F227"/>
    <mergeCell ref="D228:F228"/>
    <mergeCell ref="D229:F229"/>
    <mergeCell ref="D236:F236"/>
    <mergeCell ref="D240:F240"/>
    <mergeCell ref="D241:F241"/>
    <mergeCell ref="D272:F272"/>
    <mergeCell ref="D273:F273"/>
    <mergeCell ref="D274:F274"/>
    <mergeCell ref="D278:G278"/>
    <mergeCell ref="D279:G279"/>
    <mergeCell ref="D287:F287"/>
    <mergeCell ref="D257:F257"/>
    <mergeCell ref="D258:F258"/>
    <mergeCell ref="D259:F259"/>
    <mergeCell ref="D266:F266"/>
    <mergeCell ref="D270:F270"/>
    <mergeCell ref="D271:F271"/>
    <mergeCell ref="D306:F306"/>
    <mergeCell ref="D307:F307"/>
    <mergeCell ref="D308:F308"/>
    <mergeCell ref="D309:F309"/>
    <mergeCell ref="D310:F310"/>
    <mergeCell ref="D317:F317"/>
    <mergeCell ref="D291:F291"/>
    <mergeCell ref="D292:F292"/>
    <mergeCell ref="D293:F293"/>
    <mergeCell ref="D294:F294"/>
    <mergeCell ref="D295:F295"/>
    <mergeCell ref="D302:F302"/>
    <mergeCell ref="D336:F336"/>
    <mergeCell ref="D337:F337"/>
    <mergeCell ref="D338:F338"/>
    <mergeCell ref="D339:F339"/>
    <mergeCell ref="D340:F340"/>
    <mergeCell ref="D347:F347"/>
    <mergeCell ref="D321:F321"/>
    <mergeCell ref="D322:F322"/>
    <mergeCell ref="D323:F323"/>
    <mergeCell ref="D324:F324"/>
    <mergeCell ref="D325:F325"/>
    <mergeCell ref="D332:F332"/>
    <mergeCell ref="D366:F366"/>
    <mergeCell ref="D367:F367"/>
    <mergeCell ref="D368:F368"/>
    <mergeCell ref="D369:F369"/>
    <mergeCell ref="D370:F370"/>
    <mergeCell ref="D377:F377"/>
    <mergeCell ref="D351:F351"/>
    <mergeCell ref="D352:F352"/>
    <mergeCell ref="D353:F353"/>
    <mergeCell ref="D354:F354"/>
    <mergeCell ref="D355:F355"/>
    <mergeCell ref="D362:F362"/>
    <mergeCell ref="D396:F396"/>
    <mergeCell ref="D397:F397"/>
    <mergeCell ref="D398:F398"/>
    <mergeCell ref="D399:F399"/>
    <mergeCell ref="D400:F400"/>
    <mergeCell ref="D407:F407"/>
    <mergeCell ref="D381:F381"/>
    <mergeCell ref="D382:F382"/>
    <mergeCell ref="D383:F383"/>
    <mergeCell ref="D384:F384"/>
    <mergeCell ref="D385:F385"/>
    <mergeCell ref="D392:F392"/>
    <mergeCell ref="D426:F426"/>
    <mergeCell ref="D427:F427"/>
    <mergeCell ref="D428:F428"/>
    <mergeCell ref="D429:F429"/>
    <mergeCell ref="D430:F430"/>
    <mergeCell ref="D437:F437"/>
    <mergeCell ref="D411:F411"/>
    <mergeCell ref="D412:F412"/>
    <mergeCell ref="D413:F413"/>
    <mergeCell ref="D414:F414"/>
    <mergeCell ref="D415:F415"/>
    <mergeCell ref="D422:F422"/>
    <mergeCell ref="D456:F456"/>
    <mergeCell ref="D457:F457"/>
    <mergeCell ref="D458:F458"/>
    <mergeCell ref="D459:F459"/>
    <mergeCell ref="D460:F460"/>
    <mergeCell ref="D467:F467"/>
    <mergeCell ref="D441:F441"/>
    <mergeCell ref="D442:F442"/>
    <mergeCell ref="D443:F443"/>
    <mergeCell ref="D444:F444"/>
    <mergeCell ref="D445:F445"/>
    <mergeCell ref="D452:F452"/>
    <mergeCell ref="D486:F486"/>
    <mergeCell ref="D487:F487"/>
    <mergeCell ref="D488:F488"/>
    <mergeCell ref="D489:F489"/>
    <mergeCell ref="D490:F490"/>
    <mergeCell ref="D497:F497"/>
    <mergeCell ref="D471:F471"/>
    <mergeCell ref="D472:F472"/>
    <mergeCell ref="D473:F473"/>
    <mergeCell ref="D474:F474"/>
    <mergeCell ref="D475:F475"/>
    <mergeCell ref="D482:F482"/>
    <mergeCell ref="D516:F516"/>
    <mergeCell ref="D517:F517"/>
    <mergeCell ref="D518:F518"/>
    <mergeCell ref="D519:F519"/>
    <mergeCell ref="D520:F520"/>
    <mergeCell ref="D527:F527"/>
    <mergeCell ref="D501:F501"/>
    <mergeCell ref="D502:F502"/>
    <mergeCell ref="D503:F503"/>
    <mergeCell ref="D504:F504"/>
    <mergeCell ref="D505:F505"/>
    <mergeCell ref="D512:F512"/>
    <mergeCell ref="D546:F546"/>
    <mergeCell ref="D547:F547"/>
    <mergeCell ref="D548:F548"/>
    <mergeCell ref="D549:F549"/>
    <mergeCell ref="D550:F550"/>
    <mergeCell ref="D554:G554"/>
    <mergeCell ref="D531:F531"/>
    <mergeCell ref="D532:F532"/>
    <mergeCell ref="D533:F533"/>
    <mergeCell ref="D534:F534"/>
    <mergeCell ref="D535:F535"/>
    <mergeCell ref="D542:F542"/>
    <mergeCell ref="D571:F571"/>
    <mergeCell ref="D578:F578"/>
    <mergeCell ref="D582:F582"/>
    <mergeCell ref="D583:F583"/>
    <mergeCell ref="D584:F584"/>
    <mergeCell ref="D585:F585"/>
    <mergeCell ref="D555:G555"/>
    <mergeCell ref="D563:F563"/>
    <mergeCell ref="D567:F567"/>
    <mergeCell ref="D568:F568"/>
    <mergeCell ref="D569:F569"/>
    <mergeCell ref="D570:F570"/>
    <mergeCell ref="D601:F601"/>
    <mergeCell ref="D608:F608"/>
    <mergeCell ref="D612:F612"/>
    <mergeCell ref="D613:F613"/>
    <mergeCell ref="D614:F614"/>
    <mergeCell ref="D615:F615"/>
    <mergeCell ref="D586:F586"/>
    <mergeCell ref="D593:F593"/>
    <mergeCell ref="D597:F597"/>
    <mergeCell ref="D598:F598"/>
    <mergeCell ref="D599:F599"/>
    <mergeCell ref="D600:F600"/>
    <mergeCell ref="D631:F631"/>
    <mergeCell ref="D638:F638"/>
    <mergeCell ref="D642:F642"/>
    <mergeCell ref="D643:F643"/>
    <mergeCell ref="D644:F644"/>
    <mergeCell ref="D645:F645"/>
    <mergeCell ref="D616:F616"/>
    <mergeCell ref="D623:F623"/>
    <mergeCell ref="D627:F627"/>
    <mergeCell ref="D628:F628"/>
    <mergeCell ref="D629:F629"/>
    <mergeCell ref="D630:F630"/>
    <mergeCell ref="D661:F661"/>
    <mergeCell ref="D668:F668"/>
    <mergeCell ref="D672:F672"/>
    <mergeCell ref="D673:F673"/>
    <mergeCell ref="D674:F674"/>
    <mergeCell ref="D675:F675"/>
    <mergeCell ref="D646:F646"/>
    <mergeCell ref="D653:F653"/>
    <mergeCell ref="D657:F657"/>
    <mergeCell ref="D658:F658"/>
    <mergeCell ref="D659:F659"/>
    <mergeCell ref="D660:F660"/>
    <mergeCell ref="D691:F691"/>
    <mergeCell ref="D698:F698"/>
    <mergeCell ref="D702:F702"/>
    <mergeCell ref="D703:F703"/>
    <mergeCell ref="D704:F704"/>
    <mergeCell ref="D705:F705"/>
    <mergeCell ref="D676:F676"/>
    <mergeCell ref="D683:F683"/>
    <mergeCell ref="D687:F687"/>
    <mergeCell ref="D688:F688"/>
    <mergeCell ref="D689:F689"/>
    <mergeCell ref="D690:F690"/>
    <mergeCell ref="D721:F721"/>
    <mergeCell ref="D728:F728"/>
    <mergeCell ref="D732:F732"/>
    <mergeCell ref="D733:F733"/>
    <mergeCell ref="D734:F734"/>
    <mergeCell ref="D735:F735"/>
    <mergeCell ref="D706:F706"/>
    <mergeCell ref="D713:F713"/>
    <mergeCell ref="D717:F717"/>
    <mergeCell ref="D718:F718"/>
    <mergeCell ref="D719:F719"/>
    <mergeCell ref="D720:F720"/>
    <mergeCell ref="C763:F763"/>
    <mergeCell ref="C765:F765"/>
    <mergeCell ref="C766:F766"/>
    <mergeCell ref="C767:F767"/>
    <mergeCell ref="C775:G775"/>
    <mergeCell ref="D736:F736"/>
    <mergeCell ref="D740:G740"/>
    <mergeCell ref="D745:G745"/>
    <mergeCell ref="D750:G750"/>
    <mergeCell ref="D759:E759"/>
    <mergeCell ref="C762:F762"/>
  </mergeCells>
  <pageMargins left="0.7" right="0.7" top="0.75" bottom="0.75" header="0.3" footer="0.3"/>
  <pageSetup paperSize="9" scale="6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I528"/>
  <sheetViews>
    <sheetView topLeftCell="A409" zoomScaleNormal="100" workbookViewId="0">
      <selection activeCell="D523" sqref="D523:F523"/>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4" t="s">
        <v>142</v>
      </c>
      <c r="B1" s="134"/>
      <c r="C1" s="134"/>
      <c r="D1" s="135" t="s">
        <v>26</v>
      </c>
      <c r="E1" s="135"/>
      <c r="F1" s="2"/>
      <c r="G1" s="51" t="s">
        <v>141</v>
      </c>
    </row>
    <row r="2" spans="1:7" ht="15" customHeight="1">
      <c r="A2" s="4" t="s">
        <v>2</v>
      </c>
      <c r="B2" s="4"/>
      <c r="C2" s="53" t="s">
        <v>27</v>
      </c>
      <c r="D2" s="5"/>
      <c r="E2" s="5"/>
      <c r="F2" s="5"/>
      <c r="G2" s="6"/>
    </row>
    <row r="3" spans="1:7" ht="30" customHeight="1" thickBot="1">
      <c r="A3" s="7" t="s">
        <v>3</v>
      </c>
      <c r="B3" s="7"/>
      <c r="C3" s="46">
        <v>1</v>
      </c>
      <c r="D3" s="136" t="s">
        <v>78</v>
      </c>
      <c r="E3" s="136"/>
      <c r="F3" s="136"/>
      <c r="G3" s="136"/>
    </row>
    <row r="4" spans="1:7" ht="15" customHeight="1">
      <c r="A4" s="17"/>
      <c r="B4" s="17"/>
      <c r="C4" s="55"/>
      <c r="D4" s="137"/>
      <c r="E4" s="137"/>
      <c r="F4" s="137"/>
      <c r="G4" s="137"/>
    </row>
    <row r="5" spans="1:7" ht="15" customHeight="1" thickBot="1">
      <c r="A5" s="35" t="s">
        <v>43</v>
      </c>
      <c r="B5" s="35" t="s">
        <v>37</v>
      </c>
      <c r="C5" s="56" t="s">
        <v>0</v>
      </c>
      <c r="D5" s="18" t="s">
        <v>8</v>
      </c>
      <c r="E5" s="18" t="s">
        <v>1</v>
      </c>
      <c r="F5" s="18" t="s">
        <v>6</v>
      </c>
      <c r="G5" s="19" t="s">
        <v>9</v>
      </c>
    </row>
    <row r="6" spans="1:7" s="8" customFormat="1" ht="90" customHeight="1">
      <c r="A6" s="32">
        <v>1</v>
      </c>
      <c r="B6" s="106" t="s">
        <v>38</v>
      </c>
      <c r="C6" s="65" t="s">
        <v>145</v>
      </c>
      <c r="D6" s="34">
        <f>G20</f>
        <v>680.56704100000002</v>
      </c>
      <c r="E6" s="32"/>
      <c r="F6" s="32" t="s">
        <v>15</v>
      </c>
      <c r="G6" s="31"/>
    </row>
    <row r="7" spans="1:7" s="8" customFormat="1" ht="15" customHeight="1">
      <c r="A7" s="32"/>
      <c r="B7" s="106"/>
      <c r="C7" s="124"/>
      <c r="D7" s="107"/>
      <c r="E7" s="122"/>
      <c r="F7" s="122"/>
      <c r="G7" s="123"/>
    </row>
    <row r="8" spans="1:7" ht="15" customHeight="1" thickBot="1">
      <c r="A8" s="96"/>
      <c r="B8" s="96"/>
      <c r="C8" s="47"/>
      <c r="D8" s="18" t="s">
        <v>8</v>
      </c>
      <c r="E8" s="18" t="s">
        <v>1</v>
      </c>
      <c r="F8" s="18" t="s">
        <v>6</v>
      </c>
      <c r="G8" s="19" t="s">
        <v>9</v>
      </c>
    </row>
    <row r="9" spans="1:7" ht="15" customHeight="1">
      <c r="A9" s="96"/>
      <c r="B9" s="96"/>
      <c r="C9" s="95" t="s">
        <v>31</v>
      </c>
      <c r="D9" s="31"/>
      <c r="E9" s="32"/>
      <c r="F9" s="32"/>
      <c r="G9" s="31"/>
    </row>
    <row r="10" spans="1:7" ht="15" customHeight="1">
      <c r="A10" s="96"/>
      <c r="B10" s="96"/>
      <c r="C10" s="127" t="s">
        <v>163</v>
      </c>
      <c r="D10" s="34">
        <v>26.08</v>
      </c>
      <c r="E10" s="33">
        <v>2</v>
      </c>
      <c r="F10" s="33" t="s">
        <v>29</v>
      </c>
      <c r="G10" s="34">
        <f>D10*E10</f>
        <v>52.16</v>
      </c>
    </row>
    <row r="11" spans="1:7" ht="15" customHeight="1">
      <c r="A11" s="96"/>
      <c r="B11" s="96"/>
      <c r="C11" s="127" t="s">
        <v>165</v>
      </c>
      <c r="D11" s="34">
        <v>30.41</v>
      </c>
      <c r="E11" s="33">
        <v>2</v>
      </c>
      <c r="F11" s="33" t="s">
        <v>29</v>
      </c>
      <c r="G11" s="34">
        <f>D11*E11</f>
        <v>60.82</v>
      </c>
    </row>
    <row r="12" spans="1:7" ht="15" customHeight="1">
      <c r="A12" s="96"/>
      <c r="B12" s="96"/>
      <c r="C12" s="95" t="s">
        <v>33</v>
      </c>
      <c r="D12" s="138"/>
      <c r="E12" s="138"/>
      <c r="F12" s="138"/>
      <c r="G12" s="91">
        <f>G10+G11</f>
        <v>112.97999999999999</v>
      </c>
    </row>
    <row r="13" spans="1:7" ht="15" customHeight="1">
      <c r="A13" s="96"/>
      <c r="B13" s="96"/>
      <c r="C13" s="95" t="s">
        <v>30</v>
      </c>
      <c r="D13" s="34"/>
      <c r="E13" s="33"/>
      <c r="F13" s="33"/>
      <c r="G13" s="31"/>
    </row>
    <row r="14" spans="1:7" ht="15" customHeight="1">
      <c r="A14" s="96"/>
      <c r="B14" s="96"/>
      <c r="C14" s="93" t="s">
        <v>62</v>
      </c>
      <c r="D14" s="34">
        <v>43</v>
      </c>
      <c r="E14" s="33">
        <v>2</v>
      </c>
      <c r="F14" s="33" t="s">
        <v>15</v>
      </c>
      <c r="G14" s="34">
        <f>D14*E14</f>
        <v>86</v>
      </c>
    </row>
    <row r="15" spans="1:7" ht="15" customHeight="1">
      <c r="A15" s="96"/>
      <c r="B15" s="96"/>
      <c r="C15" s="93" t="s">
        <v>63</v>
      </c>
      <c r="D15" s="34">
        <v>452</v>
      </c>
      <c r="E15" s="33">
        <v>1</v>
      </c>
      <c r="F15" s="33" t="s">
        <v>15</v>
      </c>
      <c r="G15" s="34">
        <f>D15*E15</f>
        <v>452</v>
      </c>
    </row>
    <row r="16" spans="1:7" ht="15" customHeight="1">
      <c r="A16" s="96"/>
      <c r="B16" s="96"/>
      <c r="C16" s="95" t="s">
        <v>33</v>
      </c>
      <c r="D16" s="139"/>
      <c r="E16" s="139"/>
      <c r="F16" s="139"/>
      <c r="G16" s="91">
        <f>G14+G15</f>
        <v>538</v>
      </c>
    </row>
    <row r="17" spans="1:7" ht="15" customHeight="1">
      <c r="A17" s="97"/>
      <c r="B17" s="97"/>
      <c r="C17" s="95" t="s">
        <v>34</v>
      </c>
      <c r="D17" s="139"/>
      <c r="E17" s="139"/>
      <c r="F17" s="139"/>
      <c r="G17" s="91">
        <f>(G12+G16)*0.015</f>
        <v>9.7646999999999995</v>
      </c>
    </row>
    <row r="18" spans="1:7" ht="15" customHeight="1">
      <c r="A18" s="97"/>
      <c r="B18" s="97"/>
      <c r="C18" s="95" t="s">
        <v>35</v>
      </c>
      <c r="D18" s="139"/>
      <c r="E18" s="139"/>
      <c r="F18" s="139"/>
      <c r="G18" s="91">
        <f>G12+G16+G17</f>
        <v>660.74469999999997</v>
      </c>
    </row>
    <row r="19" spans="1:7" ht="15" customHeight="1">
      <c r="A19" s="96"/>
      <c r="B19" s="96"/>
      <c r="C19" s="95" t="s">
        <v>99</v>
      </c>
      <c r="D19" s="140"/>
      <c r="E19" s="140"/>
      <c r="F19" s="140"/>
      <c r="G19" s="91">
        <f>G18*0.03</f>
        <v>19.822340999999998</v>
      </c>
    </row>
    <row r="20" spans="1:7" ht="15" customHeight="1">
      <c r="A20" s="96"/>
      <c r="B20" s="96"/>
      <c r="C20" s="95" t="s">
        <v>36</v>
      </c>
      <c r="D20" s="140"/>
      <c r="E20" s="140"/>
      <c r="F20" s="140"/>
      <c r="G20" s="94">
        <f>G18+G19</f>
        <v>680.56704100000002</v>
      </c>
    </row>
    <row r="21" spans="1:7" ht="15" customHeight="1">
      <c r="A21" s="96"/>
      <c r="B21" s="96"/>
      <c r="C21" s="95"/>
      <c r="D21" s="114"/>
      <c r="E21" s="114"/>
      <c r="F21" s="114"/>
      <c r="G21" s="115"/>
    </row>
    <row r="22" spans="1:7" ht="15" customHeight="1" thickBot="1">
      <c r="A22" s="35" t="s">
        <v>43</v>
      </c>
      <c r="B22" s="35" t="s">
        <v>37</v>
      </c>
      <c r="C22" s="56" t="s">
        <v>0</v>
      </c>
      <c r="D22" s="18" t="s">
        <v>8</v>
      </c>
      <c r="E22" s="18" t="s">
        <v>1</v>
      </c>
      <c r="F22" s="18" t="s">
        <v>6</v>
      </c>
      <c r="G22" s="19" t="s">
        <v>9</v>
      </c>
    </row>
    <row r="23" spans="1:7" ht="79.900000000000006" customHeight="1">
      <c r="A23" s="32">
        <v>2</v>
      </c>
      <c r="B23" s="106" t="s">
        <v>39</v>
      </c>
      <c r="C23" s="47" t="s">
        <v>119</v>
      </c>
      <c r="D23" s="34">
        <f>G37</f>
        <v>1252.9404615000001</v>
      </c>
      <c r="E23" s="32"/>
      <c r="F23" s="32" t="s">
        <v>15</v>
      </c>
      <c r="G23" s="31"/>
    </row>
    <row r="24" spans="1:7" ht="15" customHeight="1">
      <c r="A24" s="32"/>
      <c r="B24" s="106"/>
      <c r="C24" s="124"/>
      <c r="D24" s="107"/>
      <c r="E24" s="122"/>
      <c r="F24" s="122"/>
      <c r="G24" s="123"/>
    </row>
    <row r="25" spans="1:7" ht="15" customHeight="1" thickBot="1">
      <c r="A25" s="96"/>
      <c r="B25" s="96"/>
      <c r="C25" s="47"/>
      <c r="D25" s="18" t="s">
        <v>8</v>
      </c>
      <c r="E25" s="18" t="s">
        <v>1</v>
      </c>
      <c r="F25" s="18" t="s">
        <v>6</v>
      </c>
      <c r="G25" s="19" t="s">
        <v>9</v>
      </c>
    </row>
    <row r="26" spans="1:7" ht="15" customHeight="1">
      <c r="A26" s="96"/>
      <c r="B26" s="96"/>
      <c r="C26" s="95" t="s">
        <v>31</v>
      </c>
      <c r="D26" s="31"/>
      <c r="E26" s="32"/>
      <c r="F26" s="32"/>
      <c r="G26" s="31"/>
    </row>
    <row r="27" spans="1:7" ht="15" customHeight="1">
      <c r="A27" s="96"/>
      <c r="B27" s="96"/>
      <c r="C27" s="127" t="s">
        <v>163</v>
      </c>
      <c r="D27" s="34">
        <v>26.08</v>
      </c>
      <c r="E27" s="32">
        <v>3</v>
      </c>
      <c r="F27" s="32" t="s">
        <v>29</v>
      </c>
      <c r="G27" s="34">
        <f>D27*E27</f>
        <v>78.239999999999995</v>
      </c>
    </row>
    <row r="28" spans="1:7" ht="15" customHeight="1">
      <c r="A28" s="96"/>
      <c r="B28" s="96"/>
      <c r="C28" s="127" t="s">
        <v>165</v>
      </c>
      <c r="D28" s="34">
        <v>30.41</v>
      </c>
      <c r="E28" s="32">
        <v>3</v>
      </c>
      <c r="F28" s="32" t="s">
        <v>29</v>
      </c>
      <c r="G28" s="34">
        <f>D28*E28</f>
        <v>91.23</v>
      </c>
    </row>
    <row r="29" spans="1:7" ht="15" customHeight="1">
      <c r="A29" s="96"/>
      <c r="B29" s="96"/>
      <c r="C29" s="95" t="s">
        <v>33</v>
      </c>
      <c r="D29" s="139"/>
      <c r="E29" s="139"/>
      <c r="F29" s="139"/>
      <c r="G29" s="91">
        <f>G27+G28</f>
        <v>169.47</v>
      </c>
    </row>
    <row r="30" spans="1:7" ht="15" customHeight="1">
      <c r="A30" s="96"/>
      <c r="B30" s="96"/>
      <c r="C30" s="95" t="s">
        <v>30</v>
      </c>
      <c r="D30" s="31"/>
      <c r="E30" s="32"/>
      <c r="F30" s="32"/>
      <c r="G30" s="31"/>
    </row>
    <row r="31" spans="1:7" ht="15" customHeight="1">
      <c r="A31" s="96"/>
      <c r="B31" s="96"/>
      <c r="C31" s="93" t="s">
        <v>62</v>
      </c>
      <c r="D31" s="31">
        <v>43</v>
      </c>
      <c r="E31" s="32">
        <v>2</v>
      </c>
      <c r="F31" s="32" t="s">
        <v>15</v>
      </c>
      <c r="G31" s="34">
        <f>D31*E31</f>
        <v>86</v>
      </c>
    </row>
    <row r="32" spans="1:7" s="8" customFormat="1" ht="15" customHeight="1">
      <c r="A32" s="96"/>
      <c r="B32" s="96"/>
      <c r="C32" s="93" t="s">
        <v>63</v>
      </c>
      <c r="D32" s="31">
        <v>943</v>
      </c>
      <c r="E32" s="32">
        <v>1</v>
      </c>
      <c r="F32" s="32" t="s">
        <v>15</v>
      </c>
      <c r="G32" s="34">
        <f>D32*E32</f>
        <v>943</v>
      </c>
    </row>
    <row r="33" spans="1:7" ht="15" customHeight="1">
      <c r="A33" s="96"/>
      <c r="B33" s="96"/>
      <c r="C33" s="95" t="s">
        <v>33</v>
      </c>
      <c r="D33" s="139"/>
      <c r="E33" s="139"/>
      <c r="F33" s="139"/>
      <c r="G33" s="91">
        <f>G31+G32</f>
        <v>1029</v>
      </c>
    </row>
    <row r="34" spans="1:7" ht="15" customHeight="1">
      <c r="A34" s="97"/>
      <c r="B34" s="97"/>
      <c r="C34" s="95" t="s">
        <v>34</v>
      </c>
      <c r="D34" s="139"/>
      <c r="E34" s="139"/>
      <c r="F34" s="139"/>
      <c r="G34" s="91">
        <f>(G29+G33)*0.015</f>
        <v>17.977049999999998</v>
      </c>
    </row>
    <row r="35" spans="1:7" ht="15" customHeight="1">
      <c r="A35" s="97"/>
      <c r="B35" s="97"/>
      <c r="C35" s="95" t="s">
        <v>35</v>
      </c>
      <c r="D35" s="139"/>
      <c r="E35" s="139"/>
      <c r="F35" s="139"/>
      <c r="G35" s="91">
        <f>G29+G33+G34</f>
        <v>1216.44705</v>
      </c>
    </row>
    <row r="36" spans="1:7" ht="15" customHeight="1">
      <c r="A36" s="96"/>
      <c r="B36" s="96"/>
      <c r="C36" s="95" t="s">
        <v>99</v>
      </c>
      <c r="D36" s="140"/>
      <c r="E36" s="140"/>
      <c r="F36" s="140"/>
      <c r="G36" s="91">
        <f>G35*0.03</f>
        <v>36.493411500000001</v>
      </c>
    </row>
    <row r="37" spans="1:7" ht="15" customHeight="1">
      <c r="A37" s="96"/>
      <c r="B37" s="96"/>
      <c r="C37" s="95" t="s">
        <v>36</v>
      </c>
      <c r="D37" s="140"/>
      <c r="E37" s="140"/>
      <c r="F37" s="140"/>
      <c r="G37" s="91">
        <f>G35+G36</f>
        <v>1252.9404615000001</v>
      </c>
    </row>
    <row r="38" spans="1:7" ht="15" customHeight="1">
      <c r="A38" s="96"/>
      <c r="B38" s="96"/>
      <c r="C38" s="95"/>
      <c r="D38" s="114"/>
      <c r="E38" s="114"/>
      <c r="F38" s="114"/>
      <c r="G38" s="115"/>
    </row>
    <row r="39" spans="1:7" ht="15" customHeight="1" thickBot="1">
      <c r="A39" s="35" t="s">
        <v>43</v>
      </c>
      <c r="B39" s="35" t="s">
        <v>37</v>
      </c>
      <c r="C39" s="56" t="s">
        <v>0</v>
      </c>
      <c r="D39" s="18" t="s">
        <v>8</v>
      </c>
      <c r="E39" s="18" t="s">
        <v>1</v>
      </c>
      <c r="F39" s="18" t="s">
        <v>6</v>
      </c>
      <c r="G39" s="19" t="s">
        <v>9</v>
      </c>
    </row>
    <row r="40" spans="1:7" s="8" customFormat="1" ht="70.150000000000006" customHeight="1">
      <c r="A40" s="32">
        <v>3</v>
      </c>
      <c r="B40" s="106" t="s">
        <v>40</v>
      </c>
      <c r="C40" s="47" t="s">
        <v>146</v>
      </c>
      <c r="D40" s="34">
        <f>G54</f>
        <v>613.65824100000009</v>
      </c>
      <c r="E40" s="32"/>
      <c r="F40" s="32" t="s">
        <v>15</v>
      </c>
      <c r="G40" s="31"/>
    </row>
    <row r="41" spans="1:7" s="8" customFormat="1" ht="15" customHeight="1">
      <c r="A41" s="32"/>
      <c r="B41" s="106"/>
      <c r="C41" s="124"/>
      <c r="D41" s="107"/>
      <c r="E41" s="122"/>
      <c r="F41" s="122"/>
      <c r="G41" s="123"/>
    </row>
    <row r="42" spans="1:7" ht="15" customHeight="1" thickBot="1">
      <c r="A42" s="96"/>
      <c r="B42" s="96"/>
      <c r="C42" s="47"/>
      <c r="D42" s="18" t="s">
        <v>8</v>
      </c>
      <c r="E42" s="18" t="s">
        <v>1</v>
      </c>
      <c r="F42" s="18" t="s">
        <v>6</v>
      </c>
      <c r="G42" s="19" t="s">
        <v>9</v>
      </c>
    </row>
    <row r="43" spans="1:7" ht="15" customHeight="1">
      <c r="A43" s="96"/>
      <c r="B43" s="96"/>
      <c r="C43" s="95" t="s">
        <v>31</v>
      </c>
      <c r="D43" s="31"/>
      <c r="E43" s="32"/>
      <c r="F43" s="32"/>
      <c r="G43" s="31"/>
    </row>
    <row r="44" spans="1:7" ht="15" customHeight="1">
      <c r="A44" s="96"/>
      <c r="B44" s="96"/>
      <c r="C44" s="127" t="s">
        <v>163</v>
      </c>
      <c r="D44" s="34">
        <v>26.08</v>
      </c>
      <c r="E44" s="33">
        <v>2</v>
      </c>
      <c r="F44" s="33" t="s">
        <v>29</v>
      </c>
      <c r="G44" s="34">
        <f>D44*E44</f>
        <v>52.16</v>
      </c>
    </row>
    <row r="45" spans="1:7" ht="15" customHeight="1">
      <c r="A45" s="96"/>
      <c r="B45" s="96"/>
      <c r="C45" s="127" t="s">
        <v>165</v>
      </c>
      <c r="D45" s="34">
        <v>30.41</v>
      </c>
      <c r="E45" s="33">
        <v>2</v>
      </c>
      <c r="F45" s="33" t="s">
        <v>29</v>
      </c>
      <c r="G45" s="34">
        <f>D45*E45</f>
        <v>60.82</v>
      </c>
    </row>
    <row r="46" spans="1:7" ht="15" customHeight="1">
      <c r="A46" s="96"/>
      <c r="B46" s="96"/>
      <c r="C46" s="95" t="s">
        <v>33</v>
      </c>
      <c r="D46" s="138"/>
      <c r="E46" s="138"/>
      <c r="F46" s="138"/>
      <c r="G46" s="91">
        <f>G44+G45</f>
        <v>112.97999999999999</v>
      </c>
    </row>
    <row r="47" spans="1:7" ht="15" customHeight="1">
      <c r="A47" s="96"/>
      <c r="B47" s="96"/>
      <c r="C47" s="95" t="s">
        <v>30</v>
      </c>
      <c r="D47" s="34"/>
      <c r="E47" s="33"/>
      <c r="F47" s="33"/>
      <c r="G47" s="31"/>
    </row>
    <row r="48" spans="1:7" ht="15" customHeight="1">
      <c r="A48" s="96"/>
      <c r="B48" s="96"/>
      <c r="C48" s="93" t="s">
        <v>64</v>
      </c>
      <c r="D48" s="34">
        <v>28</v>
      </c>
      <c r="E48" s="33">
        <v>4</v>
      </c>
      <c r="F48" s="33" t="s">
        <v>15</v>
      </c>
      <c r="G48" s="34">
        <f>D48*E48</f>
        <v>112</v>
      </c>
    </row>
    <row r="49" spans="1:7" ht="15" customHeight="1">
      <c r="A49" s="96"/>
      <c r="B49" s="96"/>
      <c r="C49" s="93" t="s">
        <v>63</v>
      </c>
      <c r="D49" s="34">
        <v>362</v>
      </c>
      <c r="E49" s="33">
        <v>1</v>
      </c>
      <c r="F49" s="33" t="s">
        <v>15</v>
      </c>
      <c r="G49" s="34">
        <f>D49*E49</f>
        <v>362</v>
      </c>
    </row>
    <row r="50" spans="1:7" ht="15" customHeight="1">
      <c r="A50" s="96"/>
      <c r="B50" s="96"/>
      <c r="C50" s="95" t="s">
        <v>33</v>
      </c>
      <c r="D50" s="138"/>
      <c r="E50" s="138"/>
      <c r="F50" s="138"/>
      <c r="G50" s="91">
        <f>G48+G49</f>
        <v>474</v>
      </c>
    </row>
    <row r="51" spans="1:7" ht="15" customHeight="1">
      <c r="A51" s="97"/>
      <c r="B51" s="97"/>
      <c r="C51" s="95" t="s">
        <v>34</v>
      </c>
      <c r="D51" s="139"/>
      <c r="E51" s="139"/>
      <c r="F51" s="139"/>
      <c r="G51" s="91">
        <f>(G46+G50)*0.015</f>
        <v>8.8047000000000004</v>
      </c>
    </row>
    <row r="52" spans="1:7" ht="15" customHeight="1">
      <c r="A52" s="97"/>
      <c r="B52" s="97"/>
      <c r="C52" s="95" t="s">
        <v>35</v>
      </c>
      <c r="D52" s="139"/>
      <c r="E52" s="139"/>
      <c r="F52" s="139"/>
      <c r="G52" s="91">
        <f>G46+G50+G51</f>
        <v>595.78470000000004</v>
      </c>
    </row>
    <row r="53" spans="1:7" ht="15" customHeight="1">
      <c r="A53" s="96"/>
      <c r="B53" s="96"/>
      <c r="C53" s="95" t="s">
        <v>99</v>
      </c>
      <c r="D53" s="140"/>
      <c r="E53" s="140"/>
      <c r="F53" s="140"/>
      <c r="G53" s="91">
        <f>G52*0.03</f>
        <v>17.873540999999999</v>
      </c>
    </row>
    <row r="54" spans="1:7" ht="15" customHeight="1">
      <c r="A54" s="96"/>
      <c r="B54" s="96"/>
      <c r="C54" s="95" t="s">
        <v>36</v>
      </c>
      <c r="D54" s="140"/>
      <c r="E54" s="140"/>
      <c r="F54" s="140"/>
      <c r="G54" s="94">
        <f>G52+G53</f>
        <v>613.65824100000009</v>
      </c>
    </row>
    <row r="55" spans="1:7" ht="15" customHeight="1">
      <c r="A55" s="96"/>
      <c r="B55" s="96"/>
      <c r="C55" s="95"/>
      <c r="D55" s="114"/>
      <c r="E55" s="114"/>
      <c r="F55" s="114"/>
      <c r="G55" s="115"/>
    </row>
    <row r="56" spans="1:7" ht="15" customHeight="1" thickBot="1">
      <c r="A56" s="35" t="s">
        <v>43</v>
      </c>
      <c r="B56" s="35" t="s">
        <v>37</v>
      </c>
      <c r="C56" s="56" t="s">
        <v>0</v>
      </c>
      <c r="D56" s="18" t="s">
        <v>8</v>
      </c>
      <c r="E56" s="18" t="s">
        <v>1</v>
      </c>
      <c r="F56" s="18" t="s">
        <v>6</v>
      </c>
      <c r="G56" s="19" t="s">
        <v>9</v>
      </c>
    </row>
    <row r="57" spans="1:7" s="8" customFormat="1" ht="70.150000000000006" customHeight="1">
      <c r="A57" s="32">
        <v>4</v>
      </c>
      <c r="B57" s="106" t="s">
        <v>41</v>
      </c>
      <c r="C57" s="47" t="s">
        <v>120</v>
      </c>
      <c r="D57" s="34">
        <f>G71</f>
        <v>1109.7138115</v>
      </c>
      <c r="E57" s="32"/>
      <c r="F57" s="32" t="s">
        <v>15</v>
      </c>
      <c r="G57" s="31"/>
    </row>
    <row r="58" spans="1:7" ht="15" customHeight="1">
      <c r="A58" s="32"/>
      <c r="B58" s="106"/>
      <c r="C58" s="124"/>
      <c r="D58" s="107"/>
      <c r="E58" s="122"/>
      <c r="F58" s="122"/>
      <c r="G58" s="123"/>
    </row>
    <row r="59" spans="1:7" ht="15" customHeight="1" thickBot="1">
      <c r="A59" s="96"/>
      <c r="B59" s="96"/>
      <c r="C59" s="47"/>
      <c r="D59" s="18" t="s">
        <v>8</v>
      </c>
      <c r="E59" s="18" t="s">
        <v>1</v>
      </c>
      <c r="F59" s="18" t="s">
        <v>6</v>
      </c>
      <c r="G59" s="19" t="s">
        <v>9</v>
      </c>
    </row>
    <row r="60" spans="1:7" ht="15" customHeight="1">
      <c r="A60" s="96"/>
      <c r="B60" s="96"/>
      <c r="C60" s="95" t="s">
        <v>31</v>
      </c>
      <c r="D60" s="31"/>
      <c r="E60" s="32"/>
      <c r="F60" s="32"/>
      <c r="G60" s="31"/>
    </row>
    <row r="61" spans="1:7" ht="15" customHeight="1">
      <c r="A61" s="96"/>
      <c r="B61" s="96"/>
      <c r="C61" s="127" t="s">
        <v>163</v>
      </c>
      <c r="D61" s="34">
        <v>26.08</v>
      </c>
      <c r="E61" s="33">
        <v>3</v>
      </c>
      <c r="F61" s="32" t="s">
        <v>29</v>
      </c>
      <c r="G61" s="34">
        <f>D61*E61</f>
        <v>78.239999999999995</v>
      </c>
    </row>
    <row r="62" spans="1:7" ht="15" customHeight="1">
      <c r="A62" s="96"/>
      <c r="B62" s="96"/>
      <c r="C62" s="127" t="s">
        <v>165</v>
      </c>
      <c r="D62" s="34">
        <v>30.41</v>
      </c>
      <c r="E62" s="33">
        <v>3</v>
      </c>
      <c r="F62" s="32" t="s">
        <v>29</v>
      </c>
      <c r="G62" s="34">
        <f>D62*E62</f>
        <v>91.23</v>
      </c>
    </row>
    <row r="63" spans="1:7" ht="15" customHeight="1">
      <c r="A63" s="96"/>
      <c r="B63" s="96"/>
      <c r="C63" s="95" t="s">
        <v>33</v>
      </c>
      <c r="D63" s="139"/>
      <c r="E63" s="139"/>
      <c r="F63" s="139"/>
      <c r="G63" s="91">
        <f>G61+G62</f>
        <v>169.47</v>
      </c>
    </row>
    <row r="64" spans="1:7" ht="15" customHeight="1">
      <c r="A64" s="96"/>
      <c r="B64" s="96"/>
      <c r="C64" s="95" t="s">
        <v>30</v>
      </c>
      <c r="D64" s="31"/>
      <c r="E64" s="32"/>
      <c r="F64" s="32"/>
      <c r="G64" s="31"/>
    </row>
    <row r="65" spans="1:7" s="8" customFormat="1" ht="15" customHeight="1">
      <c r="A65" s="96"/>
      <c r="B65" s="96"/>
      <c r="C65" s="93" t="s">
        <v>64</v>
      </c>
      <c r="D65" s="34">
        <v>28</v>
      </c>
      <c r="E65" s="33">
        <v>4</v>
      </c>
      <c r="F65" s="32" t="s">
        <v>15</v>
      </c>
      <c r="G65" s="34">
        <f>D65*E65</f>
        <v>112</v>
      </c>
    </row>
    <row r="66" spans="1:7" ht="15" customHeight="1">
      <c r="A66" s="96"/>
      <c r="B66" s="96"/>
      <c r="C66" s="93" t="s">
        <v>63</v>
      </c>
      <c r="D66" s="34">
        <v>780</v>
      </c>
      <c r="E66" s="33">
        <v>1</v>
      </c>
      <c r="F66" s="32" t="s">
        <v>15</v>
      </c>
      <c r="G66" s="34">
        <f>D66*E66</f>
        <v>780</v>
      </c>
    </row>
    <row r="67" spans="1:7" ht="15" customHeight="1">
      <c r="A67" s="96"/>
      <c r="B67" s="96"/>
      <c r="C67" s="95" t="s">
        <v>33</v>
      </c>
      <c r="D67" s="139"/>
      <c r="E67" s="139"/>
      <c r="F67" s="139"/>
      <c r="G67" s="91">
        <f>G65+G66</f>
        <v>892</v>
      </c>
    </row>
    <row r="68" spans="1:7" ht="15" customHeight="1">
      <c r="A68" s="97"/>
      <c r="B68" s="97"/>
      <c r="C68" s="95" t="s">
        <v>34</v>
      </c>
      <c r="D68" s="139"/>
      <c r="E68" s="139"/>
      <c r="F68" s="139"/>
      <c r="G68" s="91">
        <f>(G63+G67)*0.015</f>
        <v>15.92205</v>
      </c>
    </row>
    <row r="69" spans="1:7" ht="15" customHeight="1">
      <c r="A69" s="97"/>
      <c r="B69" s="97"/>
      <c r="C69" s="95" t="s">
        <v>35</v>
      </c>
      <c r="D69" s="139"/>
      <c r="E69" s="139"/>
      <c r="F69" s="139"/>
      <c r="G69" s="91">
        <f>G63+G67+G68</f>
        <v>1077.3920499999999</v>
      </c>
    </row>
    <row r="70" spans="1:7" ht="15" customHeight="1">
      <c r="A70" s="96"/>
      <c r="B70" s="96"/>
      <c r="C70" s="95" t="s">
        <v>99</v>
      </c>
      <c r="D70" s="140"/>
      <c r="E70" s="140"/>
      <c r="F70" s="140"/>
      <c r="G70" s="91">
        <f>G69*0.03</f>
        <v>32.321761499999994</v>
      </c>
    </row>
    <row r="71" spans="1:7" ht="15" customHeight="1">
      <c r="A71" s="96"/>
      <c r="B71" s="96"/>
      <c r="C71" s="95" t="s">
        <v>36</v>
      </c>
      <c r="D71" s="140"/>
      <c r="E71" s="140"/>
      <c r="F71" s="140"/>
      <c r="G71" s="91">
        <f>G69+G70</f>
        <v>1109.7138115</v>
      </c>
    </row>
    <row r="72" spans="1:7" ht="15" customHeight="1">
      <c r="A72" s="96"/>
      <c r="B72" s="96"/>
      <c r="C72" s="95"/>
      <c r="D72" s="114"/>
      <c r="E72" s="114"/>
      <c r="F72" s="114"/>
      <c r="G72" s="115"/>
    </row>
    <row r="73" spans="1:7" ht="15" customHeight="1" thickBot="1">
      <c r="A73" s="35" t="s">
        <v>43</v>
      </c>
      <c r="B73" s="35" t="s">
        <v>37</v>
      </c>
      <c r="C73" s="56" t="s">
        <v>0</v>
      </c>
      <c r="D73" s="18" t="s">
        <v>8</v>
      </c>
      <c r="E73" s="18" t="s">
        <v>1</v>
      </c>
      <c r="F73" s="18" t="s">
        <v>6</v>
      </c>
      <c r="G73" s="19" t="s">
        <v>9</v>
      </c>
    </row>
    <row r="74" spans="1:7" s="8" customFormat="1" ht="70.150000000000006" customHeight="1">
      <c r="A74" s="32">
        <v>5</v>
      </c>
      <c r="B74" s="106" t="s">
        <v>42</v>
      </c>
      <c r="C74" s="47" t="s">
        <v>147</v>
      </c>
      <c r="D74" s="34">
        <f>G88</f>
        <v>1109.7138115</v>
      </c>
      <c r="E74" s="32"/>
      <c r="F74" s="32" t="s">
        <v>15</v>
      </c>
      <c r="G74" s="31"/>
    </row>
    <row r="75" spans="1:7" ht="15" customHeight="1">
      <c r="A75" s="32"/>
      <c r="B75" s="106"/>
      <c r="C75" s="124"/>
      <c r="D75" s="107"/>
      <c r="E75" s="122"/>
      <c r="F75" s="122"/>
      <c r="G75" s="123"/>
    </row>
    <row r="76" spans="1:7" ht="15" customHeight="1" thickBot="1">
      <c r="A76" s="96"/>
      <c r="B76" s="96"/>
      <c r="C76" s="47"/>
      <c r="D76" s="18" t="s">
        <v>8</v>
      </c>
      <c r="E76" s="18" t="s">
        <v>1</v>
      </c>
      <c r="F76" s="18" t="s">
        <v>6</v>
      </c>
      <c r="G76" s="19" t="s">
        <v>9</v>
      </c>
    </row>
    <row r="77" spans="1:7" ht="15" customHeight="1">
      <c r="A77" s="96"/>
      <c r="B77" s="96"/>
      <c r="C77" s="95" t="s">
        <v>31</v>
      </c>
      <c r="D77" s="31"/>
      <c r="E77" s="32"/>
      <c r="F77" s="32"/>
      <c r="G77" s="31"/>
    </row>
    <row r="78" spans="1:7" ht="15" customHeight="1">
      <c r="A78" s="96"/>
      <c r="B78" s="96"/>
      <c r="C78" s="127" t="s">
        <v>163</v>
      </c>
      <c r="D78" s="34">
        <v>26.08</v>
      </c>
      <c r="E78" s="33">
        <v>3</v>
      </c>
      <c r="F78" s="33" t="s">
        <v>29</v>
      </c>
      <c r="G78" s="34">
        <f>D78*E78</f>
        <v>78.239999999999995</v>
      </c>
    </row>
    <row r="79" spans="1:7" ht="15" customHeight="1">
      <c r="A79" s="96"/>
      <c r="B79" s="96"/>
      <c r="C79" s="127" t="s">
        <v>165</v>
      </c>
      <c r="D79" s="34">
        <v>30.41</v>
      </c>
      <c r="E79" s="33">
        <v>3</v>
      </c>
      <c r="F79" s="33" t="s">
        <v>29</v>
      </c>
      <c r="G79" s="34">
        <f>D79*E79</f>
        <v>91.23</v>
      </c>
    </row>
    <row r="80" spans="1:7" ht="15" customHeight="1">
      <c r="A80" s="96"/>
      <c r="B80" s="96"/>
      <c r="C80" s="95" t="s">
        <v>33</v>
      </c>
      <c r="D80" s="138"/>
      <c r="E80" s="138"/>
      <c r="F80" s="138"/>
      <c r="G80" s="91">
        <f>G78+G79</f>
        <v>169.47</v>
      </c>
    </row>
    <row r="81" spans="1:7" ht="15" customHeight="1">
      <c r="A81" s="96"/>
      <c r="B81" s="96"/>
      <c r="C81" s="95" t="s">
        <v>30</v>
      </c>
      <c r="D81" s="34"/>
      <c r="E81" s="33"/>
      <c r="F81" s="33"/>
      <c r="G81" s="31"/>
    </row>
    <row r="82" spans="1:7" s="8" customFormat="1" ht="15" customHeight="1">
      <c r="A82" s="96"/>
      <c r="B82" s="96"/>
      <c r="C82" s="93" t="s">
        <v>64</v>
      </c>
      <c r="D82" s="34">
        <v>28</v>
      </c>
      <c r="E82" s="33">
        <v>4</v>
      </c>
      <c r="F82" s="33" t="s">
        <v>15</v>
      </c>
      <c r="G82" s="34">
        <f>D82*E82</f>
        <v>112</v>
      </c>
    </row>
    <row r="83" spans="1:7" ht="15" customHeight="1">
      <c r="A83" s="96"/>
      <c r="B83" s="96"/>
      <c r="C83" s="93" t="s">
        <v>63</v>
      </c>
      <c r="D83" s="34">
        <v>780</v>
      </c>
      <c r="E83" s="33">
        <v>1</v>
      </c>
      <c r="F83" s="33" t="s">
        <v>15</v>
      </c>
      <c r="G83" s="34">
        <f>D83*E83</f>
        <v>780</v>
      </c>
    </row>
    <row r="84" spans="1:7" ht="15" customHeight="1">
      <c r="A84" s="96"/>
      <c r="B84" s="96"/>
      <c r="C84" s="95" t="s">
        <v>33</v>
      </c>
      <c r="D84" s="139"/>
      <c r="E84" s="139"/>
      <c r="F84" s="139"/>
      <c r="G84" s="91">
        <f>G82+G83</f>
        <v>892</v>
      </c>
    </row>
    <row r="85" spans="1:7" ht="15" customHeight="1">
      <c r="A85" s="97"/>
      <c r="B85" s="97"/>
      <c r="C85" s="95" t="s">
        <v>34</v>
      </c>
      <c r="D85" s="139"/>
      <c r="E85" s="139"/>
      <c r="F85" s="139"/>
      <c r="G85" s="91">
        <f>(G80+G84)*0.015</f>
        <v>15.92205</v>
      </c>
    </row>
    <row r="86" spans="1:7" ht="15" customHeight="1">
      <c r="A86" s="97"/>
      <c r="B86" s="97"/>
      <c r="C86" s="95" t="s">
        <v>35</v>
      </c>
      <c r="D86" s="139"/>
      <c r="E86" s="139"/>
      <c r="F86" s="139"/>
      <c r="G86" s="91">
        <f>G80+G84+G85</f>
        <v>1077.3920499999999</v>
      </c>
    </row>
    <row r="87" spans="1:7" ht="15" customHeight="1">
      <c r="A87" s="96"/>
      <c r="B87" s="96"/>
      <c r="C87" s="95" t="s">
        <v>99</v>
      </c>
      <c r="D87" s="140"/>
      <c r="E87" s="140"/>
      <c r="F87" s="140"/>
      <c r="G87" s="91">
        <f>G86*0.03</f>
        <v>32.321761499999994</v>
      </c>
    </row>
    <row r="88" spans="1:7" ht="15" customHeight="1">
      <c r="A88" s="96"/>
      <c r="B88" s="96"/>
      <c r="C88" s="95" t="s">
        <v>36</v>
      </c>
      <c r="D88" s="140"/>
      <c r="E88" s="140"/>
      <c r="F88" s="140"/>
      <c r="G88" s="94">
        <f>G86+G87</f>
        <v>1109.7138115</v>
      </c>
    </row>
    <row r="89" spans="1:7" ht="15" customHeight="1" thickBot="1">
      <c r="A89" s="96"/>
      <c r="B89" s="96"/>
      <c r="C89" s="95"/>
      <c r="D89" s="114"/>
      <c r="E89" s="114"/>
      <c r="F89" s="114"/>
      <c r="G89" s="115"/>
    </row>
    <row r="90" spans="1:7" ht="15" customHeight="1" thickBot="1">
      <c r="A90" s="68" t="s">
        <v>5</v>
      </c>
      <c r="B90" s="68"/>
      <c r="C90" s="67">
        <v>1</v>
      </c>
      <c r="D90" s="9"/>
      <c r="E90" s="10"/>
      <c r="F90" s="10"/>
      <c r="G90" s="11"/>
    </row>
    <row r="91" spans="1:7" ht="15" customHeight="1">
      <c r="A91" s="4" t="s">
        <v>2</v>
      </c>
      <c r="B91" s="4"/>
      <c r="C91" s="53" t="s">
        <v>27</v>
      </c>
      <c r="D91" s="5"/>
      <c r="E91" s="5"/>
      <c r="F91" s="5"/>
      <c r="G91" s="6"/>
    </row>
    <row r="92" spans="1:7" ht="30" customHeight="1" thickBot="1">
      <c r="A92" s="7" t="s">
        <v>3</v>
      </c>
      <c r="B92" s="7"/>
      <c r="C92" s="46">
        <v>2</v>
      </c>
      <c r="D92" s="136" t="s">
        <v>94</v>
      </c>
      <c r="E92" s="136"/>
      <c r="F92" s="136"/>
      <c r="G92" s="136"/>
    </row>
    <row r="93" spans="1:7" ht="15" customHeight="1">
      <c r="A93" s="17"/>
      <c r="B93" s="17"/>
      <c r="C93" s="55"/>
      <c r="D93" s="137"/>
      <c r="E93" s="137"/>
      <c r="F93" s="137"/>
      <c r="G93" s="137"/>
    </row>
    <row r="94" spans="1:7" ht="15" customHeight="1" thickBot="1">
      <c r="A94" s="35" t="s">
        <v>43</v>
      </c>
      <c r="B94" s="35" t="s">
        <v>37</v>
      </c>
      <c r="C94" s="56" t="s">
        <v>0</v>
      </c>
      <c r="D94" s="18" t="s">
        <v>8</v>
      </c>
      <c r="E94" s="18" t="s">
        <v>1</v>
      </c>
      <c r="F94" s="18" t="s">
        <v>6</v>
      </c>
      <c r="G94" s="19" t="s">
        <v>9</v>
      </c>
    </row>
    <row r="95" spans="1:7" ht="70.150000000000006" customHeight="1">
      <c r="A95" s="106">
        <v>1</v>
      </c>
      <c r="B95" s="106" t="s">
        <v>44</v>
      </c>
      <c r="C95" s="65" t="s">
        <v>121</v>
      </c>
      <c r="D95" s="34">
        <f>G109</f>
        <v>15.905371754999997</v>
      </c>
      <c r="E95" s="33"/>
      <c r="F95" s="32" t="s">
        <v>7</v>
      </c>
      <c r="G95" s="31"/>
    </row>
    <row r="96" spans="1:7" ht="15" customHeight="1">
      <c r="A96" s="32"/>
      <c r="B96" s="106"/>
      <c r="C96" s="124"/>
      <c r="D96" s="107"/>
      <c r="E96" s="122"/>
      <c r="F96" s="122"/>
      <c r="G96" s="123"/>
    </row>
    <row r="97" spans="1:7" ht="15" customHeight="1" thickBot="1">
      <c r="A97" s="96"/>
      <c r="B97" s="96"/>
      <c r="C97" s="47"/>
      <c r="D97" s="18" t="s">
        <v>8</v>
      </c>
      <c r="E97" s="18" t="s">
        <v>1</v>
      </c>
      <c r="F97" s="18" t="s">
        <v>6</v>
      </c>
      <c r="G97" s="19" t="s">
        <v>9</v>
      </c>
    </row>
    <row r="98" spans="1:7" ht="15" customHeight="1">
      <c r="A98" s="96"/>
      <c r="B98" s="96"/>
      <c r="C98" s="95" t="s">
        <v>31</v>
      </c>
      <c r="D98" s="31"/>
      <c r="E98" s="32"/>
      <c r="F98" s="32"/>
      <c r="G98" s="31"/>
    </row>
    <row r="99" spans="1:7" ht="15" customHeight="1">
      <c r="A99" s="96"/>
      <c r="B99" s="96"/>
      <c r="C99" s="127" t="s">
        <v>163</v>
      </c>
      <c r="D99" s="34">
        <v>26.08</v>
      </c>
      <c r="E99" s="32">
        <v>0.11</v>
      </c>
      <c r="F99" s="32" t="s">
        <v>29</v>
      </c>
      <c r="G99" s="34">
        <f>D99*E99</f>
        <v>2.8687999999999998</v>
      </c>
    </row>
    <row r="100" spans="1:7" ht="15" customHeight="1">
      <c r="A100" s="96"/>
      <c r="B100" s="96"/>
      <c r="C100" s="127" t="s">
        <v>165</v>
      </c>
      <c r="D100" s="34">
        <v>30.41</v>
      </c>
      <c r="E100" s="32">
        <v>0.11</v>
      </c>
      <c r="F100" s="32" t="s">
        <v>29</v>
      </c>
      <c r="G100" s="34">
        <f>D100*E100</f>
        <v>3.3451</v>
      </c>
    </row>
    <row r="101" spans="1:7" ht="15" customHeight="1">
      <c r="A101" s="96"/>
      <c r="B101" s="96"/>
      <c r="C101" s="95" t="s">
        <v>33</v>
      </c>
      <c r="D101" s="139"/>
      <c r="E101" s="139"/>
      <c r="F101" s="139"/>
      <c r="G101" s="91">
        <f>G99+G100</f>
        <v>6.2138999999999998</v>
      </c>
    </row>
    <row r="102" spans="1:7" ht="15" customHeight="1">
      <c r="A102" s="96"/>
      <c r="B102" s="96"/>
      <c r="C102" s="95" t="s">
        <v>30</v>
      </c>
      <c r="D102" s="31"/>
      <c r="E102" s="32"/>
      <c r="F102" s="32"/>
      <c r="G102" s="31"/>
    </row>
    <row r="103" spans="1:7" s="8" customFormat="1" ht="15" customHeight="1">
      <c r="A103" s="96"/>
      <c r="B103" s="96"/>
      <c r="C103" s="93" t="s">
        <v>70</v>
      </c>
      <c r="D103" s="34">
        <v>3</v>
      </c>
      <c r="E103" s="33">
        <v>1</v>
      </c>
      <c r="F103" s="32" t="s">
        <v>7</v>
      </c>
      <c r="G103" s="34">
        <f>D103*E103</f>
        <v>3</v>
      </c>
    </row>
    <row r="104" spans="1:7" ht="15" customHeight="1">
      <c r="A104" s="96"/>
      <c r="B104" s="96"/>
      <c r="C104" s="93" t="s">
        <v>66</v>
      </c>
      <c r="D104" s="34">
        <v>6</v>
      </c>
      <c r="E104" s="33">
        <v>1</v>
      </c>
      <c r="F104" s="32" t="s">
        <v>7</v>
      </c>
      <c r="G104" s="34">
        <f>D104*E104</f>
        <v>6</v>
      </c>
    </row>
    <row r="105" spans="1:7" ht="15" customHeight="1">
      <c r="A105" s="96"/>
      <c r="B105" s="96"/>
      <c r="C105" s="95" t="s">
        <v>33</v>
      </c>
      <c r="D105" s="139"/>
      <c r="E105" s="139"/>
      <c r="F105" s="139"/>
      <c r="G105" s="91">
        <f>G103+G104</f>
        <v>9</v>
      </c>
    </row>
    <row r="106" spans="1:7" ht="15" customHeight="1">
      <c r="A106" s="97"/>
      <c r="B106" s="97"/>
      <c r="C106" s="95" t="s">
        <v>34</v>
      </c>
      <c r="D106" s="139"/>
      <c r="E106" s="139"/>
      <c r="F106" s="139"/>
      <c r="G106" s="91">
        <f>(G101+G105)*0.015</f>
        <v>0.22820849999999998</v>
      </c>
    </row>
    <row r="107" spans="1:7" ht="15" customHeight="1">
      <c r="A107" s="97"/>
      <c r="B107" s="97"/>
      <c r="C107" s="95" t="s">
        <v>35</v>
      </c>
      <c r="D107" s="139"/>
      <c r="E107" s="139"/>
      <c r="F107" s="139"/>
      <c r="G107" s="91">
        <f>G101+G105+G106</f>
        <v>15.442108499999998</v>
      </c>
    </row>
    <row r="108" spans="1:7" ht="15" customHeight="1">
      <c r="A108" s="96"/>
      <c r="B108" s="96"/>
      <c r="C108" s="95" t="s">
        <v>99</v>
      </c>
      <c r="D108" s="140"/>
      <c r="E108" s="140"/>
      <c r="F108" s="140"/>
      <c r="G108" s="91">
        <f>G107*0.03</f>
        <v>0.46326325499999993</v>
      </c>
    </row>
    <row r="109" spans="1:7" ht="15" customHeight="1">
      <c r="A109" s="96"/>
      <c r="B109" s="96"/>
      <c r="C109" s="95" t="s">
        <v>36</v>
      </c>
      <c r="D109" s="140"/>
      <c r="E109" s="140"/>
      <c r="F109" s="140"/>
      <c r="G109" s="94">
        <f>G107+G108</f>
        <v>15.905371754999997</v>
      </c>
    </row>
    <row r="110" spans="1:7" ht="15" customHeight="1">
      <c r="A110" s="96"/>
      <c r="B110" s="96"/>
      <c r="C110" s="95"/>
      <c r="D110" s="114"/>
      <c r="E110" s="114"/>
      <c r="F110" s="114"/>
      <c r="G110" s="115"/>
    </row>
    <row r="111" spans="1:7" ht="15" customHeight="1" thickBot="1">
      <c r="A111" s="35" t="s">
        <v>43</v>
      </c>
      <c r="B111" s="35" t="s">
        <v>37</v>
      </c>
      <c r="C111" s="56" t="s">
        <v>0</v>
      </c>
      <c r="D111" s="18" t="s">
        <v>8</v>
      </c>
      <c r="E111" s="18" t="s">
        <v>1</v>
      </c>
      <c r="F111" s="18" t="s">
        <v>6</v>
      </c>
      <c r="G111" s="19" t="s">
        <v>9</v>
      </c>
    </row>
    <row r="112" spans="1:7" ht="70.150000000000006" customHeight="1">
      <c r="A112" s="32">
        <v>2</v>
      </c>
      <c r="B112" s="106" t="s">
        <v>45</v>
      </c>
      <c r="C112" s="47" t="s">
        <v>148</v>
      </c>
      <c r="D112" s="34">
        <f>G126</f>
        <v>26.108545575000004</v>
      </c>
      <c r="E112" s="33"/>
      <c r="F112" s="32" t="s">
        <v>7</v>
      </c>
      <c r="G112" s="31"/>
    </row>
    <row r="113" spans="1:7" ht="15" customHeight="1">
      <c r="A113" s="32"/>
      <c r="B113" s="106"/>
      <c r="C113" s="124"/>
      <c r="D113" s="107"/>
      <c r="E113" s="122"/>
      <c r="F113" s="122"/>
      <c r="G113" s="123"/>
    </row>
    <row r="114" spans="1:7" ht="15" customHeight="1" thickBot="1">
      <c r="A114" s="96"/>
      <c r="B114" s="96"/>
      <c r="C114" s="47"/>
      <c r="D114" s="18" t="s">
        <v>8</v>
      </c>
      <c r="E114" s="18" t="s">
        <v>1</v>
      </c>
      <c r="F114" s="18" t="s">
        <v>6</v>
      </c>
      <c r="G114" s="19" t="s">
        <v>9</v>
      </c>
    </row>
    <row r="115" spans="1:7" ht="15" customHeight="1">
      <c r="A115" s="96"/>
      <c r="B115" s="96"/>
      <c r="C115" s="95" t="s">
        <v>31</v>
      </c>
      <c r="D115" s="31"/>
      <c r="E115" s="32"/>
      <c r="F115" s="32"/>
      <c r="G115" s="31"/>
    </row>
    <row r="116" spans="1:7" ht="15" customHeight="1">
      <c r="A116" s="96"/>
      <c r="B116" s="96"/>
      <c r="C116" s="127" t="s">
        <v>163</v>
      </c>
      <c r="D116" s="34">
        <v>26.08</v>
      </c>
      <c r="E116" s="32">
        <v>0.15</v>
      </c>
      <c r="F116" s="32" t="s">
        <v>29</v>
      </c>
      <c r="G116" s="34">
        <f>D116*E116</f>
        <v>3.9119999999999995</v>
      </c>
    </row>
    <row r="117" spans="1:7" ht="15" customHeight="1">
      <c r="A117" s="96"/>
      <c r="B117" s="96"/>
      <c r="C117" s="127" t="s">
        <v>165</v>
      </c>
      <c r="D117" s="34">
        <v>30.41</v>
      </c>
      <c r="E117" s="32">
        <v>0.15</v>
      </c>
      <c r="F117" s="32" t="s">
        <v>29</v>
      </c>
      <c r="G117" s="34">
        <f>D117*E117</f>
        <v>4.5614999999999997</v>
      </c>
    </row>
    <row r="118" spans="1:7" ht="15" customHeight="1">
      <c r="A118" s="96"/>
      <c r="B118" s="96"/>
      <c r="C118" s="95" t="s">
        <v>33</v>
      </c>
      <c r="D118" s="139"/>
      <c r="E118" s="139"/>
      <c r="F118" s="139"/>
      <c r="G118" s="91">
        <f>G116+G117</f>
        <v>8.4734999999999996</v>
      </c>
    </row>
    <row r="119" spans="1:7" ht="15" customHeight="1">
      <c r="A119" s="96"/>
      <c r="B119" s="96"/>
      <c r="C119" s="95" t="s">
        <v>30</v>
      </c>
      <c r="D119" s="31"/>
      <c r="E119" s="32"/>
      <c r="F119" s="32"/>
      <c r="G119" s="31"/>
    </row>
    <row r="120" spans="1:7" s="8" customFormat="1" ht="15" customHeight="1">
      <c r="A120" s="96"/>
      <c r="B120" s="96"/>
      <c r="C120" s="93" t="s">
        <v>70</v>
      </c>
      <c r="D120" s="31">
        <v>4.5</v>
      </c>
      <c r="E120" s="32">
        <v>1</v>
      </c>
      <c r="F120" s="32" t="s">
        <v>7</v>
      </c>
      <c r="G120" s="34">
        <f>D120*E120</f>
        <v>4.5</v>
      </c>
    </row>
    <row r="121" spans="1:7" ht="15" customHeight="1">
      <c r="A121" s="96"/>
      <c r="B121" s="96"/>
      <c r="C121" s="93" t="s">
        <v>66</v>
      </c>
      <c r="D121" s="31">
        <v>12</v>
      </c>
      <c r="E121" s="32">
        <v>1</v>
      </c>
      <c r="F121" s="32" t="s">
        <v>7</v>
      </c>
      <c r="G121" s="34">
        <f>D121*E121</f>
        <v>12</v>
      </c>
    </row>
    <row r="122" spans="1:7" ht="15" customHeight="1">
      <c r="A122" s="96"/>
      <c r="B122" s="96"/>
      <c r="C122" s="95" t="s">
        <v>33</v>
      </c>
      <c r="D122" s="139"/>
      <c r="E122" s="139"/>
      <c r="F122" s="139"/>
      <c r="G122" s="91">
        <f>G120+G121</f>
        <v>16.5</v>
      </c>
    </row>
    <row r="123" spans="1:7" ht="15" customHeight="1">
      <c r="A123" s="97"/>
      <c r="B123" s="97"/>
      <c r="C123" s="95" t="s">
        <v>34</v>
      </c>
      <c r="D123" s="139"/>
      <c r="E123" s="139"/>
      <c r="F123" s="139"/>
      <c r="G123" s="91">
        <f>(G118+G122)*0.015</f>
        <v>0.3746025</v>
      </c>
    </row>
    <row r="124" spans="1:7" ht="15" customHeight="1">
      <c r="A124" s="97"/>
      <c r="B124" s="97"/>
      <c r="C124" s="95" t="s">
        <v>35</v>
      </c>
      <c r="D124" s="139"/>
      <c r="E124" s="139"/>
      <c r="F124" s="139"/>
      <c r="G124" s="91">
        <f>G118+G122+G123</f>
        <v>25.348102500000003</v>
      </c>
    </row>
    <row r="125" spans="1:7" ht="15" customHeight="1">
      <c r="A125" s="96"/>
      <c r="B125" s="96"/>
      <c r="C125" s="95" t="s">
        <v>99</v>
      </c>
      <c r="D125" s="140"/>
      <c r="E125" s="140"/>
      <c r="F125" s="140"/>
      <c r="G125" s="91">
        <f>G124*0.03</f>
        <v>0.76044307500000008</v>
      </c>
    </row>
    <row r="126" spans="1:7" ht="15" customHeight="1">
      <c r="A126" s="96"/>
      <c r="B126" s="96"/>
      <c r="C126" s="95" t="s">
        <v>36</v>
      </c>
      <c r="D126" s="140"/>
      <c r="E126" s="140"/>
      <c r="F126" s="140"/>
      <c r="G126" s="91">
        <f>G124+G125</f>
        <v>26.108545575000004</v>
      </c>
    </row>
    <row r="127" spans="1:7" ht="15" customHeight="1">
      <c r="A127" s="96"/>
      <c r="B127" s="96"/>
      <c r="C127" s="95"/>
      <c r="D127" s="114"/>
      <c r="E127" s="114"/>
      <c r="F127" s="114"/>
      <c r="G127" s="115"/>
    </row>
    <row r="128" spans="1:7" ht="15" customHeight="1" thickBot="1">
      <c r="A128" s="35" t="s">
        <v>43</v>
      </c>
      <c r="B128" s="35" t="s">
        <v>37</v>
      </c>
      <c r="C128" s="56" t="s">
        <v>0</v>
      </c>
      <c r="D128" s="18" t="s">
        <v>8</v>
      </c>
      <c r="E128" s="18" t="s">
        <v>1</v>
      </c>
      <c r="F128" s="18" t="s">
        <v>6</v>
      </c>
      <c r="G128" s="19" t="s">
        <v>9</v>
      </c>
    </row>
    <row r="129" spans="1:7" ht="70.150000000000006" customHeight="1">
      <c r="A129" s="32">
        <v>3</v>
      </c>
      <c r="B129" s="106" t="s">
        <v>48</v>
      </c>
      <c r="C129" s="47" t="s">
        <v>122</v>
      </c>
      <c r="D129" s="34">
        <f>G143</f>
        <v>28.722170575</v>
      </c>
      <c r="E129" s="33"/>
      <c r="F129" s="32" t="s">
        <v>7</v>
      </c>
      <c r="G129" s="31"/>
    </row>
    <row r="130" spans="1:7" ht="15" customHeight="1">
      <c r="A130" s="32"/>
      <c r="B130" s="106"/>
      <c r="C130" s="124"/>
      <c r="D130" s="107"/>
      <c r="E130" s="122"/>
      <c r="F130" s="122"/>
      <c r="G130" s="123"/>
    </row>
    <row r="131" spans="1:7" ht="15" customHeight="1" thickBot="1">
      <c r="A131" s="96"/>
      <c r="B131" s="96"/>
      <c r="C131" s="47"/>
      <c r="D131" s="18" t="s">
        <v>8</v>
      </c>
      <c r="E131" s="18" t="s">
        <v>1</v>
      </c>
      <c r="F131" s="18" t="s">
        <v>6</v>
      </c>
      <c r="G131" s="19" t="s">
        <v>9</v>
      </c>
    </row>
    <row r="132" spans="1:7" ht="15" customHeight="1">
      <c r="A132" s="96"/>
      <c r="B132" s="96"/>
      <c r="C132" s="95" t="s">
        <v>31</v>
      </c>
      <c r="D132" s="31"/>
      <c r="E132" s="32"/>
      <c r="F132" s="32"/>
      <c r="G132" s="31"/>
    </row>
    <row r="133" spans="1:7" ht="15" customHeight="1">
      <c r="A133" s="96"/>
      <c r="B133" s="96"/>
      <c r="C133" s="127" t="s">
        <v>163</v>
      </c>
      <c r="D133" s="34">
        <v>26.08</v>
      </c>
      <c r="E133" s="32">
        <v>0.15</v>
      </c>
      <c r="F133" s="32" t="s">
        <v>29</v>
      </c>
      <c r="G133" s="34">
        <f>D133*E133</f>
        <v>3.9119999999999995</v>
      </c>
    </row>
    <row r="134" spans="1:7" ht="15" customHeight="1">
      <c r="A134" s="96"/>
      <c r="B134" s="96"/>
      <c r="C134" s="127" t="s">
        <v>165</v>
      </c>
      <c r="D134" s="34">
        <v>30.41</v>
      </c>
      <c r="E134" s="32">
        <v>0.15</v>
      </c>
      <c r="F134" s="32" t="s">
        <v>29</v>
      </c>
      <c r="G134" s="34">
        <f>D134*E134</f>
        <v>4.5614999999999997</v>
      </c>
    </row>
    <row r="135" spans="1:7" ht="15" customHeight="1">
      <c r="A135" s="96"/>
      <c r="B135" s="96"/>
      <c r="C135" s="95" t="s">
        <v>33</v>
      </c>
      <c r="D135" s="139"/>
      <c r="E135" s="139"/>
      <c r="F135" s="139"/>
      <c r="G135" s="91">
        <f>G133+G134</f>
        <v>8.4734999999999996</v>
      </c>
    </row>
    <row r="136" spans="1:7" ht="15" customHeight="1">
      <c r="A136" s="96"/>
      <c r="B136" s="96"/>
      <c r="C136" s="95" t="s">
        <v>30</v>
      </c>
      <c r="D136" s="31"/>
      <c r="E136" s="32"/>
      <c r="F136" s="32"/>
      <c r="G136" s="31"/>
    </row>
    <row r="137" spans="1:7" s="8" customFormat="1" ht="15" customHeight="1">
      <c r="A137" s="96"/>
      <c r="B137" s="96"/>
      <c r="C137" s="93" t="s">
        <v>70</v>
      </c>
      <c r="D137" s="31">
        <v>5</v>
      </c>
      <c r="E137" s="32">
        <v>1</v>
      </c>
      <c r="F137" s="32" t="s">
        <v>7</v>
      </c>
      <c r="G137" s="34">
        <f>D137*E137</f>
        <v>5</v>
      </c>
    </row>
    <row r="138" spans="1:7" ht="15" customHeight="1">
      <c r="A138" s="96"/>
      <c r="B138" s="96"/>
      <c r="C138" s="93" t="s">
        <v>66</v>
      </c>
      <c r="D138" s="31">
        <v>14</v>
      </c>
      <c r="E138" s="32">
        <v>1</v>
      </c>
      <c r="F138" s="32" t="s">
        <v>7</v>
      </c>
      <c r="G138" s="34">
        <f>D138*E138</f>
        <v>14</v>
      </c>
    </row>
    <row r="139" spans="1:7" ht="15" customHeight="1">
      <c r="A139" s="96"/>
      <c r="B139" s="96"/>
      <c r="C139" s="95" t="s">
        <v>33</v>
      </c>
      <c r="D139" s="139"/>
      <c r="E139" s="139"/>
      <c r="F139" s="139"/>
      <c r="G139" s="91">
        <f>G137+G138</f>
        <v>19</v>
      </c>
    </row>
    <row r="140" spans="1:7" ht="15" customHeight="1">
      <c r="A140" s="97"/>
      <c r="B140" s="97"/>
      <c r="C140" s="95" t="s">
        <v>34</v>
      </c>
      <c r="D140" s="139"/>
      <c r="E140" s="139"/>
      <c r="F140" s="139"/>
      <c r="G140" s="91">
        <f>(G135+G139)*0.015</f>
        <v>0.41210249999999998</v>
      </c>
    </row>
    <row r="141" spans="1:7" ht="15" customHeight="1">
      <c r="A141" s="97"/>
      <c r="B141" s="97"/>
      <c r="C141" s="95" t="s">
        <v>35</v>
      </c>
      <c r="D141" s="139"/>
      <c r="E141" s="139"/>
      <c r="F141" s="139"/>
      <c r="G141" s="91">
        <f>G135+G139+G140</f>
        <v>27.885602500000001</v>
      </c>
    </row>
    <row r="142" spans="1:7" ht="15" customHeight="1">
      <c r="A142" s="96"/>
      <c r="B142" s="96"/>
      <c r="C142" s="95" t="s">
        <v>99</v>
      </c>
      <c r="D142" s="140"/>
      <c r="E142" s="140"/>
      <c r="F142" s="140"/>
      <c r="G142" s="91">
        <f>G141*0.03</f>
        <v>0.83656807499999997</v>
      </c>
    </row>
    <row r="143" spans="1:7" ht="15" customHeight="1">
      <c r="A143" s="96"/>
      <c r="B143" s="96"/>
      <c r="C143" s="95" t="s">
        <v>36</v>
      </c>
      <c r="D143" s="140"/>
      <c r="E143" s="140"/>
      <c r="F143" s="140"/>
      <c r="G143" s="91">
        <f>G141+G142</f>
        <v>28.722170575</v>
      </c>
    </row>
    <row r="144" spans="1:7" ht="15" customHeight="1">
      <c r="A144" s="96"/>
      <c r="B144" s="96"/>
      <c r="C144" s="95"/>
      <c r="D144" s="114"/>
      <c r="E144" s="114"/>
      <c r="F144" s="114"/>
      <c r="G144" s="115"/>
    </row>
    <row r="145" spans="1:7" ht="15" customHeight="1" thickBot="1">
      <c r="A145" s="35" t="s">
        <v>43</v>
      </c>
      <c r="B145" s="35" t="s">
        <v>37</v>
      </c>
      <c r="C145" s="56" t="s">
        <v>0</v>
      </c>
      <c r="D145" s="18" t="s">
        <v>8</v>
      </c>
      <c r="E145" s="18" t="s">
        <v>1</v>
      </c>
      <c r="F145" s="18" t="s">
        <v>6</v>
      </c>
      <c r="G145" s="19" t="s">
        <v>9</v>
      </c>
    </row>
    <row r="146" spans="1:7" ht="60" customHeight="1">
      <c r="A146" s="32">
        <v>4</v>
      </c>
      <c r="B146" s="106" t="s">
        <v>46</v>
      </c>
      <c r="C146" s="84" t="s">
        <v>136</v>
      </c>
      <c r="D146" s="34">
        <f>G160</f>
        <v>180.80744114999999</v>
      </c>
      <c r="E146" s="33"/>
      <c r="F146" s="32" t="s">
        <v>16</v>
      </c>
      <c r="G146" s="31"/>
    </row>
    <row r="147" spans="1:7" ht="15" customHeight="1">
      <c r="A147" s="32"/>
      <c r="B147" s="106"/>
      <c r="C147" s="124"/>
      <c r="D147" s="107"/>
      <c r="E147" s="122"/>
      <c r="F147" s="122"/>
      <c r="G147" s="123"/>
    </row>
    <row r="148" spans="1:7" ht="15" customHeight="1" thickBot="1">
      <c r="A148" s="96"/>
      <c r="B148" s="96"/>
      <c r="C148" s="47"/>
      <c r="D148" s="18" t="s">
        <v>8</v>
      </c>
      <c r="E148" s="18" t="s">
        <v>1</v>
      </c>
      <c r="F148" s="18" t="s">
        <v>6</v>
      </c>
      <c r="G148" s="19" t="s">
        <v>9</v>
      </c>
    </row>
    <row r="149" spans="1:7" ht="15" customHeight="1">
      <c r="A149" s="96"/>
      <c r="B149" s="96"/>
      <c r="C149" s="95" t="s">
        <v>31</v>
      </c>
      <c r="D149" s="31"/>
      <c r="E149" s="32"/>
      <c r="F149" s="32"/>
      <c r="G149" s="31"/>
    </row>
    <row r="150" spans="1:7" ht="15" customHeight="1">
      <c r="A150" s="96"/>
      <c r="B150" s="96"/>
      <c r="C150" s="127" t="s">
        <v>163</v>
      </c>
      <c r="D150" s="34">
        <v>26.08</v>
      </c>
      <c r="E150" s="33">
        <v>0.3</v>
      </c>
      <c r="F150" s="32" t="s">
        <v>29</v>
      </c>
      <c r="G150" s="34">
        <f>D150*E150</f>
        <v>7.823999999999999</v>
      </c>
    </row>
    <row r="151" spans="1:7" ht="15" customHeight="1">
      <c r="A151" s="96"/>
      <c r="B151" s="96"/>
      <c r="C151" s="127" t="s">
        <v>165</v>
      </c>
      <c r="D151" s="34">
        <v>30.41</v>
      </c>
      <c r="E151" s="33">
        <v>0.3</v>
      </c>
      <c r="F151" s="32" t="s">
        <v>29</v>
      </c>
      <c r="G151" s="34">
        <f>D151*E151</f>
        <v>9.1229999999999993</v>
      </c>
    </row>
    <row r="152" spans="1:7" ht="15" customHeight="1">
      <c r="A152" s="96"/>
      <c r="B152" s="96"/>
      <c r="C152" s="95" t="s">
        <v>33</v>
      </c>
      <c r="D152" s="139"/>
      <c r="E152" s="139"/>
      <c r="F152" s="139"/>
      <c r="G152" s="91">
        <f>G150+G151</f>
        <v>16.946999999999999</v>
      </c>
    </row>
    <row r="153" spans="1:7" ht="15" customHeight="1">
      <c r="A153" s="96"/>
      <c r="B153" s="96"/>
      <c r="C153" s="95" t="s">
        <v>30</v>
      </c>
      <c r="D153" s="31"/>
      <c r="E153" s="32"/>
      <c r="F153" s="32"/>
      <c r="G153" s="31"/>
    </row>
    <row r="154" spans="1:7" s="8" customFormat="1" ht="15" customHeight="1">
      <c r="A154" s="96"/>
      <c r="B154" s="96"/>
      <c r="C154" s="93" t="s">
        <v>95</v>
      </c>
      <c r="D154" s="31">
        <v>67</v>
      </c>
      <c r="E154" s="32">
        <v>1</v>
      </c>
      <c r="F154" s="32" t="s">
        <v>16</v>
      </c>
      <c r="G154" s="34">
        <f>D154*E154</f>
        <v>67</v>
      </c>
    </row>
    <row r="155" spans="1:7" ht="15" customHeight="1">
      <c r="A155" s="96"/>
      <c r="B155" s="96"/>
      <c r="C155" s="93" t="s">
        <v>72</v>
      </c>
      <c r="D155" s="31">
        <v>89</v>
      </c>
      <c r="E155" s="32">
        <v>1</v>
      </c>
      <c r="F155" s="32" t="s">
        <v>16</v>
      </c>
      <c r="G155" s="34">
        <f>D155*E155</f>
        <v>89</v>
      </c>
    </row>
    <row r="156" spans="1:7" ht="15" customHeight="1">
      <c r="A156" s="96"/>
      <c r="B156" s="96"/>
      <c r="C156" s="95" t="s">
        <v>33</v>
      </c>
      <c r="D156" s="139"/>
      <c r="E156" s="139"/>
      <c r="F156" s="139"/>
      <c r="G156" s="91">
        <f>G154+G155</f>
        <v>156</v>
      </c>
    </row>
    <row r="157" spans="1:7" ht="15" customHeight="1">
      <c r="A157" s="97"/>
      <c r="B157" s="97"/>
      <c r="C157" s="95" t="s">
        <v>34</v>
      </c>
      <c r="D157" s="139"/>
      <c r="E157" s="139"/>
      <c r="F157" s="139"/>
      <c r="G157" s="91">
        <f>(G152+G156)*0.015</f>
        <v>2.5942050000000001</v>
      </c>
    </row>
    <row r="158" spans="1:7" ht="15" customHeight="1">
      <c r="A158" s="97"/>
      <c r="B158" s="97"/>
      <c r="C158" s="95" t="s">
        <v>35</v>
      </c>
      <c r="D158" s="139"/>
      <c r="E158" s="139"/>
      <c r="F158" s="139"/>
      <c r="G158" s="91">
        <f>G152+G156+G157</f>
        <v>175.54120499999999</v>
      </c>
    </row>
    <row r="159" spans="1:7" ht="15" customHeight="1">
      <c r="A159" s="96"/>
      <c r="B159" s="96"/>
      <c r="C159" s="95" t="s">
        <v>99</v>
      </c>
      <c r="D159" s="140"/>
      <c r="E159" s="140"/>
      <c r="F159" s="140"/>
      <c r="G159" s="91">
        <f>G158*0.03</f>
        <v>5.2662361499999992</v>
      </c>
    </row>
    <row r="160" spans="1:7" ht="15" customHeight="1">
      <c r="A160" s="96"/>
      <c r="B160" s="96"/>
      <c r="C160" s="95" t="s">
        <v>36</v>
      </c>
      <c r="D160" s="140"/>
      <c r="E160" s="140"/>
      <c r="F160" s="140"/>
      <c r="G160" s="91">
        <f>G158+G159</f>
        <v>180.80744114999999</v>
      </c>
    </row>
    <row r="161" spans="1:9" ht="15" customHeight="1">
      <c r="A161" s="96"/>
      <c r="B161" s="96"/>
      <c r="C161" s="95"/>
      <c r="D161" s="114"/>
      <c r="E161" s="114"/>
      <c r="F161" s="114"/>
      <c r="G161" s="115"/>
    </row>
    <row r="162" spans="1:9" ht="15" customHeight="1" thickBot="1">
      <c r="A162" s="35" t="s">
        <v>43</v>
      </c>
      <c r="B162" s="35" t="s">
        <v>37</v>
      </c>
      <c r="C162" s="56" t="s">
        <v>0</v>
      </c>
      <c r="D162" s="18" t="s">
        <v>8</v>
      </c>
      <c r="E162" s="18" t="s">
        <v>1</v>
      </c>
      <c r="F162" s="18" t="s">
        <v>6</v>
      </c>
      <c r="G162" s="19" t="s">
        <v>9</v>
      </c>
    </row>
    <row r="163" spans="1:9" ht="79.900000000000006" customHeight="1">
      <c r="A163" s="32">
        <v>5</v>
      </c>
      <c r="B163" s="106" t="s">
        <v>47</v>
      </c>
      <c r="C163" s="65" t="s">
        <v>135</v>
      </c>
      <c r="D163" s="34">
        <f>G177</f>
        <v>118.08044115</v>
      </c>
      <c r="E163" s="33"/>
      <c r="F163" s="32" t="s">
        <v>15</v>
      </c>
      <c r="G163" s="31"/>
      <c r="I163" s="54"/>
    </row>
    <row r="164" spans="1:9" ht="15" customHeight="1">
      <c r="A164" s="32"/>
      <c r="B164" s="106"/>
      <c r="C164" s="124"/>
      <c r="D164" s="107"/>
      <c r="E164" s="122"/>
      <c r="F164" s="122"/>
      <c r="G164" s="123"/>
    </row>
    <row r="165" spans="1:9" ht="15" customHeight="1" thickBot="1">
      <c r="A165" s="96"/>
      <c r="B165" s="96"/>
      <c r="C165" s="47"/>
      <c r="D165" s="18" t="s">
        <v>8</v>
      </c>
      <c r="E165" s="18" t="s">
        <v>1</v>
      </c>
      <c r="F165" s="18" t="s">
        <v>6</v>
      </c>
      <c r="G165" s="19" t="s">
        <v>9</v>
      </c>
    </row>
    <row r="166" spans="1:9" ht="15" customHeight="1">
      <c r="A166" s="96"/>
      <c r="B166" s="96"/>
      <c r="C166" s="95" t="s">
        <v>31</v>
      </c>
      <c r="D166" s="31"/>
      <c r="E166" s="32"/>
      <c r="F166" s="32"/>
      <c r="G166" s="31"/>
    </row>
    <row r="167" spans="1:9" ht="15" customHeight="1">
      <c r="A167" s="96"/>
      <c r="B167" s="96"/>
      <c r="C167" s="127" t="s">
        <v>163</v>
      </c>
      <c r="D167" s="34">
        <v>26.08</v>
      </c>
      <c r="E167" s="33">
        <v>0.3</v>
      </c>
      <c r="F167" s="32" t="s">
        <v>29</v>
      </c>
      <c r="G167" s="34">
        <f>D167*E167</f>
        <v>7.823999999999999</v>
      </c>
    </row>
    <row r="168" spans="1:9" ht="15" customHeight="1">
      <c r="A168" s="96"/>
      <c r="B168" s="96"/>
      <c r="C168" s="127" t="s">
        <v>165</v>
      </c>
      <c r="D168" s="34">
        <v>30.41</v>
      </c>
      <c r="E168" s="33">
        <v>0.3</v>
      </c>
      <c r="F168" s="32" t="s">
        <v>29</v>
      </c>
      <c r="G168" s="34">
        <f>D168*E168</f>
        <v>9.1229999999999993</v>
      </c>
    </row>
    <row r="169" spans="1:9" ht="15" customHeight="1">
      <c r="A169" s="96"/>
      <c r="B169" s="96"/>
      <c r="C169" s="95" t="s">
        <v>33</v>
      </c>
      <c r="D169" s="139"/>
      <c r="E169" s="139"/>
      <c r="F169" s="139"/>
      <c r="G169" s="91">
        <f>G167+G168</f>
        <v>16.946999999999999</v>
      </c>
    </row>
    <row r="170" spans="1:9" ht="15" customHeight="1">
      <c r="A170" s="96"/>
      <c r="B170" s="96"/>
      <c r="C170" s="95" t="s">
        <v>30</v>
      </c>
      <c r="D170" s="31"/>
      <c r="E170" s="32"/>
      <c r="F170" s="32"/>
      <c r="G170" s="31"/>
    </row>
    <row r="171" spans="1:9" s="8" customFormat="1" ht="15" customHeight="1">
      <c r="A171" s="96"/>
      <c r="B171" s="96"/>
      <c r="C171" s="93"/>
      <c r="D171" s="31"/>
      <c r="E171" s="32"/>
      <c r="F171" s="32"/>
      <c r="G171" s="34">
        <f>D171*E171</f>
        <v>0</v>
      </c>
    </row>
    <row r="172" spans="1:9" ht="15" customHeight="1">
      <c r="A172" s="96"/>
      <c r="B172" s="96"/>
      <c r="C172" s="93" t="s">
        <v>72</v>
      </c>
      <c r="D172" s="31">
        <v>96</v>
      </c>
      <c r="E172" s="32">
        <v>1</v>
      </c>
      <c r="F172" s="32" t="s">
        <v>15</v>
      </c>
      <c r="G172" s="34">
        <f>D172*E172</f>
        <v>96</v>
      </c>
    </row>
    <row r="173" spans="1:9" ht="15" customHeight="1">
      <c r="A173" s="96"/>
      <c r="B173" s="96"/>
      <c r="C173" s="95" t="s">
        <v>33</v>
      </c>
      <c r="D173" s="139"/>
      <c r="E173" s="139"/>
      <c r="F173" s="139"/>
      <c r="G173" s="91">
        <f>G171+G172</f>
        <v>96</v>
      </c>
    </row>
    <row r="174" spans="1:9" ht="15" customHeight="1">
      <c r="A174" s="97"/>
      <c r="B174" s="97"/>
      <c r="C174" s="95" t="s">
        <v>34</v>
      </c>
      <c r="D174" s="139"/>
      <c r="E174" s="139"/>
      <c r="F174" s="139"/>
      <c r="G174" s="91">
        <f>(G169+G173)*0.015</f>
        <v>1.694205</v>
      </c>
    </row>
    <row r="175" spans="1:9" ht="15" customHeight="1">
      <c r="A175" s="97"/>
      <c r="B175" s="97"/>
      <c r="C175" s="95" t="s">
        <v>35</v>
      </c>
      <c r="D175" s="139"/>
      <c r="E175" s="139"/>
      <c r="F175" s="139"/>
      <c r="G175" s="91">
        <f>G169+G173+G174</f>
        <v>114.641205</v>
      </c>
    </row>
    <row r="176" spans="1:9" ht="15" customHeight="1">
      <c r="A176" s="96"/>
      <c r="B176" s="96"/>
      <c r="C176" s="95" t="s">
        <v>99</v>
      </c>
      <c r="D176" s="140"/>
      <c r="E176" s="140"/>
      <c r="F176" s="140"/>
      <c r="G176" s="91">
        <f>G175*0.03</f>
        <v>3.4392361499999997</v>
      </c>
    </row>
    <row r="177" spans="1:7" ht="15" customHeight="1">
      <c r="A177" s="96"/>
      <c r="B177" s="96"/>
      <c r="C177" s="95" t="s">
        <v>36</v>
      </c>
      <c r="D177" s="140"/>
      <c r="E177" s="140"/>
      <c r="F177" s="140"/>
      <c r="G177" s="94">
        <f>G175+G176</f>
        <v>118.08044115</v>
      </c>
    </row>
    <row r="178" spans="1:7" ht="15" customHeight="1">
      <c r="A178" s="96"/>
      <c r="B178" s="96"/>
      <c r="C178" s="95"/>
      <c r="D178" s="114"/>
      <c r="E178" s="114"/>
      <c r="F178" s="114"/>
      <c r="G178" s="115"/>
    </row>
    <row r="179" spans="1:7" ht="15" customHeight="1" thickBot="1">
      <c r="A179" s="35" t="s">
        <v>43</v>
      </c>
      <c r="B179" s="35" t="s">
        <v>37</v>
      </c>
      <c r="C179" s="56" t="s">
        <v>0</v>
      </c>
      <c r="D179" s="18" t="s">
        <v>8</v>
      </c>
      <c r="E179" s="18" t="s">
        <v>1</v>
      </c>
      <c r="F179" s="18" t="s">
        <v>6</v>
      </c>
      <c r="G179" s="19" t="s">
        <v>9</v>
      </c>
    </row>
    <row r="180" spans="1:7" ht="100.15" customHeight="1">
      <c r="A180" s="32">
        <v>6</v>
      </c>
      <c r="B180" s="106" t="s">
        <v>49</v>
      </c>
      <c r="C180" s="65" t="s">
        <v>137</v>
      </c>
      <c r="D180" s="34">
        <f>G194</f>
        <v>206.57673820000002</v>
      </c>
      <c r="E180" s="33"/>
      <c r="F180" s="32" t="s">
        <v>15</v>
      </c>
      <c r="G180" s="31"/>
    </row>
    <row r="181" spans="1:7" ht="15" customHeight="1">
      <c r="A181" s="32"/>
      <c r="B181" s="106"/>
      <c r="C181" s="124"/>
      <c r="D181" s="107"/>
      <c r="E181" s="122"/>
      <c r="F181" s="122"/>
      <c r="G181" s="123"/>
    </row>
    <row r="182" spans="1:7" ht="15" customHeight="1" thickBot="1">
      <c r="A182" s="96"/>
      <c r="B182" s="96"/>
      <c r="C182" s="47"/>
      <c r="D182" s="18" t="s">
        <v>8</v>
      </c>
      <c r="E182" s="18" t="s">
        <v>1</v>
      </c>
      <c r="F182" s="18" t="s">
        <v>6</v>
      </c>
      <c r="G182" s="19" t="s">
        <v>9</v>
      </c>
    </row>
    <row r="183" spans="1:7" ht="15" customHeight="1">
      <c r="A183" s="96"/>
      <c r="B183" s="96"/>
      <c r="C183" s="95" t="s">
        <v>31</v>
      </c>
      <c r="D183" s="31"/>
      <c r="E183" s="32"/>
      <c r="F183" s="32"/>
      <c r="G183" s="31"/>
    </row>
    <row r="184" spans="1:7" ht="15" customHeight="1">
      <c r="A184" s="96"/>
      <c r="B184" s="96"/>
      <c r="C184" s="127" t="s">
        <v>163</v>
      </c>
      <c r="D184" s="34">
        <v>26.08</v>
      </c>
      <c r="E184" s="33">
        <v>0.4</v>
      </c>
      <c r="F184" s="32" t="s">
        <v>29</v>
      </c>
      <c r="G184" s="34">
        <f>D184*E184</f>
        <v>10.432</v>
      </c>
    </row>
    <row r="185" spans="1:7" ht="15" customHeight="1">
      <c r="A185" s="96"/>
      <c r="B185" s="96"/>
      <c r="C185" s="127" t="s">
        <v>165</v>
      </c>
      <c r="D185" s="34">
        <v>30.41</v>
      </c>
      <c r="E185" s="33">
        <v>0.4</v>
      </c>
      <c r="F185" s="32" t="s">
        <v>29</v>
      </c>
      <c r="G185" s="34">
        <f>D185*E185</f>
        <v>12.164000000000001</v>
      </c>
    </row>
    <row r="186" spans="1:7" ht="15" customHeight="1">
      <c r="A186" s="96"/>
      <c r="B186" s="96"/>
      <c r="C186" s="95" t="s">
        <v>33</v>
      </c>
      <c r="D186" s="139"/>
      <c r="E186" s="139"/>
      <c r="F186" s="139"/>
      <c r="G186" s="91">
        <f>G184+G185</f>
        <v>22.596000000000004</v>
      </c>
    </row>
    <row r="187" spans="1:7" ht="15" customHeight="1">
      <c r="A187" s="96"/>
      <c r="B187" s="96"/>
      <c r="C187" s="95" t="s">
        <v>30</v>
      </c>
      <c r="D187" s="31"/>
      <c r="E187" s="32"/>
      <c r="F187" s="32"/>
      <c r="G187" s="31"/>
    </row>
    <row r="188" spans="1:7" s="8" customFormat="1" ht="15" customHeight="1">
      <c r="A188" s="96"/>
      <c r="B188" s="96"/>
      <c r="C188" s="93"/>
      <c r="D188" s="31"/>
      <c r="E188" s="32">
        <v>1</v>
      </c>
      <c r="F188" s="32" t="s">
        <v>15</v>
      </c>
      <c r="G188" s="34">
        <f>D188*E188</f>
        <v>0</v>
      </c>
    </row>
    <row r="189" spans="1:7" ht="15" customHeight="1">
      <c r="A189" s="96"/>
      <c r="B189" s="96"/>
      <c r="C189" s="93" t="s">
        <v>138</v>
      </c>
      <c r="D189" s="31">
        <v>175</v>
      </c>
      <c r="E189" s="32">
        <v>1</v>
      </c>
      <c r="F189" s="32" t="s">
        <v>15</v>
      </c>
      <c r="G189" s="34">
        <f>D189*E189</f>
        <v>175</v>
      </c>
    </row>
    <row r="190" spans="1:7" ht="15" customHeight="1">
      <c r="A190" s="96"/>
      <c r="B190" s="96"/>
      <c r="C190" s="95" t="s">
        <v>33</v>
      </c>
      <c r="D190" s="139"/>
      <c r="E190" s="139"/>
      <c r="F190" s="139"/>
      <c r="G190" s="91">
        <f>G188+G189</f>
        <v>175</v>
      </c>
    </row>
    <row r="191" spans="1:7" ht="15" customHeight="1">
      <c r="A191" s="97"/>
      <c r="B191" s="97"/>
      <c r="C191" s="95" t="s">
        <v>34</v>
      </c>
      <c r="D191" s="139"/>
      <c r="E191" s="139"/>
      <c r="F191" s="139"/>
      <c r="G191" s="91">
        <f>(G186+G190)*0.015</f>
        <v>2.96394</v>
      </c>
    </row>
    <row r="192" spans="1:7" ht="15" customHeight="1">
      <c r="A192" s="97"/>
      <c r="B192" s="97"/>
      <c r="C192" s="95" t="s">
        <v>35</v>
      </c>
      <c r="D192" s="139"/>
      <c r="E192" s="139"/>
      <c r="F192" s="139"/>
      <c r="G192" s="91">
        <f>G186+G190+G191</f>
        <v>200.55994000000001</v>
      </c>
    </row>
    <row r="193" spans="1:7" ht="15" customHeight="1">
      <c r="A193" s="96"/>
      <c r="B193" s="96"/>
      <c r="C193" s="95" t="s">
        <v>99</v>
      </c>
      <c r="D193" s="140"/>
      <c r="E193" s="140"/>
      <c r="F193" s="140"/>
      <c r="G193" s="91">
        <f>G192*0.03</f>
        <v>6.0167982000000002</v>
      </c>
    </row>
    <row r="194" spans="1:7" ht="15" customHeight="1">
      <c r="A194" s="96"/>
      <c r="B194" s="96"/>
      <c r="C194" s="95" t="s">
        <v>36</v>
      </c>
      <c r="D194" s="140"/>
      <c r="E194" s="140"/>
      <c r="F194" s="140"/>
      <c r="G194" s="94">
        <f>G192+G193</f>
        <v>206.57673820000002</v>
      </c>
    </row>
    <row r="195" spans="1:7" ht="15" customHeight="1" thickBot="1">
      <c r="A195" s="96"/>
      <c r="B195" s="96"/>
      <c r="C195" s="95"/>
      <c r="D195" s="114"/>
      <c r="E195" s="114"/>
      <c r="F195" s="114"/>
      <c r="G195" s="115"/>
    </row>
    <row r="196" spans="1:7" ht="15" customHeight="1" thickBot="1">
      <c r="A196" s="68" t="s">
        <v>5</v>
      </c>
      <c r="B196" s="68"/>
      <c r="C196" s="67">
        <v>2</v>
      </c>
      <c r="D196" s="9"/>
      <c r="E196" s="10"/>
      <c r="F196" s="10"/>
      <c r="G196" s="11"/>
    </row>
    <row r="197" spans="1:7" ht="15" customHeight="1">
      <c r="A197" s="4" t="s">
        <v>2</v>
      </c>
      <c r="B197" s="4"/>
      <c r="C197" s="53" t="s">
        <v>27</v>
      </c>
      <c r="D197" s="5"/>
      <c r="E197" s="5"/>
      <c r="F197" s="5"/>
      <c r="G197" s="6"/>
    </row>
    <row r="198" spans="1:7" ht="30" customHeight="1" thickBot="1">
      <c r="A198" s="7" t="s">
        <v>3</v>
      </c>
      <c r="B198" s="7"/>
      <c r="C198" s="46">
        <v>3</v>
      </c>
      <c r="D198" s="136" t="s">
        <v>85</v>
      </c>
      <c r="E198" s="136"/>
      <c r="F198" s="136"/>
      <c r="G198" s="136"/>
    </row>
    <row r="199" spans="1:7" ht="15" customHeight="1">
      <c r="A199" s="17"/>
      <c r="B199" s="17"/>
      <c r="C199" s="55"/>
      <c r="D199" s="137"/>
      <c r="E199" s="137"/>
      <c r="F199" s="137"/>
      <c r="G199" s="137"/>
    </row>
    <row r="200" spans="1:7" ht="15" customHeight="1" thickBot="1">
      <c r="A200" s="35" t="s">
        <v>43</v>
      </c>
      <c r="B200" s="35" t="s">
        <v>37</v>
      </c>
      <c r="C200" s="56" t="s">
        <v>0</v>
      </c>
      <c r="D200" s="18" t="s">
        <v>8</v>
      </c>
      <c r="E200" s="18" t="s">
        <v>1</v>
      </c>
      <c r="F200" s="18" t="s">
        <v>6</v>
      </c>
      <c r="G200" s="19" t="s">
        <v>9</v>
      </c>
    </row>
    <row r="201" spans="1:7" ht="60" customHeight="1">
      <c r="A201" s="32">
        <v>1</v>
      </c>
      <c r="B201" s="106" t="s">
        <v>50</v>
      </c>
      <c r="C201" s="54" t="s">
        <v>123</v>
      </c>
      <c r="D201" s="34">
        <f>G215</f>
        <v>19.38138846</v>
      </c>
      <c r="E201" s="33"/>
      <c r="F201" s="32" t="s">
        <v>7</v>
      </c>
      <c r="G201" s="31"/>
    </row>
    <row r="202" spans="1:7" ht="15" customHeight="1">
      <c r="A202" s="32"/>
      <c r="B202" s="106"/>
      <c r="C202" s="124"/>
      <c r="D202" s="107"/>
      <c r="E202" s="122"/>
      <c r="F202" s="122"/>
      <c r="G202" s="123"/>
    </row>
    <row r="203" spans="1:7" ht="15" customHeight="1" thickBot="1">
      <c r="A203" s="96"/>
      <c r="B203" s="96"/>
      <c r="C203" s="47"/>
      <c r="D203" s="18" t="s">
        <v>8</v>
      </c>
      <c r="E203" s="18" t="s">
        <v>1</v>
      </c>
      <c r="F203" s="18" t="s">
        <v>6</v>
      </c>
      <c r="G203" s="19" t="s">
        <v>9</v>
      </c>
    </row>
    <row r="204" spans="1:7" ht="15" customHeight="1">
      <c r="A204" s="96"/>
      <c r="B204" s="96"/>
      <c r="C204" s="95" t="s">
        <v>31</v>
      </c>
      <c r="D204" s="31"/>
      <c r="E204" s="32"/>
      <c r="F204" s="32"/>
      <c r="G204" s="31"/>
    </row>
    <row r="205" spans="1:7" ht="15" customHeight="1">
      <c r="A205" s="96"/>
      <c r="B205" s="96"/>
      <c r="C205" s="127" t="s">
        <v>163</v>
      </c>
      <c r="D205" s="34">
        <v>26.08</v>
      </c>
      <c r="E205" s="32">
        <v>0.12</v>
      </c>
      <c r="F205" s="32" t="s">
        <v>29</v>
      </c>
      <c r="G205" s="34">
        <f>D205*E205</f>
        <v>3.1295999999999995</v>
      </c>
    </row>
    <row r="206" spans="1:7" ht="15" customHeight="1">
      <c r="A206" s="96"/>
      <c r="B206" s="96"/>
      <c r="C206" s="127" t="s">
        <v>165</v>
      </c>
      <c r="D206" s="34">
        <v>30.41</v>
      </c>
      <c r="E206" s="32">
        <v>0.12</v>
      </c>
      <c r="F206" s="32" t="s">
        <v>29</v>
      </c>
      <c r="G206" s="34">
        <f>D206*E206</f>
        <v>3.6492</v>
      </c>
    </row>
    <row r="207" spans="1:7" ht="15" customHeight="1">
      <c r="A207" s="96"/>
      <c r="B207" s="96"/>
      <c r="C207" s="95" t="s">
        <v>33</v>
      </c>
      <c r="D207" s="139"/>
      <c r="E207" s="139"/>
      <c r="F207" s="139"/>
      <c r="G207" s="91">
        <f>G205+G206</f>
        <v>6.7787999999999995</v>
      </c>
    </row>
    <row r="208" spans="1:7" ht="15" customHeight="1">
      <c r="A208" s="96"/>
      <c r="B208" s="96"/>
      <c r="C208" s="95" t="s">
        <v>30</v>
      </c>
      <c r="D208" s="31"/>
      <c r="E208" s="32"/>
      <c r="F208" s="32"/>
      <c r="G208" s="31"/>
    </row>
    <row r="209" spans="1:7" ht="15" customHeight="1">
      <c r="A209" s="96"/>
      <c r="B209" s="96"/>
      <c r="C209" s="93" t="s">
        <v>65</v>
      </c>
      <c r="D209" s="31">
        <v>2.0299999999999998</v>
      </c>
      <c r="E209" s="32">
        <v>1</v>
      </c>
      <c r="F209" s="32" t="s">
        <v>7</v>
      </c>
      <c r="G209" s="34">
        <f>D209*E209</f>
        <v>2.0299999999999998</v>
      </c>
    </row>
    <row r="210" spans="1:7" ht="15" customHeight="1">
      <c r="A210" s="96"/>
      <c r="B210" s="96"/>
      <c r="C210" s="93" t="s">
        <v>67</v>
      </c>
      <c r="D210" s="31">
        <v>9.73</v>
      </c>
      <c r="E210" s="32">
        <v>1</v>
      </c>
      <c r="F210" s="32" t="s">
        <v>7</v>
      </c>
      <c r="G210" s="34">
        <f>D210*E210</f>
        <v>9.73</v>
      </c>
    </row>
    <row r="211" spans="1:7" ht="15" customHeight="1">
      <c r="A211" s="96"/>
      <c r="B211" s="96"/>
      <c r="C211" s="95" t="s">
        <v>33</v>
      </c>
      <c r="D211" s="139"/>
      <c r="E211" s="139"/>
      <c r="F211" s="139"/>
      <c r="G211" s="91">
        <f>G209+G210</f>
        <v>11.76</v>
      </c>
    </row>
    <row r="212" spans="1:7" ht="15" customHeight="1">
      <c r="A212" s="97"/>
      <c r="B212" s="97"/>
      <c r="C212" s="95" t="s">
        <v>34</v>
      </c>
      <c r="D212" s="139"/>
      <c r="E212" s="139"/>
      <c r="F212" s="139"/>
      <c r="G212" s="91">
        <f>(G207+G211)*0.015</f>
        <v>0.27808199999999994</v>
      </c>
    </row>
    <row r="213" spans="1:7" s="8" customFormat="1" ht="15" customHeight="1">
      <c r="A213" s="97"/>
      <c r="B213" s="97"/>
      <c r="C213" s="95" t="s">
        <v>35</v>
      </c>
      <c r="D213" s="139"/>
      <c r="E213" s="139"/>
      <c r="F213" s="139"/>
      <c r="G213" s="91">
        <f>G207+G211+G212</f>
        <v>18.816882</v>
      </c>
    </row>
    <row r="214" spans="1:7" ht="15" customHeight="1">
      <c r="A214" s="96"/>
      <c r="B214" s="96"/>
      <c r="C214" s="95" t="s">
        <v>99</v>
      </c>
      <c r="D214" s="140"/>
      <c r="E214" s="140"/>
      <c r="F214" s="140"/>
      <c r="G214" s="91">
        <f>G213*0.03</f>
        <v>0.56450645999999993</v>
      </c>
    </row>
    <row r="215" spans="1:7" ht="15" customHeight="1">
      <c r="A215" s="96"/>
      <c r="B215" s="96"/>
      <c r="C215" s="95" t="s">
        <v>36</v>
      </c>
      <c r="D215" s="140"/>
      <c r="E215" s="140"/>
      <c r="F215" s="140"/>
      <c r="G215" s="91">
        <f>G213+G214</f>
        <v>19.38138846</v>
      </c>
    </row>
    <row r="216" spans="1:7" ht="15" customHeight="1" thickBot="1">
      <c r="A216" s="96"/>
      <c r="B216" s="96"/>
      <c r="C216" s="95"/>
      <c r="D216" s="114"/>
      <c r="E216" s="114"/>
      <c r="F216" s="114"/>
      <c r="G216" s="115"/>
    </row>
    <row r="217" spans="1:7" ht="15" customHeight="1" thickBot="1">
      <c r="A217" s="68" t="s">
        <v>5</v>
      </c>
      <c r="B217" s="68"/>
      <c r="C217" s="67">
        <v>3</v>
      </c>
      <c r="D217" s="9"/>
      <c r="E217" s="10"/>
      <c r="F217" s="10"/>
      <c r="G217" s="11"/>
    </row>
    <row r="218" spans="1:7" ht="15" customHeight="1">
      <c r="A218" s="4" t="s">
        <v>2</v>
      </c>
      <c r="B218" s="4"/>
      <c r="C218" s="53" t="s">
        <v>27</v>
      </c>
      <c r="D218" s="5"/>
      <c r="E218" s="5"/>
      <c r="F218" s="5"/>
      <c r="G218" s="6"/>
    </row>
    <row r="219" spans="1:7" ht="30" customHeight="1" thickBot="1">
      <c r="A219" s="7" t="s">
        <v>3</v>
      </c>
      <c r="B219" s="7"/>
      <c r="C219" s="46">
        <v>4</v>
      </c>
      <c r="D219" s="136" t="s">
        <v>86</v>
      </c>
      <c r="E219" s="136"/>
      <c r="F219" s="136"/>
      <c r="G219" s="136"/>
    </row>
    <row r="220" spans="1:7">
      <c r="A220" s="17"/>
      <c r="B220" s="17"/>
      <c r="C220" s="55"/>
      <c r="D220" s="137"/>
      <c r="E220" s="137"/>
      <c r="F220" s="137"/>
      <c r="G220" s="137"/>
    </row>
    <row r="221" spans="1:7" ht="15" thickBot="1">
      <c r="A221" s="35" t="s">
        <v>43</v>
      </c>
      <c r="B221" s="35" t="s">
        <v>37</v>
      </c>
      <c r="C221" s="56" t="s">
        <v>0</v>
      </c>
      <c r="D221" s="18" t="s">
        <v>8</v>
      </c>
      <c r="E221" s="18" t="s">
        <v>1</v>
      </c>
      <c r="F221" s="18" t="s">
        <v>6</v>
      </c>
      <c r="G221" s="19" t="s">
        <v>9</v>
      </c>
    </row>
    <row r="222" spans="1:7" ht="60" customHeight="1">
      <c r="A222" s="32">
        <v>1</v>
      </c>
      <c r="B222" s="106" t="s">
        <v>51</v>
      </c>
      <c r="C222" s="47" t="s">
        <v>124</v>
      </c>
      <c r="D222" s="34">
        <f>G236</f>
        <v>61.993094100000008</v>
      </c>
      <c r="E222" s="32"/>
      <c r="F222" s="32" t="s">
        <v>15</v>
      </c>
      <c r="G222" s="31"/>
    </row>
    <row r="223" spans="1:7" ht="15" customHeight="1">
      <c r="A223" s="32"/>
      <c r="B223" s="106"/>
      <c r="C223" s="124"/>
      <c r="D223" s="107"/>
      <c r="E223" s="122"/>
      <c r="F223" s="122"/>
      <c r="G223" s="123"/>
    </row>
    <row r="224" spans="1:7" ht="15" customHeight="1" thickBot="1">
      <c r="A224" s="96"/>
      <c r="B224" s="96"/>
      <c r="C224" s="47"/>
      <c r="D224" s="18" t="s">
        <v>8</v>
      </c>
      <c r="E224" s="18" t="s">
        <v>1</v>
      </c>
      <c r="F224" s="18" t="s">
        <v>6</v>
      </c>
      <c r="G224" s="19" t="s">
        <v>9</v>
      </c>
    </row>
    <row r="225" spans="1:7" ht="15" customHeight="1">
      <c r="A225" s="96"/>
      <c r="B225" s="96"/>
      <c r="C225" s="95" t="s">
        <v>31</v>
      </c>
      <c r="D225" s="31"/>
      <c r="E225" s="32"/>
      <c r="F225" s="32"/>
      <c r="G225" s="31"/>
    </row>
    <row r="226" spans="1:7" ht="15" customHeight="1">
      <c r="A226" s="96"/>
      <c r="B226" s="96"/>
      <c r="C226" s="127" t="s">
        <v>163</v>
      </c>
      <c r="D226" s="34">
        <v>26.08</v>
      </c>
      <c r="E226" s="32">
        <v>0.2</v>
      </c>
      <c r="F226" s="32" t="s">
        <v>29</v>
      </c>
      <c r="G226" s="34">
        <f>D226*E226</f>
        <v>5.2160000000000002</v>
      </c>
    </row>
    <row r="227" spans="1:7" ht="15" customHeight="1">
      <c r="A227" s="96"/>
      <c r="B227" s="96"/>
      <c r="C227" s="127" t="s">
        <v>165</v>
      </c>
      <c r="D227" s="34">
        <v>30.41</v>
      </c>
      <c r="E227" s="32">
        <v>0.2</v>
      </c>
      <c r="F227" s="32" t="s">
        <v>29</v>
      </c>
      <c r="G227" s="34">
        <f>D227*E227</f>
        <v>6.0820000000000007</v>
      </c>
    </row>
    <row r="228" spans="1:7" ht="15" customHeight="1">
      <c r="A228" s="96"/>
      <c r="B228" s="96"/>
      <c r="C228" s="95" t="s">
        <v>33</v>
      </c>
      <c r="D228" s="139"/>
      <c r="E228" s="139"/>
      <c r="F228" s="139"/>
      <c r="G228" s="91">
        <f>G226+G227</f>
        <v>11.298000000000002</v>
      </c>
    </row>
    <row r="229" spans="1:7" ht="15" customHeight="1">
      <c r="A229" s="96"/>
      <c r="B229" s="96"/>
      <c r="C229" s="95" t="s">
        <v>30</v>
      </c>
      <c r="D229" s="31"/>
      <c r="E229" s="32"/>
      <c r="F229" s="32"/>
      <c r="G229" s="31"/>
    </row>
    <row r="230" spans="1:7" ht="15" customHeight="1">
      <c r="A230" s="96"/>
      <c r="B230" s="96"/>
      <c r="C230" s="93"/>
      <c r="D230" s="31"/>
      <c r="E230" s="32"/>
      <c r="F230" s="32"/>
      <c r="G230" s="34">
        <f>D230*E230</f>
        <v>0</v>
      </c>
    </row>
    <row r="231" spans="1:7" ht="15" customHeight="1">
      <c r="A231" s="96"/>
      <c r="B231" s="96"/>
      <c r="C231" s="93" t="s">
        <v>114</v>
      </c>
      <c r="D231" s="31">
        <v>48</v>
      </c>
      <c r="E231" s="32">
        <v>1</v>
      </c>
      <c r="F231" s="32" t="s">
        <v>15</v>
      </c>
      <c r="G231" s="34">
        <f>D231*E231</f>
        <v>48</v>
      </c>
    </row>
    <row r="232" spans="1:7" ht="15" customHeight="1">
      <c r="A232" s="96"/>
      <c r="B232" s="96"/>
      <c r="C232" s="95" t="s">
        <v>33</v>
      </c>
      <c r="D232" s="139"/>
      <c r="E232" s="139"/>
      <c r="F232" s="139"/>
      <c r="G232" s="91">
        <f>G230+G231</f>
        <v>48</v>
      </c>
    </row>
    <row r="233" spans="1:7" ht="15" customHeight="1">
      <c r="A233" s="97"/>
      <c r="B233" s="97"/>
      <c r="C233" s="95" t="s">
        <v>34</v>
      </c>
      <c r="D233" s="139"/>
      <c r="E233" s="139"/>
      <c r="F233" s="139"/>
      <c r="G233" s="91">
        <f>(G228+G232)*0.015</f>
        <v>0.88946999999999998</v>
      </c>
    </row>
    <row r="234" spans="1:7" s="8" customFormat="1" ht="15" customHeight="1">
      <c r="A234" s="97"/>
      <c r="B234" s="97"/>
      <c r="C234" s="95" t="s">
        <v>35</v>
      </c>
      <c r="D234" s="139"/>
      <c r="E234" s="139"/>
      <c r="F234" s="139"/>
      <c r="G234" s="91">
        <f>G228+G232+G233</f>
        <v>60.187470000000005</v>
      </c>
    </row>
    <row r="235" spans="1:7" ht="15" customHeight="1">
      <c r="A235" s="96"/>
      <c r="B235" s="96"/>
      <c r="C235" s="95" t="s">
        <v>99</v>
      </c>
      <c r="D235" s="140"/>
      <c r="E235" s="140"/>
      <c r="F235" s="140"/>
      <c r="G235" s="91">
        <f>G234*0.03</f>
        <v>1.8056241000000002</v>
      </c>
    </row>
    <row r="236" spans="1:7" ht="15" customHeight="1">
      <c r="A236" s="96"/>
      <c r="B236" s="96"/>
      <c r="C236" s="95" t="s">
        <v>36</v>
      </c>
      <c r="D236" s="140"/>
      <c r="E236" s="140"/>
      <c r="F236" s="140"/>
      <c r="G236" s="91">
        <f>G234+G235</f>
        <v>61.993094100000008</v>
      </c>
    </row>
    <row r="237" spans="1:7" ht="15" customHeight="1" thickBot="1">
      <c r="A237" s="96"/>
      <c r="B237" s="96"/>
      <c r="C237" s="95"/>
      <c r="D237" s="114"/>
      <c r="E237" s="114"/>
      <c r="F237" s="114"/>
      <c r="G237" s="115"/>
    </row>
    <row r="238" spans="1:7" ht="15" customHeight="1" thickBot="1">
      <c r="A238" s="68" t="s">
        <v>5</v>
      </c>
      <c r="B238" s="68"/>
      <c r="C238" s="67">
        <v>4</v>
      </c>
      <c r="D238" s="9"/>
      <c r="E238" s="10"/>
      <c r="F238" s="10"/>
      <c r="G238" s="11"/>
    </row>
    <row r="239" spans="1:7" ht="15" customHeight="1">
      <c r="A239" s="4" t="s">
        <v>2</v>
      </c>
      <c r="B239" s="4"/>
      <c r="C239" s="53" t="s">
        <v>27</v>
      </c>
      <c r="D239" s="5"/>
      <c r="E239" s="5"/>
      <c r="F239" s="5"/>
      <c r="G239" s="6"/>
    </row>
    <row r="240" spans="1:7" ht="30" customHeight="1" thickBot="1">
      <c r="A240" s="7" t="s">
        <v>3</v>
      </c>
      <c r="B240" s="7"/>
      <c r="C240" s="46">
        <v>5</v>
      </c>
      <c r="D240" s="136" t="s">
        <v>96</v>
      </c>
      <c r="E240" s="136"/>
      <c r="F240" s="136"/>
      <c r="G240" s="136"/>
    </row>
    <row r="241" spans="1:7" ht="15" customHeight="1">
      <c r="A241" s="17"/>
      <c r="B241" s="17"/>
      <c r="C241" s="55"/>
      <c r="D241" s="137"/>
      <c r="E241" s="137"/>
      <c r="F241" s="137"/>
      <c r="G241" s="137"/>
    </row>
    <row r="242" spans="1:7" ht="15" customHeight="1" thickBot="1">
      <c r="A242" s="35" t="s">
        <v>43</v>
      </c>
      <c r="B242" s="35" t="s">
        <v>37</v>
      </c>
      <c r="C242" s="56" t="s">
        <v>0</v>
      </c>
      <c r="D242" s="18" t="s">
        <v>8</v>
      </c>
      <c r="E242" s="18" t="s">
        <v>1</v>
      </c>
      <c r="F242" s="18" t="s">
        <v>6</v>
      </c>
      <c r="G242" s="19" t="s">
        <v>9</v>
      </c>
    </row>
    <row r="243" spans="1:7" ht="79.900000000000006" customHeight="1">
      <c r="A243" s="32">
        <v>1</v>
      </c>
      <c r="B243" s="106" t="s">
        <v>52</v>
      </c>
      <c r="C243" s="54" t="s">
        <v>125</v>
      </c>
      <c r="D243" s="34">
        <f>G257</f>
        <v>41.534264870000001</v>
      </c>
      <c r="E243" s="33"/>
      <c r="F243" s="32" t="s">
        <v>15</v>
      </c>
      <c r="G243" s="31"/>
    </row>
    <row r="244" spans="1:7" ht="15" customHeight="1">
      <c r="A244" s="32"/>
      <c r="B244" s="106"/>
      <c r="C244" s="124"/>
      <c r="D244" s="107"/>
      <c r="E244" s="122"/>
      <c r="F244" s="122"/>
      <c r="G244" s="123"/>
    </row>
    <row r="245" spans="1:7" ht="15" customHeight="1" thickBot="1">
      <c r="A245" s="96"/>
      <c r="B245" s="96"/>
      <c r="C245" s="47"/>
      <c r="D245" s="18" t="s">
        <v>8</v>
      </c>
      <c r="E245" s="18" t="s">
        <v>1</v>
      </c>
      <c r="F245" s="18" t="s">
        <v>6</v>
      </c>
      <c r="G245" s="19" t="s">
        <v>9</v>
      </c>
    </row>
    <row r="246" spans="1:7" ht="15" customHeight="1">
      <c r="A246" s="96"/>
      <c r="B246" s="96"/>
      <c r="C246" s="95" t="s">
        <v>31</v>
      </c>
      <c r="D246" s="31"/>
      <c r="E246" s="32"/>
      <c r="F246" s="32"/>
      <c r="G246" s="31"/>
    </row>
    <row r="247" spans="1:7" ht="15" customHeight="1">
      <c r="A247" s="96"/>
      <c r="B247" s="96"/>
      <c r="C247" s="127" t="s">
        <v>163</v>
      </c>
      <c r="D247" s="34">
        <v>26.08</v>
      </c>
      <c r="E247" s="32">
        <v>0.14000000000000001</v>
      </c>
      <c r="F247" s="32" t="s">
        <v>29</v>
      </c>
      <c r="G247" s="34">
        <f>D247*E247</f>
        <v>3.6512000000000002</v>
      </c>
    </row>
    <row r="248" spans="1:7" ht="15" customHeight="1">
      <c r="A248" s="96"/>
      <c r="B248" s="96"/>
      <c r="C248" s="127" t="s">
        <v>165</v>
      </c>
      <c r="D248" s="34">
        <v>30.41</v>
      </c>
      <c r="E248" s="32">
        <v>0.14000000000000001</v>
      </c>
      <c r="F248" s="32" t="s">
        <v>29</v>
      </c>
      <c r="G248" s="34">
        <f>D248*E248</f>
        <v>4.2574000000000005</v>
      </c>
    </row>
    <row r="249" spans="1:7" ht="15" customHeight="1">
      <c r="A249" s="96"/>
      <c r="B249" s="96"/>
      <c r="C249" s="95" t="s">
        <v>33</v>
      </c>
      <c r="D249" s="139"/>
      <c r="E249" s="139"/>
      <c r="F249" s="139"/>
      <c r="G249" s="91">
        <f>G247+G248</f>
        <v>7.9086000000000007</v>
      </c>
    </row>
    <row r="250" spans="1:7" ht="15" customHeight="1">
      <c r="A250" s="96"/>
      <c r="B250" s="96"/>
      <c r="C250" s="95" t="s">
        <v>30</v>
      </c>
      <c r="D250" s="31"/>
      <c r="E250" s="32"/>
      <c r="F250" s="32"/>
      <c r="G250" s="31"/>
    </row>
    <row r="251" spans="1:7" ht="15" customHeight="1">
      <c r="A251" s="96"/>
      <c r="B251" s="96"/>
      <c r="C251" s="93"/>
      <c r="D251" s="31"/>
      <c r="E251" s="32"/>
      <c r="F251" s="32"/>
      <c r="G251" s="34">
        <f>D251*E251</f>
        <v>0</v>
      </c>
    </row>
    <row r="252" spans="1:7" ht="15" customHeight="1">
      <c r="A252" s="96"/>
      <c r="B252" s="96"/>
      <c r="C252" s="93" t="s">
        <v>32</v>
      </c>
      <c r="D252" s="31">
        <v>31.82</v>
      </c>
      <c r="E252" s="32">
        <v>1</v>
      </c>
      <c r="F252" s="32" t="s">
        <v>15</v>
      </c>
      <c r="G252" s="34">
        <f>D252*E252</f>
        <v>31.82</v>
      </c>
    </row>
    <row r="253" spans="1:7" ht="15" customHeight="1">
      <c r="A253" s="96"/>
      <c r="B253" s="96"/>
      <c r="C253" s="95" t="s">
        <v>33</v>
      </c>
      <c r="D253" s="139"/>
      <c r="E253" s="139"/>
      <c r="F253" s="139"/>
      <c r="G253" s="91">
        <f>G251+G252</f>
        <v>31.82</v>
      </c>
    </row>
    <row r="254" spans="1:7" ht="15" customHeight="1">
      <c r="A254" s="97"/>
      <c r="B254" s="97"/>
      <c r="C254" s="126" t="s">
        <v>34</v>
      </c>
      <c r="D254" s="139"/>
      <c r="E254" s="139"/>
      <c r="F254" s="139"/>
      <c r="G254" s="91">
        <f>(G249+G253)*0.015</f>
        <v>0.59592899999999993</v>
      </c>
    </row>
    <row r="255" spans="1:7" s="8" customFormat="1" ht="15" customHeight="1">
      <c r="A255" s="97"/>
      <c r="B255" s="97"/>
      <c r="C255" s="95" t="s">
        <v>35</v>
      </c>
      <c r="D255" s="139"/>
      <c r="E255" s="139"/>
      <c r="F255" s="139"/>
      <c r="G255" s="91">
        <f>G249+G253+G254</f>
        <v>40.324528999999998</v>
      </c>
    </row>
    <row r="256" spans="1:7" ht="15" customHeight="1">
      <c r="A256" s="96"/>
      <c r="B256" s="96"/>
      <c r="C256" s="126" t="s">
        <v>99</v>
      </c>
      <c r="D256" s="140"/>
      <c r="E256" s="140"/>
      <c r="F256" s="140"/>
      <c r="G256" s="91">
        <f>G255*0.03</f>
        <v>1.2097358699999998</v>
      </c>
    </row>
    <row r="257" spans="1:7" ht="15" customHeight="1">
      <c r="A257" s="96"/>
      <c r="B257" s="96"/>
      <c r="C257" s="95" t="s">
        <v>36</v>
      </c>
      <c r="D257" s="140"/>
      <c r="E257" s="140"/>
      <c r="F257" s="140"/>
      <c r="G257" s="91">
        <f>G255+G256</f>
        <v>41.534264870000001</v>
      </c>
    </row>
    <row r="258" spans="1:7" ht="15" customHeight="1">
      <c r="A258" s="96"/>
      <c r="B258" s="96"/>
      <c r="C258" s="95"/>
      <c r="D258" s="114"/>
      <c r="E258" s="114"/>
      <c r="F258" s="114"/>
      <c r="G258" s="115"/>
    </row>
    <row r="259" spans="1:7" ht="15" customHeight="1" thickBot="1">
      <c r="A259" s="35" t="s">
        <v>43</v>
      </c>
      <c r="B259" s="35" t="s">
        <v>37</v>
      </c>
      <c r="C259" s="56" t="s">
        <v>0</v>
      </c>
      <c r="D259" s="18" t="s">
        <v>8</v>
      </c>
      <c r="E259" s="18" t="s">
        <v>1</v>
      </c>
      <c r="F259" s="18" t="s">
        <v>6</v>
      </c>
      <c r="G259" s="19" t="s">
        <v>9</v>
      </c>
    </row>
    <row r="260" spans="1:7" ht="79.900000000000006" customHeight="1">
      <c r="A260" s="32">
        <v>2</v>
      </c>
      <c r="B260" s="106" t="s">
        <v>97</v>
      </c>
      <c r="C260" s="54" t="s">
        <v>126</v>
      </c>
      <c r="D260" s="34">
        <f>G274</f>
        <v>26.302058370000001</v>
      </c>
      <c r="E260" s="33"/>
      <c r="F260" s="32" t="s">
        <v>15</v>
      </c>
      <c r="G260" s="31"/>
    </row>
    <row r="261" spans="1:7" ht="15" customHeight="1">
      <c r="A261" s="32"/>
      <c r="B261" s="106"/>
      <c r="C261" s="124"/>
      <c r="D261" s="107"/>
      <c r="E261" s="122"/>
      <c r="F261" s="122"/>
      <c r="G261" s="123"/>
    </row>
    <row r="262" spans="1:7" ht="15" customHeight="1" thickBot="1">
      <c r="A262" s="96"/>
      <c r="B262" s="96"/>
      <c r="C262" s="47"/>
      <c r="D262" s="18" t="s">
        <v>8</v>
      </c>
      <c r="E262" s="18" t="s">
        <v>1</v>
      </c>
      <c r="F262" s="18" t="s">
        <v>6</v>
      </c>
      <c r="G262" s="19" t="s">
        <v>9</v>
      </c>
    </row>
    <row r="263" spans="1:7" ht="15" customHeight="1">
      <c r="A263" s="96"/>
      <c r="B263" s="96"/>
      <c r="C263" s="95" t="s">
        <v>31</v>
      </c>
      <c r="D263" s="31"/>
      <c r="E263" s="32"/>
      <c r="F263" s="32"/>
      <c r="G263" s="31"/>
    </row>
    <row r="264" spans="1:7" ht="15" customHeight="1">
      <c r="A264" s="96"/>
      <c r="B264" s="96"/>
      <c r="C264" s="127" t="s">
        <v>163</v>
      </c>
      <c r="D264" s="34">
        <v>26.08</v>
      </c>
      <c r="E264" s="32">
        <v>0.14000000000000001</v>
      </c>
      <c r="F264" s="32" t="s">
        <v>29</v>
      </c>
      <c r="G264" s="34">
        <f>D264*E264</f>
        <v>3.6512000000000002</v>
      </c>
    </row>
    <row r="265" spans="1:7" ht="15" customHeight="1">
      <c r="A265" s="96"/>
      <c r="B265" s="96"/>
      <c r="C265" s="127" t="s">
        <v>165</v>
      </c>
      <c r="D265" s="34">
        <v>30.41</v>
      </c>
      <c r="E265" s="32">
        <v>0.14000000000000001</v>
      </c>
      <c r="F265" s="32" t="s">
        <v>29</v>
      </c>
      <c r="G265" s="34">
        <f>D265*E265</f>
        <v>4.2574000000000005</v>
      </c>
    </row>
    <row r="266" spans="1:7" ht="15" customHeight="1">
      <c r="A266" s="96"/>
      <c r="B266" s="96"/>
      <c r="C266" s="95" t="s">
        <v>33</v>
      </c>
      <c r="D266" s="139"/>
      <c r="E266" s="139"/>
      <c r="F266" s="139"/>
      <c r="G266" s="91">
        <f>G264+G265</f>
        <v>7.9086000000000007</v>
      </c>
    </row>
    <row r="267" spans="1:7" ht="15" customHeight="1">
      <c r="A267" s="96"/>
      <c r="B267" s="96"/>
      <c r="C267" s="95" t="s">
        <v>30</v>
      </c>
      <c r="D267" s="31"/>
      <c r="E267" s="32"/>
      <c r="F267" s="32"/>
      <c r="G267" s="31"/>
    </row>
    <row r="268" spans="1:7" ht="15" customHeight="1">
      <c r="A268" s="96"/>
      <c r="B268" s="96"/>
      <c r="C268" s="93"/>
      <c r="D268" s="31"/>
      <c r="E268" s="32"/>
      <c r="F268" s="32"/>
      <c r="G268" s="34">
        <f>D268*E268</f>
        <v>0</v>
      </c>
    </row>
    <row r="269" spans="1:7" ht="15" customHeight="1">
      <c r="A269" s="96"/>
      <c r="B269" s="96"/>
      <c r="C269" s="93" t="s">
        <v>32</v>
      </c>
      <c r="D269" s="31">
        <v>17.25</v>
      </c>
      <c r="E269" s="32">
        <v>1</v>
      </c>
      <c r="F269" s="32" t="s">
        <v>15</v>
      </c>
      <c r="G269" s="34">
        <f>D269*E269</f>
        <v>17.25</v>
      </c>
    </row>
    <row r="270" spans="1:7" ht="15" customHeight="1">
      <c r="A270" s="96"/>
      <c r="B270" s="96"/>
      <c r="C270" s="95" t="s">
        <v>33</v>
      </c>
      <c r="D270" s="139"/>
      <c r="E270" s="139"/>
      <c r="F270" s="139"/>
      <c r="G270" s="91">
        <f>G268+G269</f>
        <v>17.25</v>
      </c>
    </row>
    <row r="271" spans="1:7" ht="15" customHeight="1">
      <c r="A271" s="97"/>
      <c r="B271" s="97"/>
      <c r="C271" s="126" t="s">
        <v>34</v>
      </c>
      <c r="D271" s="139"/>
      <c r="E271" s="139"/>
      <c r="F271" s="139"/>
      <c r="G271" s="91">
        <f>(G266+G270)*0.015</f>
        <v>0.37737899999999996</v>
      </c>
    </row>
    <row r="272" spans="1:7" s="8" customFormat="1" ht="15" customHeight="1">
      <c r="A272" s="97"/>
      <c r="B272" s="97"/>
      <c r="C272" s="95" t="s">
        <v>35</v>
      </c>
      <c r="D272" s="139"/>
      <c r="E272" s="139"/>
      <c r="F272" s="139"/>
      <c r="G272" s="91">
        <f>G266+G270+G271</f>
        <v>25.535979000000001</v>
      </c>
    </row>
    <row r="273" spans="1:7" ht="15" customHeight="1">
      <c r="A273" s="96"/>
      <c r="B273" s="96"/>
      <c r="C273" s="126" t="s">
        <v>99</v>
      </c>
      <c r="D273" s="140"/>
      <c r="E273" s="140"/>
      <c r="F273" s="140"/>
      <c r="G273" s="91">
        <f>G272*0.03</f>
        <v>0.76607937000000004</v>
      </c>
    </row>
    <row r="274" spans="1:7" ht="15" customHeight="1">
      <c r="A274" s="96"/>
      <c r="B274" s="96"/>
      <c r="C274" s="95" t="s">
        <v>36</v>
      </c>
      <c r="D274" s="140"/>
      <c r="E274" s="140"/>
      <c r="F274" s="140"/>
      <c r="G274" s="91">
        <f>G272+G273</f>
        <v>26.302058370000001</v>
      </c>
    </row>
    <row r="275" spans="1:7" ht="15" customHeight="1">
      <c r="A275" s="96"/>
      <c r="B275" s="96"/>
      <c r="C275" s="95"/>
      <c r="D275" s="114"/>
      <c r="E275" s="114"/>
      <c r="F275" s="114"/>
      <c r="G275" s="115"/>
    </row>
    <row r="276" spans="1:7" ht="15" customHeight="1" thickBot="1">
      <c r="A276" s="35" t="s">
        <v>43</v>
      </c>
      <c r="B276" s="35" t="s">
        <v>37</v>
      </c>
      <c r="C276" s="56" t="s">
        <v>0</v>
      </c>
      <c r="D276" s="18" t="s">
        <v>8</v>
      </c>
      <c r="E276" s="18" t="s">
        <v>1</v>
      </c>
      <c r="F276" s="18" t="s">
        <v>6</v>
      </c>
      <c r="G276" s="19" t="s">
        <v>9</v>
      </c>
    </row>
    <row r="277" spans="1:7" ht="79.900000000000006" customHeight="1">
      <c r="A277" s="32">
        <v>3</v>
      </c>
      <c r="B277" s="106" t="s">
        <v>87</v>
      </c>
      <c r="C277" s="54" t="s">
        <v>127</v>
      </c>
      <c r="D277" s="34">
        <f>G291</f>
        <v>87.230884370000012</v>
      </c>
      <c r="E277" s="33"/>
      <c r="F277" s="32" t="s">
        <v>15</v>
      </c>
      <c r="G277" s="31"/>
    </row>
    <row r="278" spans="1:7" ht="15" customHeight="1">
      <c r="A278" s="32"/>
      <c r="B278" s="106"/>
      <c r="C278" s="124"/>
      <c r="D278" s="107"/>
      <c r="E278" s="122"/>
      <c r="F278" s="122"/>
      <c r="G278" s="123"/>
    </row>
    <row r="279" spans="1:7" ht="15" customHeight="1" thickBot="1">
      <c r="A279" s="96"/>
      <c r="B279" s="96"/>
      <c r="C279" s="47"/>
      <c r="D279" s="18" t="s">
        <v>8</v>
      </c>
      <c r="E279" s="18" t="s">
        <v>1</v>
      </c>
      <c r="F279" s="18" t="s">
        <v>6</v>
      </c>
      <c r="G279" s="19" t="s">
        <v>9</v>
      </c>
    </row>
    <row r="280" spans="1:7" ht="15" customHeight="1">
      <c r="A280" s="96"/>
      <c r="B280" s="96"/>
      <c r="C280" s="95" t="s">
        <v>31</v>
      </c>
      <c r="D280" s="31"/>
      <c r="E280" s="32"/>
      <c r="F280" s="32"/>
      <c r="G280" s="31"/>
    </row>
    <row r="281" spans="1:7" ht="15" customHeight="1">
      <c r="A281" s="96"/>
      <c r="B281" s="96"/>
      <c r="C281" s="127" t="s">
        <v>163</v>
      </c>
      <c r="D281" s="34">
        <v>26.08</v>
      </c>
      <c r="E281" s="32">
        <v>0.14000000000000001</v>
      </c>
      <c r="F281" s="32" t="s">
        <v>29</v>
      </c>
      <c r="G281" s="34">
        <f>D281*E281</f>
        <v>3.6512000000000002</v>
      </c>
    </row>
    <row r="282" spans="1:7" ht="15" customHeight="1">
      <c r="A282" s="96"/>
      <c r="B282" s="96"/>
      <c r="C282" s="127" t="s">
        <v>165</v>
      </c>
      <c r="D282" s="34">
        <v>30.41</v>
      </c>
      <c r="E282" s="32">
        <v>0.14000000000000001</v>
      </c>
      <c r="F282" s="32" t="s">
        <v>29</v>
      </c>
      <c r="G282" s="34">
        <f>D282*E282</f>
        <v>4.2574000000000005</v>
      </c>
    </row>
    <row r="283" spans="1:7" ht="15" customHeight="1">
      <c r="A283" s="96"/>
      <c r="B283" s="96"/>
      <c r="C283" s="95" t="s">
        <v>33</v>
      </c>
      <c r="D283" s="139"/>
      <c r="E283" s="139"/>
      <c r="F283" s="139"/>
      <c r="G283" s="91">
        <f>G281+G282</f>
        <v>7.9086000000000007</v>
      </c>
    </row>
    <row r="284" spans="1:7" ht="15" customHeight="1">
      <c r="A284" s="96"/>
      <c r="B284" s="96"/>
      <c r="C284" s="95" t="s">
        <v>30</v>
      </c>
      <c r="D284" s="31"/>
      <c r="E284" s="32"/>
      <c r="F284" s="32"/>
      <c r="G284" s="31"/>
    </row>
    <row r="285" spans="1:7" ht="15" customHeight="1">
      <c r="A285" s="96"/>
      <c r="B285" s="96"/>
      <c r="C285" s="93"/>
      <c r="D285" s="31"/>
      <c r="E285" s="32"/>
      <c r="F285" s="32"/>
      <c r="G285" s="34">
        <f>D285*E285</f>
        <v>0</v>
      </c>
    </row>
    <row r="286" spans="1:7" ht="15" customHeight="1">
      <c r="A286" s="96"/>
      <c r="B286" s="96"/>
      <c r="C286" s="93" t="s">
        <v>32</v>
      </c>
      <c r="D286" s="31">
        <v>75.53</v>
      </c>
      <c r="E286" s="32">
        <v>1</v>
      </c>
      <c r="F286" s="32" t="s">
        <v>15</v>
      </c>
      <c r="G286" s="34">
        <f>D286*E286</f>
        <v>75.53</v>
      </c>
    </row>
    <row r="287" spans="1:7" ht="15" customHeight="1">
      <c r="A287" s="96"/>
      <c r="B287" s="96"/>
      <c r="C287" s="95" t="s">
        <v>33</v>
      </c>
      <c r="D287" s="139"/>
      <c r="E287" s="139"/>
      <c r="F287" s="139"/>
      <c r="G287" s="91">
        <f>G285+G286</f>
        <v>75.53</v>
      </c>
    </row>
    <row r="288" spans="1:7" ht="15" customHeight="1">
      <c r="A288" s="97"/>
      <c r="B288" s="97"/>
      <c r="C288" s="126" t="s">
        <v>34</v>
      </c>
      <c r="D288" s="139"/>
      <c r="E288" s="139"/>
      <c r="F288" s="139"/>
      <c r="G288" s="91">
        <f>(G283+G287)*0.015</f>
        <v>1.251579</v>
      </c>
    </row>
    <row r="289" spans="1:7" s="8" customFormat="1" ht="15" customHeight="1">
      <c r="A289" s="97"/>
      <c r="B289" s="97"/>
      <c r="C289" s="95" t="s">
        <v>35</v>
      </c>
      <c r="D289" s="139"/>
      <c r="E289" s="139"/>
      <c r="F289" s="139"/>
      <c r="G289" s="91">
        <f>G283+G287+G288</f>
        <v>84.690179000000015</v>
      </c>
    </row>
    <row r="290" spans="1:7" ht="15" customHeight="1">
      <c r="A290" s="96"/>
      <c r="B290" s="96"/>
      <c r="C290" s="126" t="s">
        <v>99</v>
      </c>
      <c r="D290" s="140"/>
      <c r="E290" s="140"/>
      <c r="F290" s="140"/>
      <c r="G290" s="91">
        <f>G289*0.03</f>
        <v>2.5407053700000004</v>
      </c>
    </row>
    <row r="291" spans="1:7" ht="15" customHeight="1">
      <c r="A291" s="96"/>
      <c r="B291" s="96"/>
      <c r="C291" s="95" t="s">
        <v>36</v>
      </c>
      <c r="D291" s="140"/>
      <c r="E291" s="140"/>
      <c r="F291" s="140"/>
      <c r="G291" s="91">
        <f>G289+G290</f>
        <v>87.230884370000012</v>
      </c>
    </row>
    <row r="292" spans="1:7" ht="15" customHeight="1">
      <c r="A292" s="96"/>
      <c r="B292" s="96"/>
      <c r="C292" s="95"/>
      <c r="D292" s="114"/>
      <c r="E292" s="114"/>
      <c r="F292" s="114"/>
      <c r="G292" s="115"/>
    </row>
    <row r="293" spans="1:7" ht="15" customHeight="1" thickBot="1">
      <c r="A293" s="35" t="s">
        <v>43</v>
      </c>
      <c r="B293" s="35" t="s">
        <v>37</v>
      </c>
      <c r="C293" s="56" t="s">
        <v>0</v>
      </c>
      <c r="D293" s="18" t="s">
        <v>8</v>
      </c>
      <c r="E293" s="18" t="s">
        <v>1</v>
      </c>
      <c r="F293" s="18" t="s">
        <v>6</v>
      </c>
      <c r="G293" s="19" t="s">
        <v>9</v>
      </c>
    </row>
    <row r="294" spans="1:7" ht="79.900000000000006" customHeight="1">
      <c r="A294" s="32">
        <v>4</v>
      </c>
      <c r="B294" s="106" t="s">
        <v>98</v>
      </c>
      <c r="C294" s="54" t="s">
        <v>152</v>
      </c>
      <c r="D294" s="34">
        <f>G308</f>
        <v>287.94599350999999</v>
      </c>
      <c r="E294" s="33"/>
      <c r="F294" s="32" t="s">
        <v>15</v>
      </c>
      <c r="G294" s="31"/>
    </row>
    <row r="295" spans="1:7" ht="15" customHeight="1">
      <c r="A295" s="32"/>
      <c r="B295" s="106"/>
      <c r="C295" s="124"/>
      <c r="D295" s="107"/>
      <c r="E295" s="122"/>
      <c r="F295" s="122"/>
      <c r="G295" s="123"/>
    </row>
    <row r="296" spans="1:7" ht="15" customHeight="1" thickBot="1">
      <c r="A296" s="96"/>
      <c r="B296" s="96"/>
      <c r="C296" s="47"/>
      <c r="D296" s="18" t="s">
        <v>8</v>
      </c>
      <c r="E296" s="18" t="s">
        <v>1</v>
      </c>
      <c r="F296" s="18" t="s">
        <v>6</v>
      </c>
      <c r="G296" s="19" t="s">
        <v>9</v>
      </c>
    </row>
    <row r="297" spans="1:7" ht="15" customHeight="1">
      <c r="A297" s="96"/>
      <c r="B297" s="96"/>
      <c r="C297" s="95" t="s">
        <v>31</v>
      </c>
      <c r="D297" s="31"/>
      <c r="E297" s="32"/>
      <c r="F297" s="32"/>
      <c r="G297" s="31"/>
    </row>
    <row r="298" spans="1:7" ht="15" customHeight="1">
      <c r="A298" s="96"/>
      <c r="B298" s="96"/>
      <c r="C298" s="127" t="s">
        <v>163</v>
      </c>
      <c r="D298" s="34">
        <v>26.08</v>
      </c>
      <c r="E298" s="32">
        <v>0.22</v>
      </c>
      <c r="F298" s="32" t="s">
        <v>29</v>
      </c>
      <c r="G298" s="34">
        <f>D298*E298</f>
        <v>5.7375999999999996</v>
      </c>
    </row>
    <row r="299" spans="1:7" ht="15" customHeight="1">
      <c r="A299" s="96"/>
      <c r="B299" s="96"/>
      <c r="C299" s="127" t="s">
        <v>165</v>
      </c>
      <c r="D299" s="34">
        <v>30.41</v>
      </c>
      <c r="E299" s="32">
        <v>0.22</v>
      </c>
      <c r="F299" s="32" t="s">
        <v>29</v>
      </c>
      <c r="G299" s="34">
        <f>D299*E299</f>
        <v>6.6901999999999999</v>
      </c>
    </row>
    <row r="300" spans="1:7" ht="15" customHeight="1">
      <c r="A300" s="96"/>
      <c r="B300" s="96"/>
      <c r="C300" s="95" t="s">
        <v>33</v>
      </c>
      <c r="D300" s="139"/>
      <c r="E300" s="139"/>
      <c r="F300" s="139"/>
      <c r="G300" s="91">
        <f>G298+G299</f>
        <v>12.4278</v>
      </c>
    </row>
    <row r="301" spans="1:7" ht="15" customHeight="1">
      <c r="A301" s="96"/>
      <c r="B301" s="96"/>
      <c r="C301" s="95" t="s">
        <v>30</v>
      </c>
      <c r="D301" s="31"/>
      <c r="E301" s="32"/>
      <c r="F301" s="32"/>
      <c r="G301" s="31"/>
    </row>
    <row r="302" spans="1:7" ht="15" customHeight="1">
      <c r="A302" s="96"/>
      <c r="B302" s="96"/>
      <c r="C302" s="93"/>
      <c r="D302" s="31"/>
      <c r="E302" s="32"/>
      <c r="F302" s="32"/>
      <c r="G302" s="34">
        <f>D302*E302</f>
        <v>0</v>
      </c>
    </row>
    <row r="303" spans="1:7" ht="15" customHeight="1">
      <c r="A303" s="96"/>
      <c r="B303" s="96"/>
      <c r="C303" s="93" t="s">
        <v>32</v>
      </c>
      <c r="D303" s="31">
        <v>263</v>
      </c>
      <c r="E303" s="32">
        <v>1</v>
      </c>
      <c r="F303" s="32" t="s">
        <v>15</v>
      </c>
      <c r="G303" s="34">
        <f>D303*E303</f>
        <v>263</v>
      </c>
    </row>
    <row r="304" spans="1:7" ht="15" customHeight="1">
      <c r="A304" s="96"/>
      <c r="B304" s="96"/>
      <c r="C304" s="95" t="s">
        <v>33</v>
      </c>
      <c r="D304" s="139"/>
      <c r="E304" s="139"/>
      <c r="F304" s="139"/>
      <c r="G304" s="91">
        <f>G302+G303</f>
        <v>263</v>
      </c>
    </row>
    <row r="305" spans="1:7" ht="15" customHeight="1">
      <c r="A305" s="97"/>
      <c r="B305" s="97"/>
      <c r="C305" s="126" t="s">
        <v>34</v>
      </c>
      <c r="D305" s="139"/>
      <c r="E305" s="139"/>
      <c r="F305" s="139"/>
      <c r="G305" s="91">
        <f>(G300+G304)*0.015</f>
        <v>4.1314169999999999</v>
      </c>
    </row>
    <row r="306" spans="1:7" s="8" customFormat="1" ht="15" customHeight="1">
      <c r="A306" s="97"/>
      <c r="B306" s="97"/>
      <c r="C306" s="95" t="s">
        <v>35</v>
      </c>
      <c r="D306" s="139"/>
      <c r="E306" s="139"/>
      <c r="F306" s="139"/>
      <c r="G306" s="91">
        <f>G300+G304+G305</f>
        <v>279.55921699999999</v>
      </c>
    </row>
    <row r="307" spans="1:7" ht="15" customHeight="1">
      <c r="A307" s="96"/>
      <c r="B307" s="96"/>
      <c r="C307" s="126" t="s">
        <v>99</v>
      </c>
      <c r="D307" s="140"/>
      <c r="E307" s="140"/>
      <c r="F307" s="140"/>
      <c r="G307" s="91">
        <f>G306*0.03</f>
        <v>8.3867765099999989</v>
      </c>
    </row>
    <row r="308" spans="1:7" ht="15" customHeight="1">
      <c r="A308" s="96"/>
      <c r="B308" s="96"/>
      <c r="C308" s="95" t="s">
        <v>36</v>
      </c>
      <c r="D308" s="140"/>
      <c r="E308" s="140"/>
      <c r="F308" s="140"/>
      <c r="G308" s="91">
        <f>G306+G307</f>
        <v>287.94599350999999</v>
      </c>
    </row>
    <row r="309" spans="1:7" ht="15" customHeight="1">
      <c r="A309" s="96"/>
      <c r="B309" s="96"/>
      <c r="C309" s="95"/>
      <c r="D309" s="114"/>
      <c r="E309" s="114"/>
      <c r="F309" s="114"/>
      <c r="G309" s="115"/>
    </row>
    <row r="310" spans="1:7" ht="15" customHeight="1" thickBot="1">
      <c r="A310" s="35" t="s">
        <v>43</v>
      </c>
      <c r="B310" s="35" t="s">
        <v>37</v>
      </c>
      <c r="C310" s="56" t="s">
        <v>0</v>
      </c>
      <c r="D310" s="18" t="s">
        <v>8</v>
      </c>
      <c r="E310" s="18" t="s">
        <v>1</v>
      </c>
      <c r="F310" s="18" t="s">
        <v>6</v>
      </c>
      <c r="G310" s="19" t="s">
        <v>9</v>
      </c>
    </row>
    <row r="311" spans="1:7" ht="90" customHeight="1">
      <c r="A311" s="32">
        <v>5</v>
      </c>
      <c r="B311" s="106" t="s">
        <v>100</v>
      </c>
      <c r="C311" s="54" t="s">
        <v>128</v>
      </c>
      <c r="D311" s="34">
        <f>G325</f>
        <v>5.7158410574999996</v>
      </c>
      <c r="E311" s="33"/>
      <c r="F311" s="32" t="s">
        <v>7</v>
      </c>
      <c r="G311" s="31"/>
    </row>
    <row r="312" spans="1:7" ht="15" customHeight="1">
      <c r="A312" s="32"/>
      <c r="B312" s="106"/>
      <c r="C312" s="124"/>
      <c r="D312" s="107"/>
      <c r="E312" s="122"/>
      <c r="F312" s="122"/>
      <c r="G312" s="123"/>
    </row>
    <row r="313" spans="1:7" ht="15" customHeight="1" thickBot="1">
      <c r="A313" s="96"/>
      <c r="B313" s="96"/>
      <c r="C313" s="47"/>
      <c r="D313" s="18" t="s">
        <v>8</v>
      </c>
      <c r="E313" s="18" t="s">
        <v>1</v>
      </c>
      <c r="F313" s="18" t="s">
        <v>6</v>
      </c>
      <c r="G313" s="19" t="s">
        <v>9</v>
      </c>
    </row>
    <row r="314" spans="1:7" ht="15" customHeight="1">
      <c r="A314" s="96"/>
      <c r="B314" s="96"/>
      <c r="C314" s="95" t="s">
        <v>31</v>
      </c>
      <c r="D314" s="31"/>
      <c r="E314" s="32"/>
      <c r="F314" s="32"/>
      <c r="G314" s="31"/>
    </row>
    <row r="315" spans="1:7" ht="15" customHeight="1">
      <c r="A315" s="96"/>
      <c r="B315" s="96"/>
      <c r="C315" s="127" t="s">
        <v>163</v>
      </c>
      <c r="D315" s="34">
        <v>26.08</v>
      </c>
      <c r="E315" s="32">
        <v>1.4999999999999999E-2</v>
      </c>
      <c r="F315" s="32" t="s">
        <v>29</v>
      </c>
      <c r="G315" s="34">
        <f>D315*E315</f>
        <v>0.39119999999999994</v>
      </c>
    </row>
    <row r="316" spans="1:7" ht="15" customHeight="1">
      <c r="A316" s="96"/>
      <c r="B316" s="96"/>
      <c r="C316" s="127" t="s">
        <v>165</v>
      </c>
      <c r="D316" s="34">
        <v>30.41</v>
      </c>
      <c r="E316" s="32">
        <v>1.4999999999999999E-2</v>
      </c>
      <c r="F316" s="32" t="s">
        <v>29</v>
      </c>
      <c r="G316" s="34">
        <f>D316*E316</f>
        <v>0.45615</v>
      </c>
    </row>
    <row r="317" spans="1:7" ht="15" customHeight="1">
      <c r="A317" s="96"/>
      <c r="B317" s="96"/>
      <c r="C317" s="95" t="s">
        <v>33</v>
      </c>
      <c r="D317" s="139"/>
      <c r="E317" s="139"/>
      <c r="F317" s="139"/>
      <c r="G317" s="91">
        <f>G315+G316</f>
        <v>0.84734999999999994</v>
      </c>
    </row>
    <row r="318" spans="1:7" ht="15" customHeight="1">
      <c r="A318" s="96"/>
      <c r="B318" s="96"/>
      <c r="C318" s="95" t="s">
        <v>30</v>
      </c>
      <c r="D318" s="31"/>
      <c r="E318" s="32"/>
      <c r="F318" s="32"/>
      <c r="G318" s="31"/>
    </row>
    <row r="319" spans="1:7" ht="15" customHeight="1">
      <c r="A319" s="96"/>
      <c r="B319" s="96"/>
      <c r="C319" s="93"/>
      <c r="D319" s="31"/>
      <c r="E319" s="32"/>
      <c r="F319" s="32"/>
      <c r="G319" s="34">
        <f>D319*E319</f>
        <v>0</v>
      </c>
    </row>
    <row r="320" spans="1:7" ht="15" customHeight="1">
      <c r="A320" s="96"/>
      <c r="B320" s="96"/>
      <c r="C320" s="93" t="s">
        <v>32</v>
      </c>
      <c r="D320" s="31">
        <v>4.62</v>
      </c>
      <c r="E320" s="32">
        <v>1</v>
      </c>
      <c r="F320" s="32" t="s">
        <v>7</v>
      </c>
      <c r="G320" s="34">
        <f>D320*E320</f>
        <v>4.62</v>
      </c>
    </row>
    <row r="321" spans="1:7" ht="15" customHeight="1">
      <c r="A321" s="96"/>
      <c r="B321" s="96"/>
      <c r="C321" s="95" t="s">
        <v>33</v>
      </c>
      <c r="D321" s="139"/>
      <c r="E321" s="139"/>
      <c r="F321" s="139"/>
      <c r="G321" s="91">
        <f>G319+G320</f>
        <v>4.62</v>
      </c>
    </row>
    <row r="322" spans="1:7" ht="15" customHeight="1">
      <c r="A322" s="97"/>
      <c r="B322" s="97"/>
      <c r="C322" s="126" t="s">
        <v>34</v>
      </c>
      <c r="D322" s="139"/>
      <c r="E322" s="139"/>
      <c r="F322" s="139"/>
      <c r="G322" s="91">
        <f>(G317+G321)*0.015</f>
        <v>8.2010249999999993E-2</v>
      </c>
    </row>
    <row r="323" spans="1:7" s="8" customFormat="1" ht="15" customHeight="1">
      <c r="A323" s="97"/>
      <c r="B323" s="97"/>
      <c r="C323" s="95" t="s">
        <v>35</v>
      </c>
      <c r="D323" s="139"/>
      <c r="E323" s="139"/>
      <c r="F323" s="139"/>
      <c r="G323" s="91">
        <f>G317+G321+G322</f>
        <v>5.5493602499999994</v>
      </c>
    </row>
    <row r="324" spans="1:7" ht="15" customHeight="1">
      <c r="A324" s="96"/>
      <c r="B324" s="96"/>
      <c r="C324" s="126" t="s">
        <v>99</v>
      </c>
      <c r="D324" s="140"/>
      <c r="E324" s="140"/>
      <c r="F324" s="140"/>
      <c r="G324" s="91">
        <f>G323*0.03</f>
        <v>0.16648080749999997</v>
      </c>
    </row>
    <row r="325" spans="1:7" ht="15" customHeight="1">
      <c r="A325" s="96"/>
      <c r="B325" s="96"/>
      <c r="C325" s="95" t="s">
        <v>36</v>
      </c>
      <c r="D325" s="140"/>
      <c r="E325" s="140"/>
      <c r="F325" s="140"/>
      <c r="G325" s="91">
        <f>G323+G324</f>
        <v>5.7158410574999996</v>
      </c>
    </row>
    <row r="326" spans="1:7" ht="15" customHeight="1">
      <c r="A326" s="96"/>
      <c r="B326" s="96"/>
      <c r="C326" s="95"/>
      <c r="D326" s="114"/>
      <c r="E326" s="114"/>
      <c r="F326" s="114"/>
      <c r="G326" s="115"/>
    </row>
    <row r="327" spans="1:7" ht="15" customHeight="1" thickBot="1">
      <c r="A327" s="35" t="s">
        <v>43</v>
      </c>
      <c r="B327" s="35" t="s">
        <v>37</v>
      </c>
      <c r="C327" s="56" t="s">
        <v>0</v>
      </c>
      <c r="D327" s="18" t="s">
        <v>8</v>
      </c>
      <c r="E327" s="18" t="s">
        <v>1</v>
      </c>
      <c r="F327" s="18" t="s">
        <v>6</v>
      </c>
      <c r="G327" s="19" t="s">
        <v>9</v>
      </c>
    </row>
    <row r="328" spans="1:7" ht="90" customHeight="1">
      <c r="A328" s="32">
        <v>6</v>
      </c>
      <c r="B328" s="106" t="s">
        <v>101</v>
      </c>
      <c r="C328" s="54" t="s">
        <v>129</v>
      </c>
      <c r="D328" s="34">
        <f>G342</f>
        <v>7.2421980574999996</v>
      </c>
      <c r="E328" s="33"/>
      <c r="F328" s="32" t="s">
        <v>7</v>
      </c>
      <c r="G328" s="31"/>
    </row>
    <row r="329" spans="1:7" ht="15" customHeight="1">
      <c r="A329" s="32"/>
      <c r="B329" s="106"/>
      <c r="C329" s="124"/>
      <c r="D329" s="107"/>
      <c r="E329" s="122"/>
      <c r="F329" s="122"/>
      <c r="G329" s="123"/>
    </row>
    <row r="330" spans="1:7" ht="15" customHeight="1" thickBot="1">
      <c r="A330" s="96"/>
      <c r="B330" s="96"/>
      <c r="C330" s="47"/>
      <c r="D330" s="18" t="s">
        <v>8</v>
      </c>
      <c r="E330" s="18" t="s">
        <v>1</v>
      </c>
      <c r="F330" s="18" t="s">
        <v>6</v>
      </c>
      <c r="G330" s="19" t="s">
        <v>9</v>
      </c>
    </row>
    <row r="331" spans="1:7" ht="15" customHeight="1">
      <c r="A331" s="96"/>
      <c r="B331" s="96"/>
      <c r="C331" s="95" t="s">
        <v>31</v>
      </c>
      <c r="D331" s="31"/>
      <c r="E331" s="32"/>
      <c r="F331" s="32"/>
      <c r="G331" s="31"/>
    </row>
    <row r="332" spans="1:7" ht="15" customHeight="1">
      <c r="A332" s="96"/>
      <c r="B332" s="96"/>
      <c r="C332" s="127" t="s">
        <v>163</v>
      </c>
      <c r="D332" s="34">
        <v>26.08</v>
      </c>
      <c r="E332" s="32">
        <v>1.4999999999999999E-2</v>
      </c>
      <c r="F332" s="32" t="s">
        <v>29</v>
      </c>
      <c r="G332" s="34">
        <f>D332*E332</f>
        <v>0.39119999999999994</v>
      </c>
    </row>
    <row r="333" spans="1:7" ht="15" customHeight="1">
      <c r="A333" s="96"/>
      <c r="B333" s="96"/>
      <c r="C333" s="127" t="s">
        <v>165</v>
      </c>
      <c r="D333" s="34">
        <v>30.41</v>
      </c>
      <c r="E333" s="32">
        <v>1.4999999999999999E-2</v>
      </c>
      <c r="F333" s="32" t="s">
        <v>29</v>
      </c>
      <c r="G333" s="34">
        <f>D333*E333</f>
        <v>0.45615</v>
      </c>
    </row>
    <row r="334" spans="1:7" ht="15" customHeight="1">
      <c r="A334" s="96"/>
      <c r="B334" s="96"/>
      <c r="C334" s="95" t="s">
        <v>33</v>
      </c>
      <c r="D334" s="139"/>
      <c r="E334" s="139"/>
      <c r="F334" s="139"/>
      <c r="G334" s="91">
        <f>G332+G333</f>
        <v>0.84734999999999994</v>
      </c>
    </row>
    <row r="335" spans="1:7" ht="15" customHeight="1">
      <c r="A335" s="96"/>
      <c r="B335" s="96"/>
      <c r="C335" s="95" t="s">
        <v>30</v>
      </c>
      <c r="D335" s="31"/>
      <c r="E335" s="32"/>
      <c r="F335" s="32"/>
      <c r="G335" s="31"/>
    </row>
    <row r="336" spans="1:7" ht="15" customHeight="1">
      <c r="A336" s="96"/>
      <c r="B336" s="96"/>
      <c r="C336" s="93"/>
      <c r="D336" s="31"/>
      <c r="E336" s="32"/>
      <c r="F336" s="32"/>
      <c r="G336" s="34">
        <f>D336*E336</f>
        <v>0</v>
      </c>
    </row>
    <row r="337" spans="1:7" ht="15" customHeight="1">
      <c r="A337" s="96"/>
      <c r="B337" s="96"/>
      <c r="C337" s="93" t="s">
        <v>32</v>
      </c>
      <c r="D337" s="31">
        <v>6.08</v>
      </c>
      <c r="E337" s="32">
        <v>1</v>
      </c>
      <c r="F337" s="32" t="s">
        <v>7</v>
      </c>
      <c r="G337" s="34">
        <f>D337*E337</f>
        <v>6.08</v>
      </c>
    </row>
    <row r="338" spans="1:7" ht="15" customHeight="1">
      <c r="A338" s="96"/>
      <c r="B338" s="96"/>
      <c r="C338" s="95" t="s">
        <v>33</v>
      </c>
      <c r="D338" s="139"/>
      <c r="E338" s="139"/>
      <c r="F338" s="139"/>
      <c r="G338" s="91">
        <f>G336+G337</f>
        <v>6.08</v>
      </c>
    </row>
    <row r="339" spans="1:7" ht="15" customHeight="1">
      <c r="A339" s="97"/>
      <c r="B339" s="97"/>
      <c r="C339" s="126" t="s">
        <v>34</v>
      </c>
      <c r="D339" s="139"/>
      <c r="E339" s="139"/>
      <c r="F339" s="139"/>
      <c r="G339" s="91">
        <f>(G334+G338)*0.015</f>
        <v>0.10391025</v>
      </c>
    </row>
    <row r="340" spans="1:7" s="8" customFormat="1" ht="15" customHeight="1">
      <c r="A340" s="97"/>
      <c r="B340" s="97"/>
      <c r="C340" s="95" t="s">
        <v>35</v>
      </c>
      <c r="D340" s="139"/>
      <c r="E340" s="139"/>
      <c r="F340" s="139"/>
      <c r="G340" s="91">
        <f>G334+G338+G339</f>
        <v>7.0312602499999999</v>
      </c>
    </row>
    <row r="341" spans="1:7" ht="15" customHeight="1">
      <c r="A341" s="96"/>
      <c r="B341" s="96"/>
      <c r="C341" s="126" t="s">
        <v>99</v>
      </c>
      <c r="D341" s="140"/>
      <c r="E341" s="140"/>
      <c r="F341" s="140"/>
      <c r="G341" s="91">
        <f>G340*0.03</f>
        <v>0.21093780749999999</v>
      </c>
    </row>
    <row r="342" spans="1:7" ht="15" customHeight="1">
      <c r="A342" s="96"/>
      <c r="B342" s="96"/>
      <c r="C342" s="95" t="s">
        <v>36</v>
      </c>
      <c r="D342" s="140"/>
      <c r="E342" s="140"/>
      <c r="F342" s="140"/>
      <c r="G342" s="91">
        <f>G340+G341</f>
        <v>7.2421980574999996</v>
      </c>
    </row>
    <row r="343" spans="1:7" ht="15" customHeight="1">
      <c r="A343" s="96"/>
      <c r="B343" s="96"/>
      <c r="C343" s="95"/>
      <c r="D343" s="114"/>
      <c r="E343" s="114"/>
      <c r="F343" s="114"/>
      <c r="G343" s="115"/>
    </row>
    <row r="344" spans="1:7" ht="15" customHeight="1" thickBot="1">
      <c r="A344" s="35" t="s">
        <v>43</v>
      </c>
      <c r="B344" s="35" t="s">
        <v>37</v>
      </c>
      <c r="C344" s="56" t="s">
        <v>0</v>
      </c>
      <c r="D344" s="18" t="s">
        <v>8</v>
      </c>
      <c r="E344" s="18" t="s">
        <v>1</v>
      </c>
      <c r="F344" s="18" t="s">
        <v>6</v>
      </c>
      <c r="G344" s="19" t="s">
        <v>9</v>
      </c>
    </row>
    <row r="345" spans="1:7" ht="70.150000000000006" customHeight="1">
      <c r="A345" s="32">
        <v>7</v>
      </c>
      <c r="B345" s="106" t="s">
        <v>102</v>
      </c>
      <c r="C345" s="54" t="s">
        <v>130</v>
      </c>
      <c r="D345" s="34">
        <f>G359</f>
        <v>46.263650671000001</v>
      </c>
      <c r="E345" s="33"/>
      <c r="F345" s="32" t="s">
        <v>7</v>
      </c>
      <c r="G345" s="31"/>
    </row>
    <row r="346" spans="1:7" ht="15" customHeight="1">
      <c r="A346" s="32"/>
      <c r="B346" s="106"/>
      <c r="C346" s="124"/>
      <c r="D346" s="107"/>
      <c r="E346" s="122"/>
      <c r="F346" s="122"/>
      <c r="G346" s="123"/>
    </row>
    <row r="347" spans="1:7" ht="15" customHeight="1" thickBot="1">
      <c r="A347" s="96"/>
      <c r="B347" s="96"/>
      <c r="C347" s="47"/>
      <c r="D347" s="18" t="s">
        <v>8</v>
      </c>
      <c r="E347" s="18" t="s">
        <v>1</v>
      </c>
      <c r="F347" s="18" t="s">
        <v>6</v>
      </c>
      <c r="G347" s="19" t="s">
        <v>9</v>
      </c>
    </row>
    <row r="348" spans="1:7" ht="15" customHeight="1">
      <c r="A348" s="96"/>
      <c r="B348" s="96"/>
      <c r="C348" s="95" t="s">
        <v>31</v>
      </c>
      <c r="D348" s="31"/>
      <c r="E348" s="32"/>
      <c r="F348" s="32"/>
      <c r="G348" s="31"/>
    </row>
    <row r="349" spans="1:7" ht="15" customHeight="1">
      <c r="A349" s="96"/>
      <c r="B349" s="96"/>
      <c r="C349" s="127" t="s">
        <v>163</v>
      </c>
      <c r="D349" s="34">
        <v>26.08</v>
      </c>
      <c r="E349" s="32">
        <v>6.2E-2</v>
      </c>
      <c r="F349" s="32" t="s">
        <v>29</v>
      </c>
      <c r="G349" s="34">
        <f>D349*E349</f>
        <v>1.61696</v>
      </c>
    </row>
    <row r="350" spans="1:7" ht="15" customHeight="1">
      <c r="A350" s="96"/>
      <c r="B350" s="96"/>
      <c r="C350" s="127" t="s">
        <v>165</v>
      </c>
      <c r="D350" s="34">
        <v>30.41</v>
      </c>
      <c r="E350" s="32">
        <v>6.2E-2</v>
      </c>
      <c r="F350" s="32" t="s">
        <v>29</v>
      </c>
      <c r="G350" s="34">
        <f>D350*E350</f>
        <v>1.8854200000000001</v>
      </c>
    </row>
    <row r="351" spans="1:7" ht="15" customHeight="1">
      <c r="A351" s="96"/>
      <c r="B351" s="96"/>
      <c r="C351" s="95" t="s">
        <v>33</v>
      </c>
      <c r="D351" s="139"/>
      <c r="E351" s="139"/>
      <c r="F351" s="139"/>
      <c r="G351" s="91">
        <f>G349+G350</f>
        <v>3.50238</v>
      </c>
    </row>
    <row r="352" spans="1:7" ht="15" customHeight="1">
      <c r="A352" s="96"/>
      <c r="B352" s="96"/>
      <c r="C352" s="95" t="s">
        <v>30</v>
      </c>
      <c r="D352" s="31"/>
      <c r="E352" s="32"/>
      <c r="F352" s="32"/>
      <c r="G352" s="31"/>
    </row>
    <row r="353" spans="1:7" ht="15" customHeight="1">
      <c r="A353" s="96"/>
      <c r="B353" s="96"/>
      <c r="C353" s="93"/>
      <c r="D353" s="31"/>
      <c r="E353" s="32"/>
      <c r="F353" s="32"/>
      <c r="G353" s="34">
        <f>D353*E353</f>
        <v>0</v>
      </c>
    </row>
    <row r="354" spans="1:7" ht="15" customHeight="1">
      <c r="A354" s="96"/>
      <c r="B354" s="96"/>
      <c r="C354" s="93" t="s">
        <v>32</v>
      </c>
      <c r="D354" s="31">
        <v>40.75</v>
      </c>
      <c r="E354" s="32">
        <v>1</v>
      </c>
      <c r="F354" s="32" t="s">
        <v>7</v>
      </c>
      <c r="G354" s="34">
        <f>D354*E354</f>
        <v>40.75</v>
      </c>
    </row>
    <row r="355" spans="1:7" ht="15" customHeight="1">
      <c r="A355" s="96"/>
      <c r="B355" s="96"/>
      <c r="C355" s="95" t="s">
        <v>33</v>
      </c>
      <c r="D355" s="139"/>
      <c r="E355" s="139"/>
      <c r="F355" s="139"/>
      <c r="G355" s="91">
        <f>G353+G354</f>
        <v>40.75</v>
      </c>
    </row>
    <row r="356" spans="1:7" ht="15" customHeight="1">
      <c r="A356" s="97"/>
      <c r="B356" s="97"/>
      <c r="C356" s="126" t="s">
        <v>34</v>
      </c>
      <c r="D356" s="139"/>
      <c r="E356" s="139"/>
      <c r="F356" s="139"/>
      <c r="G356" s="91">
        <f>(G351+G355)*0.015</f>
        <v>0.66378570000000003</v>
      </c>
    </row>
    <row r="357" spans="1:7" s="8" customFormat="1" ht="15" customHeight="1">
      <c r="A357" s="97"/>
      <c r="B357" s="97"/>
      <c r="C357" s="95" t="s">
        <v>35</v>
      </c>
      <c r="D357" s="139"/>
      <c r="E357" s="139"/>
      <c r="F357" s="139"/>
      <c r="G357" s="91">
        <f>G351+G355+G356</f>
        <v>44.916165700000001</v>
      </c>
    </row>
    <row r="358" spans="1:7" ht="15" customHeight="1">
      <c r="A358" s="96"/>
      <c r="B358" s="96"/>
      <c r="C358" s="126" t="s">
        <v>99</v>
      </c>
      <c r="D358" s="140"/>
      <c r="E358" s="140"/>
      <c r="F358" s="140"/>
      <c r="G358" s="91">
        <f>G357*0.03</f>
        <v>1.3474849709999999</v>
      </c>
    </row>
    <row r="359" spans="1:7" ht="15" customHeight="1">
      <c r="A359" s="96"/>
      <c r="B359" s="96"/>
      <c r="C359" s="95" t="s">
        <v>36</v>
      </c>
      <c r="D359" s="140"/>
      <c r="E359" s="140"/>
      <c r="F359" s="140"/>
      <c r="G359" s="91">
        <f>G357+G358</f>
        <v>46.263650671000001</v>
      </c>
    </row>
    <row r="360" spans="1:7" ht="15" customHeight="1">
      <c r="A360" s="96"/>
      <c r="B360" s="96"/>
      <c r="C360" s="95"/>
      <c r="D360" s="114"/>
      <c r="E360" s="114"/>
      <c r="F360" s="114"/>
      <c r="G360" s="115"/>
    </row>
    <row r="361" spans="1:7" ht="15" customHeight="1" thickBot="1">
      <c r="A361" s="35" t="s">
        <v>43</v>
      </c>
      <c r="B361" s="35" t="s">
        <v>37</v>
      </c>
      <c r="C361" s="56" t="s">
        <v>0</v>
      </c>
      <c r="D361" s="18" t="s">
        <v>8</v>
      </c>
      <c r="E361" s="18" t="s">
        <v>1</v>
      </c>
      <c r="F361" s="18" t="s">
        <v>6</v>
      </c>
      <c r="G361" s="19" t="s">
        <v>9</v>
      </c>
    </row>
    <row r="362" spans="1:7" ht="60" customHeight="1">
      <c r="A362" s="32">
        <v>8</v>
      </c>
      <c r="B362" s="106" t="s">
        <v>103</v>
      </c>
      <c r="C362" s="54" t="s">
        <v>131</v>
      </c>
      <c r="D362" s="34">
        <f>G376</f>
        <v>43.133416553499998</v>
      </c>
      <c r="E362" s="33"/>
      <c r="F362" s="32" t="s">
        <v>7</v>
      </c>
      <c r="G362" s="31"/>
    </row>
    <row r="363" spans="1:7" ht="15" customHeight="1">
      <c r="A363" s="32"/>
      <c r="B363" s="106"/>
      <c r="C363" s="124"/>
      <c r="D363" s="107"/>
      <c r="E363" s="122"/>
      <c r="F363" s="122"/>
      <c r="G363" s="123"/>
    </row>
    <row r="364" spans="1:7" ht="15" customHeight="1" thickBot="1">
      <c r="A364" s="96"/>
      <c r="B364" s="96"/>
      <c r="C364" s="47"/>
      <c r="D364" s="18" t="s">
        <v>8</v>
      </c>
      <c r="E364" s="18" t="s">
        <v>1</v>
      </c>
      <c r="F364" s="18" t="s">
        <v>6</v>
      </c>
      <c r="G364" s="19" t="s">
        <v>9</v>
      </c>
    </row>
    <row r="365" spans="1:7" ht="15" customHeight="1">
      <c r="A365" s="96"/>
      <c r="B365" s="96"/>
      <c r="C365" s="95" t="s">
        <v>31</v>
      </c>
      <c r="D365" s="31"/>
      <c r="E365" s="32"/>
      <c r="F365" s="32"/>
      <c r="G365" s="31"/>
    </row>
    <row r="366" spans="1:7" ht="15" customHeight="1">
      <c r="A366" s="96"/>
      <c r="B366" s="96"/>
      <c r="C366" s="127" t="s">
        <v>163</v>
      </c>
      <c r="D366" s="34">
        <v>26.08</v>
      </c>
      <c r="E366" s="32">
        <v>5.1999999999999998E-2</v>
      </c>
      <c r="F366" s="32" t="s">
        <v>29</v>
      </c>
      <c r="G366" s="34">
        <f>D366*E366</f>
        <v>1.3561599999999998</v>
      </c>
    </row>
    <row r="367" spans="1:7" ht="15" customHeight="1">
      <c r="A367" s="96"/>
      <c r="B367" s="96"/>
      <c r="C367" s="127" t="s">
        <v>165</v>
      </c>
      <c r="D367" s="34">
        <v>30.41</v>
      </c>
      <c r="E367" s="32">
        <v>0.127</v>
      </c>
      <c r="F367" s="32" t="s">
        <v>29</v>
      </c>
      <c r="G367" s="34">
        <f>D367*E367</f>
        <v>3.8620700000000001</v>
      </c>
    </row>
    <row r="368" spans="1:7" ht="15" customHeight="1">
      <c r="A368" s="96"/>
      <c r="B368" s="96"/>
      <c r="C368" s="95" t="s">
        <v>33</v>
      </c>
      <c r="D368" s="139"/>
      <c r="E368" s="139"/>
      <c r="F368" s="139"/>
      <c r="G368" s="91">
        <f>G366+G367</f>
        <v>5.2182300000000001</v>
      </c>
    </row>
    <row r="369" spans="1:7" ht="15" customHeight="1">
      <c r="A369" s="96"/>
      <c r="B369" s="96"/>
      <c r="C369" s="95" t="s">
        <v>30</v>
      </c>
      <c r="D369" s="31"/>
      <c r="E369" s="32"/>
      <c r="F369" s="32"/>
      <c r="G369" s="31"/>
    </row>
    <row r="370" spans="1:7" ht="15" customHeight="1">
      <c r="A370" s="96"/>
      <c r="B370" s="96"/>
      <c r="C370" s="93"/>
      <c r="D370" s="31"/>
      <c r="E370" s="32"/>
      <c r="F370" s="32"/>
      <c r="G370" s="34">
        <f>D370*E370</f>
        <v>0</v>
      </c>
    </row>
    <row r="371" spans="1:7" ht="15" customHeight="1">
      <c r="A371" s="96"/>
      <c r="B371" s="96"/>
      <c r="C371" s="93" t="s">
        <v>32</v>
      </c>
      <c r="D371" s="31">
        <v>36.04</v>
      </c>
      <c r="E371" s="32">
        <v>1</v>
      </c>
      <c r="F371" s="32" t="s">
        <v>7</v>
      </c>
      <c r="G371" s="34">
        <f>D371*E371</f>
        <v>36.04</v>
      </c>
    </row>
    <row r="372" spans="1:7" ht="15" customHeight="1">
      <c r="A372" s="96"/>
      <c r="B372" s="96"/>
      <c r="C372" s="95" t="s">
        <v>33</v>
      </c>
      <c r="D372" s="139"/>
      <c r="E372" s="139"/>
      <c r="F372" s="139"/>
      <c r="G372" s="91">
        <f>G370+G371</f>
        <v>36.04</v>
      </c>
    </row>
    <row r="373" spans="1:7" ht="15" customHeight="1">
      <c r="A373" s="97"/>
      <c r="B373" s="97"/>
      <c r="C373" s="126" t="s">
        <v>34</v>
      </c>
      <c r="D373" s="139"/>
      <c r="E373" s="139"/>
      <c r="F373" s="139"/>
      <c r="G373" s="91">
        <f>(G368+G372)*0.015</f>
        <v>0.61887344999999994</v>
      </c>
    </row>
    <row r="374" spans="1:7" s="8" customFormat="1" ht="15" customHeight="1">
      <c r="A374" s="97"/>
      <c r="B374" s="97"/>
      <c r="C374" s="95" t="s">
        <v>35</v>
      </c>
      <c r="D374" s="139"/>
      <c r="E374" s="139"/>
      <c r="F374" s="139"/>
      <c r="G374" s="91">
        <f>G368+G372+G373</f>
        <v>41.87710345</v>
      </c>
    </row>
    <row r="375" spans="1:7" ht="15" customHeight="1">
      <c r="A375" s="96"/>
      <c r="B375" s="96"/>
      <c r="C375" s="126" t="s">
        <v>99</v>
      </c>
      <c r="D375" s="140"/>
      <c r="E375" s="140"/>
      <c r="F375" s="140"/>
      <c r="G375" s="91">
        <f>G374*0.03</f>
        <v>1.2563131034999999</v>
      </c>
    </row>
    <row r="376" spans="1:7" ht="15" customHeight="1">
      <c r="A376" s="96"/>
      <c r="B376" s="96"/>
      <c r="C376" s="95" t="s">
        <v>36</v>
      </c>
      <c r="D376" s="140"/>
      <c r="E376" s="140"/>
      <c r="F376" s="140"/>
      <c r="G376" s="91">
        <f>G374+G375</f>
        <v>43.133416553499998</v>
      </c>
    </row>
    <row r="377" spans="1:7" ht="15" customHeight="1">
      <c r="A377" s="96"/>
      <c r="B377" s="96"/>
      <c r="C377" s="95"/>
      <c r="D377" s="114"/>
      <c r="E377" s="114"/>
      <c r="F377" s="114"/>
      <c r="G377" s="115"/>
    </row>
    <row r="378" spans="1:7" ht="15" customHeight="1" thickBot="1">
      <c r="A378" s="35" t="s">
        <v>43</v>
      </c>
      <c r="B378" s="35" t="s">
        <v>37</v>
      </c>
      <c r="C378" s="56" t="s">
        <v>0</v>
      </c>
      <c r="D378" s="18" t="s">
        <v>8</v>
      </c>
      <c r="E378" s="18" t="s">
        <v>1</v>
      </c>
      <c r="F378" s="18" t="s">
        <v>6</v>
      </c>
      <c r="G378" s="19" t="s">
        <v>9</v>
      </c>
    </row>
    <row r="379" spans="1:7" ht="79.900000000000006" customHeight="1">
      <c r="A379" s="32">
        <v>9</v>
      </c>
      <c r="B379" s="106" t="s">
        <v>104</v>
      </c>
      <c r="C379" s="54" t="s">
        <v>132</v>
      </c>
      <c r="D379" s="34">
        <f>G393</f>
        <v>441.03698698499994</v>
      </c>
      <c r="E379" s="33"/>
      <c r="F379" s="32" t="s">
        <v>7</v>
      </c>
      <c r="G379" s="31"/>
    </row>
    <row r="380" spans="1:7" ht="15" customHeight="1">
      <c r="A380" s="32"/>
      <c r="B380" s="106"/>
      <c r="C380" s="124"/>
      <c r="D380" s="107"/>
      <c r="E380" s="122"/>
      <c r="F380" s="122"/>
      <c r="G380" s="123"/>
    </row>
    <row r="381" spans="1:7" ht="15" customHeight="1" thickBot="1">
      <c r="A381" s="96"/>
      <c r="B381" s="96"/>
      <c r="C381" s="47"/>
      <c r="D381" s="18" t="s">
        <v>8</v>
      </c>
      <c r="E381" s="18" t="s">
        <v>1</v>
      </c>
      <c r="F381" s="18" t="s">
        <v>6</v>
      </c>
      <c r="G381" s="19" t="s">
        <v>9</v>
      </c>
    </row>
    <row r="382" spans="1:7" ht="15" customHeight="1">
      <c r="A382" s="96"/>
      <c r="B382" s="96"/>
      <c r="C382" s="95" t="s">
        <v>31</v>
      </c>
      <c r="D382" s="31"/>
      <c r="E382" s="32"/>
      <c r="F382" s="32"/>
      <c r="G382" s="31"/>
    </row>
    <row r="383" spans="1:7" ht="15" customHeight="1">
      <c r="A383" s="96"/>
      <c r="B383" s="96"/>
      <c r="C383" s="127" t="s">
        <v>163</v>
      </c>
      <c r="D383" s="34">
        <v>26.08</v>
      </c>
      <c r="E383" s="32">
        <v>0.17</v>
      </c>
      <c r="F383" s="32" t="s">
        <v>29</v>
      </c>
      <c r="G383" s="34">
        <f>D383*E383</f>
        <v>4.4336000000000002</v>
      </c>
    </row>
    <row r="384" spans="1:7" ht="15" customHeight="1">
      <c r="A384" s="96"/>
      <c r="B384" s="96"/>
      <c r="C384" s="127" t="s">
        <v>165</v>
      </c>
      <c r="D384" s="34">
        <v>30.41</v>
      </c>
      <c r="E384" s="32">
        <v>0.17</v>
      </c>
      <c r="F384" s="32" t="s">
        <v>29</v>
      </c>
      <c r="G384" s="34">
        <f>D384*E384</f>
        <v>5.1697000000000006</v>
      </c>
    </row>
    <row r="385" spans="1:7" ht="15" customHeight="1">
      <c r="A385" s="96"/>
      <c r="B385" s="96"/>
      <c r="C385" s="95" t="s">
        <v>33</v>
      </c>
      <c r="D385" s="139"/>
      <c r="E385" s="139"/>
      <c r="F385" s="139"/>
      <c r="G385" s="91">
        <f>G383+G384</f>
        <v>9.6033000000000008</v>
      </c>
    </row>
    <row r="386" spans="1:7" ht="15" customHeight="1">
      <c r="A386" s="96"/>
      <c r="B386" s="96"/>
      <c r="C386" s="95" t="s">
        <v>30</v>
      </c>
      <c r="D386" s="31"/>
      <c r="E386" s="32"/>
      <c r="F386" s="32"/>
      <c r="G386" s="31"/>
    </row>
    <row r="387" spans="1:7" ht="15" customHeight="1">
      <c r="A387" s="96"/>
      <c r="B387" s="96"/>
      <c r="C387" s="93"/>
      <c r="D387" s="31"/>
      <c r="E387" s="32"/>
      <c r="F387" s="32"/>
      <c r="G387" s="34">
        <f>D387*E387</f>
        <v>0</v>
      </c>
    </row>
    <row r="388" spans="1:7" ht="15" customHeight="1">
      <c r="A388" s="96"/>
      <c r="B388" s="96"/>
      <c r="C388" s="93" t="s">
        <v>32</v>
      </c>
      <c r="D388" s="31">
        <v>412.26</v>
      </c>
      <c r="E388" s="32">
        <v>1</v>
      </c>
      <c r="F388" s="32" t="s">
        <v>7</v>
      </c>
      <c r="G388" s="34">
        <f>D388*E388</f>
        <v>412.26</v>
      </c>
    </row>
    <row r="389" spans="1:7" ht="15" customHeight="1">
      <c r="A389" s="96"/>
      <c r="B389" s="96"/>
      <c r="C389" s="95" t="s">
        <v>33</v>
      </c>
      <c r="D389" s="139"/>
      <c r="E389" s="139"/>
      <c r="F389" s="139"/>
      <c r="G389" s="91">
        <f>G387+G388</f>
        <v>412.26</v>
      </c>
    </row>
    <row r="390" spans="1:7" ht="15" customHeight="1">
      <c r="A390" s="97"/>
      <c r="B390" s="97"/>
      <c r="C390" s="126" t="s">
        <v>34</v>
      </c>
      <c r="D390" s="139"/>
      <c r="E390" s="139"/>
      <c r="F390" s="139"/>
      <c r="G390" s="91">
        <f>(G385+G389)*0.015</f>
        <v>6.3279494999999999</v>
      </c>
    </row>
    <row r="391" spans="1:7" s="8" customFormat="1" ht="15" customHeight="1">
      <c r="A391" s="97"/>
      <c r="B391" s="97"/>
      <c r="C391" s="95" t="s">
        <v>35</v>
      </c>
      <c r="D391" s="139"/>
      <c r="E391" s="139"/>
      <c r="F391" s="139"/>
      <c r="G391" s="91">
        <f>G385+G389+G390</f>
        <v>428.19124949999997</v>
      </c>
    </row>
    <row r="392" spans="1:7" ht="15" customHeight="1">
      <c r="A392" s="96"/>
      <c r="B392" s="96"/>
      <c r="C392" s="126" t="s">
        <v>99</v>
      </c>
      <c r="D392" s="140"/>
      <c r="E392" s="140"/>
      <c r="F392" s="140"/>
      <c r="G392" s="91">
        <f>G391*0.03</f>
        <v>12.845737484999999</v>
      </c>
    </row>
    <row r="393" spans="1:7" ht="15" customHeight="1">
      <c r="A393" s="96"/>
      <c r="B393" s="96"/>
      <c r="C393" s="95" t="s">
        <v>36</v>
      </c>
      <c r="D393" s="140"/>
      <c r="E393" s="140"/>
      <c r="F393" s="140"/>
      <c r="G393" s="91">
        <f>G391+G392</f>
        <v>441.03698698499994</v>
      </c>
    </row>
    <row r="394" spans="1:7" ht="15" customHeight="1">
      <c r="A394" s="96"/>
      <c r="B394" s="96"/>
      <c r="C394" s="95"/>
      <c r="D394" s="114"/>
      <c r="E394" s="114"/>
      <c r="F394" s="114"/>
      <c r="G394" s="115"/>
    </row>
    <row r="395" spans="1:7" ht="15" customHeight="1" thickBot="1">
      <c r="A395" s="35" t="s">
        <v>43</v>
      </c>
      <c r="B395" s="35" t="s">
        <v>37</v>
      </c>
      <c r="C395" s="56" t="s">
        <v>0</v>
      </c>
      <c r="D395" s="18" t="s">
        <v>8</v>
      </c>
      <c r="E395" s="18" t="s">
        <v>1</v>
      </c>
      <c r="F395" s="18" t="s">
        <v>6</v>
      </c>
      <c r="G395" s="19" t="s">
        <v>9</v>
      </c>
    </row>
    <row r="396" spans="1:7" ht="79.900000000000006" customHeight="1">
      <c r="A396" s="32">
        <v>10</v>
      </c>
      <c r="B396" s="106" t="s">
        <v>105</v>
      </c>
      <c r="C396" s="54" t="s">
        <v>159</v>
      </c>
      <c r="D396" s="34">
        <f>G410</f>
        <v>524.72505039500004</v>
      </c>
      <c r="E396" s="33"/>
      <c r="F396" s="32" t="s">
        <v>15</v>
      </c>
      <c r="G396" s="31"/>
    </row>
    <row r="397" spans="1:7" ht="15" customHeight="1">
      <c r="A397" s="32"/>
      <c r="B397" s="106"/>
      <c r="C397" s="124"/>
      <c r="D397" s="107"/>
      <c r="E397" s="122"/>
      <c r="F397" s="122"/>
      <c r="G397" s="123"/>
    </row>
    <row r="398" spans="1:7" ht="15" customHeight="1" thickBot="1">
      <c r="A398" s="96"/>
      <c r="B398" s="96"/>
      <c r="C398" s="47"/>
      <c r="D398" s="18" t="s">
        <v>8</v>
      </c>
      <c r="E398" s="18" t="s">
        <v>1</v>
      </c>
      <c r="F398" s="18" t="s">
        <v>6</v>
      </c>
      <c r="G398" s="19" t="s">
        <v>9</v>
      </c>
    </row>
    <row r="399" spans="1:7" ht="15" customHeight="1">
      <c r="A399" s="96"/>
      <c r="B399" s="96"/>
      <c r="C399" s="95" t="s">
        <v>31</v>
      </c>
      <c r="D399" s="31"/>
      <c r="E399" s="32"/>
      <c r="F399" s="32"/>
      <c r="G399" s="31"/>
    </row>
    <row r="400" spans="1:7" ht="15" customHeight="1">
      <c r="A400" s="96"/>
      <c r="B400" s="96"/>
      <c r="C400" s="127" t="s">
        <v>163</v>
      </c>
      <c r="D400" s="34">
        <v>26.08</v>
      </c>
      <c r="E400" s="32">
        <v>0.19</v>
      </c>
      <c r="F400" s="32" t="s">
        <v>29</v>
      </c>
      <c r="G400" s="34">
        <f>D400*E400</f>
        <v>4.9551999999999996</v>
      </c>
    </row>
    <row r="401" spans="1:7" ht="15" customHeight="1">
      <c r="A401" s="96"/>
      <c r="B401" s="96"/>
      <c r="C401" s="127" t="s">
        <v>165</v>
      </c>
      <c r="D401" s="34">
        <v>30.41</v>
      </c>
      <c r="E401" s="32">
        <v>0.19</v>
      </c>
      <c r="F401" s="32" t="s">
        <v>29</v>
      </c>
      <c r="G401" s="34">
        <f>D401*E401</f>
        <v>5.7778999999999998</v>
      </c>
    </row>
    <row r="402" spans="1:7" ht="15" customHeight="1">
      <c r="A402" s="96"/>
      <c r="B402" s="96"/>
      <c r="C402" s="95" t="s">
        <v>33</v>
      </c>
      <c r="D402" s="139"/>
      <c r="E402" s="139"/>
      <c r="F402" s="139"/>
      <c r="G402" s="91">
        <f>G400+G401</f>
        <v>10.7331</v>
      </c>
    </row>
    <row r="403" spans="1:7" ht="15" customHeight="1">
      <c r="A403" s="96"/>
      <c r="B403" s="96"/>
      <c r="C403" s="95" t="s">
        <v>30</v>
      </c>
      <c r="D403" s="31"/>
      <c r="E403" s="32"/>
      <c r="F403" s="32"/>
      <c r="G403" s="31"/>
    </row>
    <row r="404" spans="1:7" ht="15" customHeight="1">
      <c r="A404" s="96"/>
      <c r="B404" s="96"/>
      <c r="C404" s="93"/>
      <c r="D404" s="31"/>
      <c r="E404" s="32"/>
      <c r="F404" s="32"/>
      <c r="G404" s="34">
        <f>D404*E404</f>
        <v>0</v>
      </c>
    </row>
    <row r="405" spans="1:7" ht="15" customHeight="1">
      <c r="A405" s="96"/>
      <c r="B405" s="96"/>
      <c r="C405" s="93" t="s">
        <v>32</v>
      </c>
      <c r="D405" s="31">
        <v>491.18</v>
      </c>
      <c r="E405" s="32">
        <v>1</v>
      </c>
      <c r="F405" s="32" t="s">
        <v>15</v>
      </c>
      <c r="G405" s="34">
        <f>D405*E405</f>
        <v>491.18</v>
      </c>
    </row>
    <row r="406" spans="1:7" ht="15" customHeight="1">
      <c r="A406" s="96"/>
      <c r="B406" s="96"/>
      <c r="C406" s="95" t="s">
        <v>33</v>
      </c>
      <c r="D406" s="139"/>
      <c r="E406" s="139"/>
      <c r="F406" s="139"/>
      <c r="G406" s="91">
        <f>G404+G405</f>
        <v>491.18</v>
      </c>
    </row>
    <row r="407" spans="1:7" ht="15" customHeight="1">
      <c r="A407" s="97"/>
      <c r="B407" s="97"/>
      <c r="C407" s="126" t="s">
        <v>34</v>
      </c>
      <c r="D407" s="139"/>
      <c r="E407" s="139"/>
      <c r="F407" s="139"/>
      <c r="G407" s="91">
        <f>(G402+G406)*0.015</f>
        <v>7.5286964999999997</v>
      </c>
    </row>
    <row r="408" spans="1:7" s="8" customFormat="1" ht="15" customHeight="1">
      <c r="A408" s="97"/>
      <c r="B408" s="97"/>
      <c r="C408" s="95" t="s">
        <v>35</v>
      </c>
      <c r="D408" s="139"/>
      <c r="E408" s="139"/>
      <c r="F408" s="139"/>
      <c r="G408" s="91">
        <f>G402+G406+G407</f>
        <v>509.44179650000001</v>
      </c>
    </row>
    <row r="409" spans="1:7" ht="15" customHeight="1">
      <c r="A409" s="96"/>
      <c r="B409" s="96"/>
      <c r="C409" s="126" t="s">
        <v>99</v>
      </c>
      <c r="D409" s="140"/>
      <c r="E409" s="140"/>
      <c r="F409" s="140"/>
      <c r="G409" s="91">
        <f>G408*0.03</f>
        <v>15.283253895</v>
      </c>
    </row>
    <row r="410" spans="1:7" ht="15" customHeight="1">
      <c r="A410" s="96"/>
      <c r="B410" s="96"/>
      <c r="C410" s="95" t="s">
        <v>36</v>
      </c>
      <c r="D410" s="140"/>
      <c r="E410" s="140"/>
      <c r="F410" s="140"/>
      <c r="G410" s="91">
        <f>G408+G409</f>
        <v>524.72505039500004</v>
      </c>
    </row>
    <row r="411" spans="1:7" ht="15" customHeight="1">
      <c r="A411" s="96"/>
      <c r="B411" s="96"/>
      <c r="C411" s="95"/>
      <c r="D411" s="114"/>
      <c r="E411" s="114"/>
      <c r="F411" s="114"/>
      <c r="G411" s="115"/>
    </row>
    <row r="412" spans="1:7" ht="15" customHeight="1" thickBot="1">
      <c r="A412" s="35" t="s">
        <v>43</v>
      </c>
      <c r="B412" s="35" t="s">
        <v>37</v>
      </c>
      <c r="C412" s="56" t="s">
        <v>0</v>
      </c>
      <c r="D412" s="18" t="s">
        <v>8</v>
      </c>
      <c r="E412" s="18" t="s">
        <v>1</v>
      </c>
      <c r="F412" s="18" t="s">
        <v>6</v>
      </c>
      <c r="G412" s="19" t="s">
        <v>9</v>
      </c>
    </row>
    <row r="413" spans="1:7" ht="100.15" customHeight="1">
      <c r="A413" s="32">
        <v>11</v>
      </c>
      <c r="B413" s="106" t="s">
        <v>106</v>
      </c>
      <c r="C413" s="54" t="s">
        <v>160</v>
      </c>
      <c r="D413" s="34">
        <f>G418</f>
        <v>800.00100000000009</v>
      </c>
      <c r="E413" s="33"/>
      <c r="F413" s="32" t="s">
        <v>15</v>
      </c>
      <c r="G413" s="31"/>
    </row>
    <row r="414" spans="1:7" ht="15" customHeight="1">
      <c r="A414" s="32"/>
      <c r="B414" s="106"/>
      <c r="C414" s="124"/>
      <c r="D414" s="107"/>
      <c r="E414" s="122"/>
      <c r="F414" s="122"/>
      <c r="G414" s="123"/>
    </row>
    <row r="415" spans="1:7" ht="15" customHeight="1" thickBot="1">
      <c r="A415" s="96"/>
      <c r="B415" s="96"/>
      <c r="C415" s="47"/>
      <c r="D415" s="18" t="s">
        <v>8</v>
      </c>
      <c r="E415" s="18" t="s">
        <v>1</v>
      </c>
      <c r="F415" s="18" t="s">
        <v>6</v>
      </c>
      <c r="G415" s="19" t="s">
        <v>9</v>
      </c>
    </row>
    <row r="416" spans="1:7" s="8" customFormat="1" ht="15" customHeight="1">
      <c r="A416" s="97"/>
      <c r="B416" s="97"/>
      <c r="C416" s="95" t="s">
        <v>107</v>
      </c>
      <c r="D416" s="139"/>
      <c r="E416" s="139"/>
      <c r="F416" s="139"/>
      <c r="G416" s="91">
        <v>776.7</v>
      </c>
    </row>
    <row r="417" spans="1:7" ht="15" customHeight="1">
      <c r="A417" s="96"/>
      <c r="B417" s="96"/>
      <c r="C417" s="126" t="s">
        <v>99</v>
      </c>
      <c r="D417" s="140"/>
      <c r="E417" s="140"/>
      <c r="F417" s="140"/>
      <c r="G417" s="91">
        <f>G416*0.03</f>
        <v>23.301000000000002</v>
      </c>
    </row>
    <row r="418" spans="1:7" ht="15" customHeight="1">
      <c r="A418" s="96"/>
      <c r="B418" s="96"/>
      <c r="C418" s="95" t="s">
        <v>36</v>
      </c>
      <c r="D418" s="140"/>
      <c r="E418" s="140"/>
      <c r="F418" s="140"/>
      <c r="G418" s="91">
        <f>G416+G417</f>
        <v>800.00100000000009</v>
      </c>
    </row>
    <row r="419" spans="1:7" ht="15" customHeight="1">
      <c r="A419" s="96"/>
      <c r="B419" s="96"/>
      <c r="C419" s="95"/>
      <c r="D419" s="114"/>
      <c r="E419" s="114"/>
      <c r="F419" s="114"/>
      <c r="G419" s="115"/>
    </row>
    <row r="420" spans="1:7" ht="15" customHeight="1" thickBot="1">
      <c r="A420" s="35" t="s">
        <v>43</v>
      </c>
      <c r="B420" s="35" t="s">
        <v>37</v>
      </c>
      <c r="C420" s="56" t="s">
        <v>0</v>
      </c>
      <c r="D420" s="18" t="s">
        <v>8</v>
      </c>
      <c r="E420" s="18" t="s">
        <v>1</v>
      </c>
      <c r="F420" s="18" t="s">
        <v>6</v>
      </c>
      <c r="G420" s="19" t="s">
        <v>9</v>
      </c>
    </row>
    <row r="421" spans="1:7" ht="90" customHeight="1">
      <c r="A421" s="32">
        <v>12</v>
      </c>
      <c r="B421" s="106" t="s">
        <v>108</v>
      </c>
      <c r="C421" s="54" t="s">
        <v>133</v>
      </c>
      <c r="D421" s="34">
        <f>G435</f>
        <v>6.689155007500001</v>
      </c>
      <c r="E421" s="33"/>
      <c r="F421" s="32" t="s">
        <v>7</v>
      </c>
      <c r="G421" s="31"/>
    </row>
    <row r="422" spans="1:7" ht="15" customHeight="1">
      <c r="A422" s="32"/>
      <c r="B422" s="106"/>
      <c r="C422" s="124"/>
      <c r="D422" s="107"/>
      <c r="E422" s="122"/>
      <c r="F422" s="122"/>
      <c r="G422" s="123"/>
    </row>
    <row r="423" spans="1:7" ht="15" customHeight="1" thickBot="1">
      <c r="A423" s="96"/>
      <c r="B423" s="96"/>
      <c r="C423" s="47"/>
      <c r="D423" s="18" t="s">
        <v>8</v>
      </c>
      <c r="E423" s="18" t="s">
        <v>1</v>
      </c>
      <c r="F423" s="18" t="s">
        <v>6</v>
      </c>
      <c r="G423" s="19" t="s">
        <v>9</v>
      </c>
    </row>
    <row r="424" spans="1:7" ht="15" customHeight="1">
      <c r="A424" s="96"/>
      <c r="B424" s="96"/>
      <c r="C424" s="95" t="s">
        <v>31</v>
      </c>
      <c r="D424" s="31"/>
      <c r="E424" s="32"/>
      <c r="F424" s="32"/>
      <c r="G424" s="31"/>
    </row>
    <row r="425" spans="1:7" ht="15" customHeight="1">
      <c r="A425" s="96"/>
      <c r="B425" s="96"/>
      <c r="C425" s="127" t="s">
        <v>163</v>
      </c>
      <c r="D425" s="34">
        <v>26.08</v>
      </c>
      <c r="E425" s="32">
        <v>0.05</v>
      </c>
      <c r="F425" s="32" t="s">
        <v>29</v>
      </c>
      <c r="G425" s="34">
        <f>D425*E425</f>
        <v>1.304</v>
      </c>
    </row>
    <row r="426" spans="1:7" ht="15" customHeight="1">
      <c r="A426" s="96"/>
      <c r="B426" s="96"/>
      <c r="C426" s="127" t="s">
        <v>165</v>
      </c>
      <c r="D426" s="34">
        <v>30.41</v>
      </c>
      <c r="E426" s="32">
        <v>3.5000000000000003E-2</v>
      </c>
      <c r="F426" s="32" t="s">
        <v>29</v>
      </c>
      <c r="G426" s="34">
        <f>D426*E426</f>
        <v>1.0643500000000001</v>
      </c>
    </row>
    <row r="427" spans="1:7" ht="15" customHeight="1">
      <c r="A427" s="96"/>
      <c r="B427" s="96"/>
      <c r="C427" s="95" t="s">
        <v>33</v>
      </c>
      <c r="D427" s="139"/>
      <c r="E427" s="139"/>
      <c r="F427" s="139"/>
      <c r="G427" s="91">
        <f>G425+G426</f>
        <v>2.3683500000000004</v>
      </c>
    </row>
    <row r="428" spans="1:7" ht="15" customHeight="1">
      <c r="A428" s="96"/>
      <c r="B428" s="96"/>
      <c r="C428" s="95" t="s">
        <v>30</v>
      </c>
      <c r="D428" s="31"/>
      <c r="E428" s="32"/>
      <c r="F428" s="32"/>
      <c r="G428" s="31"/>
    </row>
    <row r="429" spans="1:7" ht="15" customHeight="1">
      <c r="A429" s="96"/>
      <c r="B429" s="96"/>
      <c r="C429" s="93" t="s">
        <v>69</v>
      </c>
      <c r="D429" s="31">
        <v>0.23</v>
      </c>
      <c r="E429" s="32">
        <v>1</v>
      </c>
      <c r="F429" s="32" t="s">
        <v>7</v>
      </c>
      <c r="G429" s="34">
        <f>D429*E429</f>
        <v>0.23</v>
      </c>
    </row>
    <row r="430" spans="1:7" ht="15" customHeight="1">
      <c r="A430" s="96"/>
      <c r="B430" s="96"/>
      <c r="C430" s="93" t="s">
        <v>68</v>
      </c>
      <c r="D430" s="31">
        <v>3.8</v>
      </c>
      <c r="E430" s="32">
        <v>1</v>
      </c>
      <c r="F430" s="32" t="s">
        <v>7</v>
      </c>
      <c r="G430" s="34">
        <f>D430*E430</f>
        <v>3.8</v>
      </c>
    </row>
    <row r="431" spans="1:7" ht="15" customHeight="1">
      <c r="A431" s="96"/>
      <c r="B431" s="96"/>
      <c r="C431" s="95" t="s">
        <v>33</v>
      </c>
      <c r="D431" s="139"/>
      <c r="E431" s="139"/>
      <c r="F431" s="139"/>
      <c r="G431" s="91">
        <f>G429+G430</f>
        <v>4.03</v>
      </c>
    </row>
    <row r="432" spans="1:7" ht="15" customHeight="1">
      <c r="A432" s="97"/>
      <c r="B432" s="97"/>
      <c r="C432" s="95" t="s">
        <v>34</v>
      </c>
      <c r="D432" s="139"/>
      <c r="E432" s="139"/>
      <c r="F432" s="139"/>
      <c r="G432" s="91">
        <f>(G427+G431)*0.015</f>
        <v>9.5975250000000012E-2</v>
      </c>
    </row>
    <row r="433" spans="1:7" s="8" customFormat="1" ht="15" customHeight="1">
      <c r="A433" s="97"/>
      <c r="B433" s="97"/>
      <c r="C433" s="95" t="s">
        <v>35</v>
      </c>
      <c r="D433" s="139"/>
      <c r="E433" s="139"/>
      <c r="F433" s="139"/>
      <c r="G433" s="91">
        <f>G427+G431+G432</f>
        <v>6.494325250000001</v>
      </c>
    </row>
    <row r="434" spans="1:7" ht="15" customHeight="1">
      <c r="A434" s="96"/>
      <c r="B434" s="96"/>
      <c r="C434" s="95" t="s">
        <v>99</v>
      </c>
      <c r="D434" s="140"/>
      <c r="E434" s="140"/>
      <c r="F434" s="140"/>
      <c r="G434" s="91">
        <f>G433*0.03</f>
        <v>0.19482975750000003</v>
      </c>
    </row>
    <row r="435" spans="1:7" ht="15" customHeight="1">
      <c r="A435" s="96"/>
      <c r="B435" s="96"/>
      <c r="C435" s="95" t="s">
        <v>36</v>
      </c>
      <c r="D435" s="140"/>
      <c r="E435" s="140"/>
      <c r="F435" s="140"/>
      <c r="G435" s="91">
        <f>G433+G434</f>
        <v>6.689155007500001</v>
      </c>
    </row>
    <row r="436" spans="1:7" ht="15" customHeight="1" thickBot="1">
      <c r="A436" s="96"/>
      <c r="B436" s="96"/>
      <c r="C436" s="95"/>
      <c r="D436" s="114"/>
      <c r="E436" s="114"/>
      <c r="F436" s="114"/>
      <c r="G436" s="115"/>
    </row>
    <row r="437" spans="1:7" ht="15" customHeight="1" thickBot="1">
      <c r="A437" s="68" t="s">
        <v>5</v>
      </c>
      <c r="B437" s="68"/>
      <c r="C437" s="67">
        <v>5</v>
      </c>
      <c r="D437" s="9"/>
      <c r="E437" s="10"/>
      <c r="F437" s="10"/>
      <c r="G437" s="11"/>
    </row>
    <row r="438" spans="1:7" ht="15" customHeight="1">
      <c r="A438" s="4" t="s">
        <v>2</v>
      </c>
      <c r="B438" s="4"/>
      <c r="C438" s="53" t="s">
        <v>27</v>
      </c>
      <c r="D438" s="5"/>
      <c r="E438" s="5"/>
      <c r="F438" s="5"/>
      <c r="G438" s="6"/>
    </row>
    <row r="439" spans="1:7" ht="30" customHeight="1" thickBot="1">
      <c r="A439" s="7" t="s">
        <v>3</v>
      </c>
      <c r="B439" s="7"/>
      <c r="C439" s="46">
        <v>6</v>
      </c>
      <c r="D439" s="136" t="s">
        <v>109</v>
      </c>
      <c r="E439" s="136"/>
      <c r="F439" s="136"/>
      <c r="G439" s="136"/>
    </row>
    <row r="440" spans="1:7" ht="15" customHeight="1">
      <c r="A440" s="17"/>
      <c r="B440" s="17"/>
      <c r="C440" s="55"/>
      <c r="D440" s="137"/>
      <c r="E440" s="137"/>
      <c r="F440" s="137"/>
      <c r="G440" s="137"/>
    </row>
    <row r="441" spans="1:7" ht="15" customHeight="1" thickBot="1">
      <c r="A441" s="35" t="s">
        <v>43</v>
      </c>
      <c r="B441" s="35" t="s">
        <v>37</v>
      </c>
      <c r="C441" s="56" t="s">
        <v>0</v>
      </c>
      <c r="D441" s="18" t="s">
        <v>8</v>
      </c>
      <c r="E441" s="18" t="s">
        <v>1</v>
      </c>
      <c r="F441" s="18" t="s">
        <v>6</v>
      </c>
      <c r="G441" s="19" t="s">
        <v>9</v>
      </c>
    </row>
    <row r="442" spans="1:7" ht="49.9" customHeight="1">
      <c r="A442" s="32">
        <v>1</v>
      </c>
      <c r="B442" s="106" t="s">
        <v>53</v>
      </c>
      <c r="C442" s="54" t="s">
        <v>168</v>
      </c>
      <c r="D442" s="34">
        <f>G456</f>
        <v>59.057470499999994</v>
      </c>
      <c r="E442" s="33"/>
      <c r="F442" s="33" t="s">
        <v>29</v>
      </c>
      <c r="G442" s="31"/>
    </row>
    <row r="443" spans="1:7" ht="15" customHeight="1">
      <c r="A443" s="32"/>
      <c r="B443" s="106"/>
      <c r="C443" s="124"/>
      <c r="D443" s="107"/>
      <c r="E443" s="122"/>
      <c r="F443" s="122"/>
      <c r="G443" s="123"/>
    </row>
    <row r="444" spans="1:7" ht="15" customHeight="1" thickBot="1">
      <c r="A444" s="96"/>
      <c r="B444" s="96"/>
      <c r="C444" s="47"/>
      <c r="D444" s="18" t="s">
        <v>8</v>
      </c>
      <c r="E444" s="18" t="s">
        <v>1</v>
      </c>
      <c r="F444" s="18" t="s">
        <v>6</v>
      </c>
      <c r="G444" s="19" t="s">
        <v>9</v>
      </c>
    </row>
    <row r="445" spans="1:7" ht="15" customHeight="1">
      <c r="A445" s="96"/>
      <c r="B445" s="96"/>
      <c r="C445" s="95" t="s">
        <v>31</v>
      </c>
      <c r="D445" s="31"/>
      <c r="E445" s="32"/>
      <c r="F445" s="32"/>
      <c r="G445" s="31"/>
    </row>
    <row r="446" spans="1:7" ht="15" customHeight="1">
      <c r="A446" s="96"/>
      <c r="B446" s="96"/>
      <c r="C446" s="127" t="s">
        <v>163</v>
      </c>
      <c r="D446" s="34">
        <v>26.08</v>
      </c>
      <c r="E446" s="32">
        <v>1</v>
      </c>
      <c r="F446" s="32" t="s">
        <v>29</v>
      </c>
      <c r="G446" s="34">
        <f>D446*E446</f>
        <v>26.08</v>
      </c>
    </row>
    <row r="447" spans="1:7" ht="15" customHeight="1">
      <c r="A447" s="96"/>
      <c r="B447" s="96"/>
      <c r="C447" s="127" t="s">
        <v>165</v>
      </c>
      <c r="D447" s="34">
        <v>30.41</v>
      </c>
      <c r="E447" s="32">
        <v>1</v>
      </c>
      <c r="F447" s="32" t="s">
        <v>29</v>
      </c>
      <c r="G447" s="34">
        <f>D447*E447</f>
        <v>30.41</v>
      </c>
    </row>
    <row r="448" spans="1:7" ht="15" customHeight="1">
      <c r="A448" s="96"/>
      <c r="B448" s="96"/>
      <c r="C448" s="95" t="s">
        <v>33</v>
      </c>
      <c r="D448" s="139"/>
      <c r="E448" s="139"/>
      <c r="F448" s="139"/>
      <c r="G448" s="91">
        <f>G446+G447</f>
        <v>56.489999999999995</v>
      </c>
    </row>
    <row r="449" spans="1:7" ht="15" customHeight="1">
      <c r="A449" s="96"/>
      <c r="B449" s="96"/>
      <c r="C449" s="95" t="s">
        <v>30</v>
      </c>
      <c r="D449" s="31"/>
      <c r="E449" s="32"/>
      <c r="F449" s="32"/>
      <c r="G449" s="31"/>
    </row>
    <row r="450" spans="1:7" ht="15" customHeight="1">
      <c r="A450" s="96"/>
      <c r="B450" s="96"/>
      <c r="C450" s="93"/>
      <c r="D450" s="31"/>
      <c r="E450" s="32"/>
      <c r="F450" s="32"/>
      <c r="G450" s="34">
        <f>D450*E450</f>
        <v>0</v>
      </c>
    </row>
    <row r="451" spans="1:7" ht="15" customHeight="1">
      <c r="A451" s="96"/>
      <c r="B451" s="96"/>
      <c r="C451" s="93"/>
      <c r="D451" s="90"/>
      <c r="E451" s="32"/>
      <c r="F451" s="32"/>
      <c r="G451" s="34">
        <f>D451*E451</f>
        <v>0</v>
      </c>
    </row>
    <row r="452" spans="1:7" ht="15" customHeight="1">
      <c r="A452" s="96"/>
      <c r="B452" s="96"/>
      <c r="C452" s="95" t="s">
        <v>33</v>
      </c>
      <c r="D452" s="139"/>
      <c r="E452" s="139"/>
      <c r="F452" s="139"/>
      <c r="G452" s="91">
        <f>G450+G451</f>
        <v>0</v>
      </c>
    </row>
    <row r="453" spans="1:7" ht="15" customHeight="1">
      <c r="A453" s="97"/>
      <c r="B453" s="97"/>
      <c r="C453" s="95" t="s">
        <v>34</v>
      </c>
      <c r="D453" s="139"/>
      <c r="E453" s="139"/>
      <c r="F453" s="139"/>
      <c r="G453" s="91">
        <f>(G448+G452)*0.015</f>
        <v>0.84734999999999994</v>
      </c>
    </row>
    <row r="454" spans="1:7" s="8" customFormat="1" ht="15" customHeight="1">
      <c r="A454" s="97"/>
      <c r="B454" s="97"/>
      <c r="C454" s="95" t="s">
        <v>35</v>
      </c>
      <c r="D454" s="139"/>
      <c r="E454" s="139"/>
      <c r="F454" s="139"/>
      <c r="G454" s="91">
        <f>G448+G452+G453</f>
        <v>57.337349999999994</v>
      </c>
    </row>
    <row r="455" spans="1:7" ht="15" customHeight="1">
      <c r="A455" s="96"/>
      <c r="B455" s="96"/>
      <c r="C455" s="95" t="s">
        <v>99</v>
      </c>
      <c r="D455" s="140"/>
      <c r="E455" s="140"/>
      <c r="F455" s="140"/>
      <c r="G455" s="91">
        <f>G454*0.03</f>
        <v>1.7201204999999997</v>
      </c>
    </row>
    <row r="456" spans="1:7" ht="15" customHeight="1">
      <c r="A456" s="96"/>
      <c r="B456" s="96"/>
      <c r="C456" s="95" t="s">
        <v>36</v>
      </c>
      <c r="D456" s="140"/>
      <c r="E456" s="140"/>
      <c r="F456" s="140"/>
      <c r="G456" s="94">
        <f>G454+G455</f>
        <v>59.057470499999994</v>
      </c>
    </row>
    <row r="457" spans="1:7" ht="15" customHeight="1"/>
    <row r="458" spans="1:7" ht="15" customHeight="1" thickBot="1">
      <c r="A458" s="35" t="s">
        <v>43</v>
      </c>
      <c r="B458" s="35" t="s">
        <v>37</v>
      </c>
      <c r="C458" s="56" t="s">
        <v>0</v>
      </c>
      <c r="D458" s="18" t="s">
        <v>8</v>
      </c>
      <c r="E458" s="18" t="s">
        <v>1</v>
      </c>
      <c r="F458" s="18" t="s">
        <v>6</v>
      </c>
      <c r="G458" s="19" t="s">
        <v>9</v>
      </c>
    </row>
    <row r="459" spans="1:7" ht="49.9" customHeight="1">
      <c r="A459" s="32">
        <v>2</v>
      </c>
      <c r="B459" s="106" t="s">
        <v>110</v>
      </c>
      <c r="C459" s="54" t="s">
        <v>116</v>
      </c>
      <c r="D459" s="34">
        <f>G473</f>
        <v>29.528735249999997</v>
      </c>
      <c r="E459" s="33"/>
      <c r="F459" s="33" t="s">
        <v>111</v>
      </c>
      <c r="G459" s="31"/>
    </row>
    <row r="460" spans="1:7" ht="15" customHeight="1">
      <c r="A460" s="32"/>
      <c r="B460" s="106"/>
      <c r="C460" s="124"/>
      <c r="D460" s="107"/>
      <c r="E460" s="122"/>
      <c r="F460" s="122"/>
      <c r="G460" s="123"/>
    </row>
    <row r="461" spans="1:7" ht="15" customHeight="1" thickBot="1">
      <c r="A461" s="96"/>
      <c r="B461" s="96"/>
      <c r="C461" s="47"/>
      <c r="D461" s="18" t="s">
        <v>8</v>
      </c>
      <c r="E461" s="18" t="s">
        <v>1</v>
      </c>
      <c r="F461" s="18" t="s">
        <v>6</v>
      </c>
      <c r="G461" s="19" t="s">
        <v>9</v>
      </c>
    </row>
    <row r="462" spans="1:7" ht="15" customHeight="1">
      <c r="A462" s="96"/>
      <c r="B462" s="96"/>
      <c r="C462" s="95" t="s">
        <v>31</v>
      </c>
      <c r="D462" s="31"/>
      <c r="E462" s="32"/>
      <c r="F462" s="32"/>
      <c r="G462" s="31"/>
    </row>
    <row r="463" spans="1:7" ht="15" customHeight="1">
      <c r="A463" s="96"/>
      <c r="B463" s="96"/>
      <c r="C463" s="127" t="s">
        <v>163</v>
      </c>
      <c r="D463" s="34">
        <v>26.08</v>
      </c>
      <c r="E463" s="32">
        <v>0.5</v>
      </c>
      <c r="F463" s="32" t="s">
        <v>29</v>
      </c>
      <c r="G463" s="34">
        <f>D463*E463</f>
        <v>13.04</v>
      </c>
    </row>
    <row r="464" spans="1:7" ht="15" customHeight="1">
      <c r="A464" s="96"/>
      <c r="B464" s="96"/>
      <c r="C464" s="127" t="s">
        <v>165</v>
      </c>
      <c r="D464" s="34">
        <v>30.41</v>
      </c>
      <c r="E464" s="32">
        <v>0.5</v>
      </c>
      <c r="F464" s="32" t="s">
        <v>29</v>
      </c>
      <c r="G464" s="34">
        <f>D464*E464</f>
        <v>15.205</v>
      </c>
    </row>
    <row r="465" spans="1:7" ht="15" customHeight="1">
      <c r="A465" s="96"/>
      <c r="B465" s="96"/>
      <c r="C465" s="95" t="s">
        <v>33</v>
      </c>
      <c r="D465" s="139"/>
      <c r="E465" s="139"/>
      <c r="F465" s="139"/>
      <c r="G465" s="91">
        <f>G463+G464</f>
        <v>28.244999999999997</v>
      </c>
    </row>
    <row r="466" spans="1:7" ht="15" customHeight="1">
      <c r="A466" s="96"/>
      <c r="B466" s="96"/>
      <c r="C466" s="95" t="s">
        <v>30</v>
      </c>
      <c r="D466" s="31"/>
      <c r="E466" s="32"/>
      <c r="F466" s="32"/>
      <c r="G466" s="31"/>
    </row>
    <row r="467" spans="1:7" ht="15" customHeight="1">
      <c r="A467" s="96"/>
      <c r="B467" s="96"/>
      <c r="C467" s="93"/>
      <c r="D467" s="31"/>
      <c r="E467" s="32"/>
      <c r="F467" s="32"/>
      <c r="G467" s="34">
        <f>D467*E467</f>
        <v>0</v>
      </c>
    </row>
    <row r="468" spans="1:7" ht="15" customHeight="1">
      <c r="A468" s="96"/>
      <c r="B468" s="96"/>
      <c r="C468" s="93"/>
      <c r="D468" s="90"/>
      <c r="E468" s="32"/>
      <c r="F468" s="32"/>
      <c r="G468" s="34">
        <f>D468*E468</f>
        <v>0</v>
      </c>
    </row>
    <row r="469" spans="1:7" ht="15" customHeight="1">
      <c r="A469" s="96"/>
      <c r="B469" s="96"/>
      <c r="C469" s="95" t="s">
        <v>33</v>
      </c>
      <c r="D469" s="139"/>
      <c r="E469" s="139"/>
      <c r="F469" s="139"/>
      <c r="G469" s="91">
        <f>G467+G468</f>
        <v>0</v>
      </c>
    </row>
    <row r="470" spans="1:7" ht="15" customHeight="1">
      <c r="A470" s="97"/>
      <c r="B470" s="97"/>
      <c r="C470" s="95" t="s">
        <v>34</v>
      </c>
      <c r="D470" s="139"/>
      <c r="E470" s="139"/>
      <c r="F470" s="139"/>
      <c r="G470" s="91">
        <f>(G465+G469)*0.015</f>
        <v>0.42367499999999997</v>
      </c>
    </row>
    <row r="471" spans="1:7" s="8" customFormat="1" ht="15" customHeight="1">
      <c r="A471" s="97"/>
      <c r="B471" s="97"/>
      <c r="C471" s="95" t="s">
        <v>35</v>
      </c>
      <c r="D471" s="139"/>
      <c r="E471" s="139"/>
      <c r="F471" s="139"/>
      <c r="G471" s="91">
        <f>G465+G469+G470</f>
        <v>28.668674999999997</v>
      </c>
    </row>
    <row r="472" spans="1:7" ht="15" customHeight="1">
      <c r="A472" s="96"/>
      <c r="B472" s="96"/>
      <c r="C472" s="95" t="s">
        <v>99</v>
      </c>
      <c r="D472" s="140"/>
      <c r="E472" s="140"/>
      <c r="F472" s="140"/>
      <c r="G472" s="91">
        <f>G471*0.03</f>
        <v>0.86006024999999986</v>
      </c>
    </row>
    <row r="473" spans="1:7" ht="15" customHeight="1">
      <c r="A473" s="96"/>
      <c r="B473" s="96"/>
      <c r="C473" s="95" t="s">
        <v>36</v>
      </c>
      <c r="D473" s="140"/>
      <c r="E473" s="140"/>
      <c r="F473" s="140"/>
      <c r="G473" s="94">
        <f>G471+G472</f>
        <v>29.528735249999997</v>
      </c>
    </row>
    <row r="474" spans="1:7" ht="15" customHeight="1"/>
    <row r="475" spans="1:7" ht="15" customHeight="1" thickBot="1">
      <c r="A475" s="35" t="s">
        <v>43</v>
      </c>
      <c r="B475" s="35" t="s">
        <v>37</v>
      </c>
      <c r="C475" s="56" t="s">
        <v>0</v>
      </c>
      <c r="D475" s="18" t="s">
        <v>8</v>
      </c>
      <c r="E475" s="18" t="s">
        <v>1</v>
      </c>
      <c r="F475" s="18" t="s">
        <v>6</v>
      </c>
      <c r="G475" s="19" t="s">
        <v>9</v>
      </c>
    </row>
    <row r="476" spans="1:7" ht="49.9" customHeight="1">
      <c r="A476" s="32">
        <v>3</v>
      </c>
      <c r="B476" s="106" t="s">
        <v>151</v>
      </c>
      <c r="C476" s="84" t="s">
        <v>115</v>
      </c>
      <c r="D476" s="34">
        <f>G490</f>
        <v>35.434482299999999</v>
      </c>
      <c r="E476" s="33"/>
      <c r="F476" s="32" t="s">
        <v>15</v>
      </c>
      <c r="G476" s="31"/>
    </row>
    <row r="477" spans="1:7" s="8" customFormat="1" ht="15" customHeight="1">
      <c r="A477" s="32"/>
      <c r="B477" s="106"/>
      <c r="C477" s="124"/>
      <c r="D477" s="107"/>
      <c r="E477" s="122"/>
      <c r="F477" s="122"/>
      <c r="G477" s="123"/>
    </row>
    <row r="478" spans="1:7" ht="15" customHeight="1" thickBot="1">
      <c r="A478" s="96"/>
      <c r="B478" s="96"/>
      <c r="C478" s="47"/>
      <c r="D478" s="18" t="s">
        <v>8</v>
      </c>
      <c r="E478" s="18" t="s">
        <v>1</v>
      </c>
      <c r="F478" s="18" t="s">
        <v>6</v>
      </c>
      <c r="G478" s="19" t="s">
        <v>9</v>
      </c>
    </row>
    <row r="479" spans="1:7" ht="15" customHeight="1">
      <c r="A479" s="96"/>
      <c r="B479" s="96"/>
      <c r="C479" s="95" t="s">
        <v>31</v>
      </c>
      <c r="D479" s="31"/>
      <c r="E479" s="32"/>
      <c r="F479" s="32"/>
      <c r="G479" s="31"/>
    </row>
    <row r="480" spans="1:7" ht="15" customHeight="1">
      <c r="A480" s="96"/>
      <c r="B480" s="96"/>
      <c r="C480" s="127" t="s">
        <v>163</v>
      </c>
      <c r="D480" s="34">
        <v>26.08</v>
      </c>
      <c r="E480" s="32">
        <v>0.6</v>
      </c>
      <c r="F480" s="32" t="s">
        <v>29</v>
      </c>
      <c r="G480" s="34">
        <f>D480*E480</f>
        <v>15.647999999999998</v>
      </c>
    </row>
    <row r="481" spans="1:7" ht="15" customHeight="1">
      <c r="A481" s="96"/>
      <c r="B481" s="96"/>
      <c r="C481" s="127" t="s">
        <v>165</v>
      </c>
      <c r="D481" s="34">
        <v>30.41</v>
      </c>
      <c r="E481" s="32">
        <v>0.6</v>
      </c>
      <c r="F481" s="32" t="s">
        <v>29</v>
      </c>
      <c r="G481" s="34">
        <f>D481*E481</f>
        <v>18.245999999999999</v>
      </c>
    </row>
    <row r="482" spans="1:7" ht="15" customHeight="1">
      <c r="A482" s="96"/>
      <c r="B482" s="96"/>
      <c r="C482" s="95" t="s">
        <v>33</v>
      </c>
      <c r="D482" s="139"/>
      <c r="E482" s="139"/>
      <c r="F482" s="139"/>
      <c r="G482" s="91">
        <f>G480+G481</f>
        <v>33.893999999999998</v>
      </c>
    </row>
    <row r="483" spans="1:7" ht="15" customHeight="1">
      <c r="A483" s="96"/>
      <c r="B483" s="96"/>
      <c r="C483" s="95" t="s">
        <v>30</v>
      </c>
      <c r="D483" s="31"/>
      <c r="E483" s="32"/>
      <c r="F483" s="32"/>
      <c r="G483" s="31"/>
    </row>
    <row r="484" spans="1:7" ht="15" customHeight="1">
      <c r="A484" s="96"/>
      <c r="B484" s="96"/>
      <c r="C484" s="93"/>
      <c r="D484" s="31"/>
      <c r="E484" s="32"/>
      <c r="F484" s="32"/>
      <c r="G484" s="34">
        <f>D484*E484</f>
        <v>0</v>
      </c>
    </row>
    <row r="485" spans="1:7" ht="15" customHeight="1">
      <c r="A485" s="96"/>
      <c r="B485" s="96"/>
      <c r="C485" s="93"/>
      <c r="D485" s="31"/>
      <c r="E485" s="32"/>
      <c r="F485" s="32"/>
      <c r="G485" s="34">
        <f>D485*E485</f>
        <v>0</v>
      </c>
    </row>
    <row r="486" spans="1:7" ht="15" customHeight="1">
      <c r="A486" s="96"/>
      <c r="B486" s="96"/>
      <c r="C486" s="95" t="s">
        <v>33</v>
      </c>
      <c r="D486" s="139"/>
      <c r="E486" s="139"/>
      <c r="F486" s="139"/>
      <c r="G486" s="91">
        <f>G484+G485</f>
        <v>0</v>
      </c>
    </row>
    <row r="487" spans="1:7" ht="15" customHeight="1">
      <c r="A487" s="97"/>
      <c r="B487" s="97"/>
      <c r="C487" s="95" t="s">
        <v>34</v>
      </c>
      <c r="D487" s="139"/>
      <c r="E487" s="139"/>
      <c r="F487" s="139"/>
      <c r="G487" s="91">
        <f>(G482+G486)*0.015</f>
        <v>0.50840999999999992</v>
      </c>
    </row>
    <row r="488" spans="1:7" s="8" customFormat="1" ht="15" customHeight="1">
      <c r="A488" s="97"/>
      <c r="B488" s="97"/>
      <c r="C488" s="95" t="s">
        <v>35</v>
      </c>
      <c r="D488" s="139"/>
      <c r="E488" s="139"/>
      <c r="F488" s="139"/>
      <c r="G488" s="91">
        <f>G482+G486+G487</f>
        <v>34.402409999999996</v>
      </c>
    </row>
    <row r="489" spans="1:7" ht="15" customHeight="1">
      <c r="A489" s="96"/>
      <c r="B489" s="96"/>
      <c r="C489" s="95" t="s">
        <v>99</v>
      </c>
      <c r="D489" s="140"/>
      <c r="E489" s="140"/>
      <c r="F489" s="140"/>
      <c r="G489" s="91">
        <f>G488*0.03</f>
        <v>1.0320722999999998</v>
      </c>
    </row>
    <row r="490" spans="1:7" ht="15" customHeight="1">
      <c r="A490" s="96"/>
      <c r="B490" s="96"/>
      <c r="C490" s="95" t="s">
        <v>36</v>
      </c>
      <c r="D490" s="140"/>
      <c r="E490" s="140"/>
      <c r="F490" s="140"/>
      <c r="G490" s="91">
        <f>G488+G489</f>
        <v>35.434482299999999</v>
      </c>
    </row>
    <row r="491" spans="1:7" ht="15" customHeight="1">
      <c r="A491" s="96"/>
      <c r="B491" s="96"/>
      <c r="C491" s="95"/>
      <c r="D491" s="114"/>
      <c r="E491" s="114"/>
      <c r="F491" s="114"/>
      <c r="G491" s="115"/>
    </row>
    <row r="492" spans="1:7" ht="15" customHeight="1" thickBot="1">
      <c r="A492" s="35" t="s">
        <v>43</v>
      </c>
      <c r="B492" s="35" t="s">
        <v>37</v>
      </c>
      <c r="C492" s="56" t="s">
        <v>0</v>
      </c>
      <c r="D492" s="18" t="s">
        <v>8</v>
      </c>
      <c r="E492" s="18" t="s">
        <v>1</v>
      </c>
      <c r="F492" s="18" t="s">
        <v>6</v>
      </c>
      <c r="G492" s="19" t="s">
        <v>9</v>
      </c>
    </row>
    <row r="493" spans="1:7" ht="60" customHeight="1">
      <c r="A493" s="32">
        <v>4</v>
      </c>
      <c r="B493" s="106" t="s">
        <v>112</v>
      </c>
      <c r="C493" s="64" t="s">
        <v>134</v>
      </c>
      <c r="D493" s="34">
        <f>G507</f>
        <v>38.365924100000001</v>
      </c>
      <c r="E493" s="33"/>
      <c r="F493" s="32" t="s">
        <v>16</v>
      </c>
      <c r="G493" s="31"/>
    </row>
    <row r="494" spans="1:7" ht="15" customHeight="1">
      <c r="A494" s="32"/>
      <c r="B494" s="106"/>
      <c r="C494" s="124"/>
      <c r="D494" s="107"/>
      <c r="E494" s="122"/>
      <c r="F494" s="122"/>
      <c r="G494" s="123"/>
    </row>
    <row r="495" spans="1:7" ht="15" customHeight="1" thickBot="1">
      <c r="A495" s="96"/>
      <c r="B495" s="96"/>
      <c r="C495" s="47"/>
      <c r="D495" s="18" t="s">
        <v>8</v>
      </c>
      <c r="E495" s="18" t="s">
        <v>1</v>
      </c>
      <c r="F495" s="18" t="s">
        <v>6</v>
      </c>
      <c r="G495" s="19" t="s">
        <v>9</v>
      </c>
    </row>
    <row r="496" spans="1:7" ht="15" customHeight="1">
      <c r="A496" s="96"/>
      <c r="B496" s="96"/>
      <c r="C496" s="95" t="s">
        <v>31</v>
      </c>
      <c r="D496" s="31"/>
      <c r="E496" s="32"/>
      <c r="F496" s="32"/>
      <c r="G496" s="31"/>
    </row>
    <row r="497" spans="1:7" ht="15" customHeight="1">
      <c r="A497" s="96"/>
      <c r="B497" s="96"/>
      <c r="C497" s="127" t="s">
        <v>163</v>
      </c>
      <c r="D497" s="34">
        <v>26.08</v>
      </c>
      <c r="E497" s="32">
        <v>0.2</v>
      </c>
      <c r="F497" s="32" t="s">
        <v>29</v>
      </c>
      <c r="G497" s="34">
        <f>D497*E497</f>
        <v>5.2160000000000002</v>
      </c>
    </row>
    <row r="498" spans="1:7" ht="15" customHeight="1">
      <c r="A498" s="96"/>
      <c r="B498" s="96"/>
      <c r="C498" s="127" t="s">
        <v>165</v>
      </c>
      <c r="D498" s="34">
        <v>30.41</v>
      </c>
      <c r="E498" s="32">
        <v>0.2</v>
      </c>
      <c r="F498" s="32" t="s">
        <v>29</v>
      </c>
      <c r="G498" s="34">
        <f>D498*E498</f>
        <v>6.0820000000000007</v>
      </c>
    </row>
    <row r="499" spans="1:7" ht="15" customHeight="1">
      <c r="A499" s="96"/>
      <c r="B499" s="96"/>
      <c r="C499" s="95" t="s">
        <v>33</v>
      </c>
      <c r="D499" s="139"/>
      <c r="E499" s="139"/>
      <c r="F499" s="139"/>
      <c r="G499" s="91">
        <f>G497+G498</f>
        <v>11.298000000000002</v>
      </c>
    </row>
    <row r="500" spans="1:7" ht="15" customHeight="1">
      <c r="A500" s="96"/>
      <c r="B500" s="96"/>
      <c r="C500" s="95" t="s">
        <v>30</v>
      </c>
      <c r="D500" s="31"/>
      <c r="E500" s="32"/>
      <c r="F500" s="32"/>
      <c r="G500" s="31"/>
    </row>
    <row r="501" spans="1:7" ht="15" customHeight="1">
      <c r="A501" s="96"/>
      <c r="B501" s="96"/>
      <c r="C501" s="93" t="s">
        <v>71</v>
      </c>
      <c r="D501" s="31">
        <v>4.4000000000000004</v>
      </c>
      <c r="E501" s="32">
        <v>1</v>
      </c>
      <c r="F501" s="32" t="s">
        <v>16</v>
      </c>
      <c r="G501" s="34">
        <f>D501*E501</f>
        <v>4.4000000000000004</v>
      </c>
    </row>
    <row r="502" spans="1:7" ht="15" customHeight="1">
      <c r="A502" s="96"/>
      <c r="B502" s="96"/>
      <c r="C502" s="93" t="s">
        <v>113</v>
      </c>
      <c r="D502" s="31">
        <v>21</v>
      </c>
      <c r="E502" s="32">
        <v>1</v>
      </c>
      <c r="F502" s="32" t="s">
        <v>16</v>
      </c>
      <c r="G502" s="34">
        <f>D502*E502</f>
        <v>21</v>
      </c>
    </row>
    <row r="503" spans="1:7" ht="15" customHeight="1">
      <c r="A503" s="96"/>
      <c r="B503" s="96"/>
      <c r="C503" s="95" t="s">
        <v>33</v>
      </c>
      <c r="D503" s="139"/>
      <c r="E503" s="139"/>
      <c r="F503" s="139"/>
      <c r="G503" s="91">
        <f>G501+G502</f>
        <v>25.4</v>
      </c>
    </row>
    <row r="504" spans="1:7" ht="15" customHeight="1">
      <c r="A504" s="97"/>
      <c r="B504" s="97"/>
      <c r="C504" s="95" t="s">
        <v>34</v>
      </c>
      <c r="D504" s="139"/>
      <c r="E504" s="139"/>
      <c r="F504" s="139"/>
      <c r="G504" s="91">
        <f>(G499+G503)*0.015</f>
        <v>0.55047000000000001</v>
      </c>
    </row>
    <row r="505" spans="1:7" s="8" customFormat="1" ht="15" customHeight="1">
      <c r="A505" s="97"/>
      <c r="B505" s="97"/>
      <c r="C505" s="95" t="s">
        <v>35</v>
      </c>
      <c r="D505" s="139"/>
      <c r="E505" s="139"/>
      <c r="F505" s="139"/>
      <c r="G505" s="91">
        <f>G499+G503+G504</f>
        <v>37.248469999999998</v>
      </c>
    </row>
    <row r="506" spans="1:7" ht="15" customHeight="1">
      <c r="A506" s="96"/>
      <c r="B506" s="96"/>
      <c r="C506" s="95" t="s">
        <v>99</v>
      </c>
      <c r="D506" s="140"/>
      <c r="E506" s="140"/>
      <c r="F506" s="140"/>
      <c r="G506" s="91">
        <f>G505*0.03</f>
        <v>1.1174540999999998</v>
      </c>
    </row>
    <row r="507" spans="1:7" ht="15" customHeight="1">
      <c r="A507" s="96"/>
      <c r="B507" s="96"/>
      <c r="C507" s="95" t="s">
        <v>36</v>
      </c>
      <c r="D507" s="140"/>
      <c r="E507" s="140"/>
      <c r="F507" s="140"/>
      <c r="G507" s="94">
        <f>G505+G506</f>
        <v>38.365924100000001</v>
      </c>
    </row>
    <row r="508" spans="1:7" ht="15" customHeight="1"/>
    <row r="509" spans="1:7" ht="15" customHeight="1" thickBot="1">
      <c r="A509" s="35" t="s">
        <v>43</v>
      </c>
      <c r="B509" s="35" t="s">
        <v>37</v>
      </c>
      <c r="C509" s="56" t="s">
        <v>0</v>
      </c>
      <c r="D509" s="18" t="s">
        <v>8</v>
      </c>
      <c r="E509" s="18" t="s">
        <v>1</v>
      </c>
      <c r="F509" s="18" t="s">
        <v>6</v>
      </c>
      <c r="G509" s="19" t="s">
        <v>9</v>
      </c>
    </row>
    <row r="510" spans="1:7" ht="79.900000000000006" customHeight="1">
      <c r="A510" s="32">
        <v>5</v>
      </c>
      <c r="B510" s="106" t="s">
        <v>167</v>
      </c>
      <c r="C510" s="54" t="s">
        <v>162</v>
      </c>
      <c r="D510" s="34">
        <f>G526</f>
        <v>20.670114675000001</v>
      </c>
      <c r="E510" s="33">
        <v>36</v>
      </c>
      <c r="F510" s="33" t="s">
        <v>29</v>
      </c>
      <c r="G510" s="31">
        <f>D510*E510</f>
        <v>744.12412830000005</v>
      </c>
    </row>
    <row r="511" spans="1:7" ht="15" customHeight="1">
      <c r="A511" s="32"/>
      <c r="B511" s="106"/>
      <c r="C511" s="124"/>
      <c r="D511" s="107"/>
      <c r="E511" s="122"/>
      <c r="F511" s="122"/>
      <c r="G511" s="123"/>
    </row>
    <row r="512" spans="1:7" ht="15" customHeight="1" thickBot="1">
      <c r="A512" s="96"/>
      <c r="B512" s="96"/>
      <c r="C512" s="47"/>
      <c r="D512" s="18" t="s">
        <v>8</v>
      </c>
      <c r="E512" s="18" t="s">
        <v>1</v>
      </c>
      <c r="F512" s="18" t="s">
        <v>6</v>
      </c>
      <c r="G512" s="19" t="s">
        <v>9</v>
      </c>
    </row>
    <row r="513" spans="1:9" ht="15" customHeight="1">
      <c r="A513" s="96"/>
      <c r="B513" s="96"/>
      <c r="C513" s="95" t="s">
        <v>31</v>
      </c>
      <c r="D513" s="31"/>
      <c r="E513" s="32"/>
      <c r="F513" s="32"/>
      <c r="G513" s="31"/>
    </row>
    <row r="514" spans="1:9" ht="15" customHeight="1">
      <c r="A514" s="96"/>
      <c r="B514" s="96"/>
      <c r="C514" s="127" t="s">
        <v>163</v>
      </c>
      <c r="D514" s="34">
        <v>-26.08</v>
      </c>
      <c r="E514" s="32">
        <v>1</v>
      </c>
      <c r="F514" s="32" t="s">
        <v>29</v>
      </c>
      <c r="G514" s="34">
        <f>D514*E514</f>
        <v>-26.08</v>
      </c>
      <c r="I514" s="128"/>
    </row>
    <row r="515" spans="1:9" ht="15" customHeight="1">
      <c r="A515" s="96"/>
      <c r="B515" s="96"/>
      <c r="C515" s="129" t="s">
        <v>164</v>
      </c>
      <c r="D515" s="34">
        <f>26.08*1.35</f>
        <v>35.207999999999998</v>
      </c>
      <c r="E515" s="32">
        <v>1</v>
      </c>
      <c r="F515" s="32" t="s">
        <v>29</v>
      </c>
      <c r="G515" s="34">
        <f>D515*E515</f>
        <v>35.207999999999998</v>
      </c>
      <c r="I515" s="128"/>
    </row>
    <row r="516" spans="1:9" ht="15" customHeight="1">
      <c r="A516" s="96"/>
      <c r="B516" s="96"/>
      <c r="C516" s="127" t="s">
        <v>165</v>
      </c>
      <c r="D516" s="34">
        <v>-30.41</v>
      </c>
      <c r="E516" s="32">
        <v>1</v>
      </c>
      <c r="F516" s="32" t="s">
        <v>29</v>
      </c>
      <c r="G516" s="34">
        <f>D516*E516</f>
        <v>-30.41</v>
      </c>
    </row>
    <row r="517" spans="1:9" ht="15" customHeight="1">
      <c r="A517" s="96"/>
      <c r="B517" s="96"/>
      <c r="C517" s="129" t="s">
        <v>166</v>
      </c>
      <c r="D517" s="34">
        <f>30.41*1.35</f>
        <v>41.0535</v>
      </c>
      <c r="E517" s="32">
        <v>1</v>
      </c>
      <c r="F517" s="32" t="s">
        <v>29</v>
      </c>
      <c r="G517" s="34">
        <f>D517*E517</f>
        <v>41.0535</v>
      </c>
      <c r="I517" s="128"/>
    </row>
    <row r="518" spans="1:9" ht="15" customHeight="1">
      <c r="A518" s="96"/>
      <c r="B518" s="96"/>
      <c r="C518" s="95" t="s">
        <v>33</v>
      </c>
      <c r="D518" s="139"/>
      <c r="E518" s="139"/>
      <c r="F518" s="139"/>
      <c r="G518" s="91">
        <f>G514+G515+G516+G517</f>
        <v>19.7715</v>
      </c>
    </row>
    <row r="519" spans="1:9" ht="15" customHeight="1">
      <c r="A519" s="96"/>
      <c r="B519" s="96"/>
      <c r="C519" s="95" t="s">
        <v>30</v>
      </c>
      <c r="D519" s="31"/>
      <c r="E519" s="32"/>
      <c r="F519" s="32"/>
      <c r="G519" s="31"/>
    </row>
    <row r="520" spans="1:9" ht="15" customHeight="1">
      <c r="A520" s="96"/>
      <c r="B520" s="96"/>
      <c r="C520" s="93"/>
      <c r="D520" s="31"/>
      <c r="E520" s="32"/>
      <c r="F520" s="32"/>
      <c r="G520" s="34">
        <f>D520*E520</f>
        <v>0</v>
      </c>
    </row>
    <row r="521" spans="1:9" ht="15" customHeight="1">
      <c r="A521" s="96"/>
      <c r="B521" s="96"/>
      <c r="C521" s="93"/>
      <c r="D521" s="34"/>
      <c r="E521" s="32"/>
      <c r="F521" s="32"/>
      <c r="G521" s="34">
        <f>D521*E521</f>
        <v>0</v>
      </c>
    </row>
    <row r="522" spans="1:9" ht="15" customHeight="1">
      <c r="A522" s="96"/>
      <c r="B522" s="96"/>
      <c r="C522" s="95" t="s">
        <v>33</v>
      </c>
      <c r="D522" s="139"/>
      <c r="E522" s="139"/>
      <c r="F522" s="139"/>
      <c r="G522" s="91">
        <f>G520+G521</f>
        <v>0</v>
      </c>
    </row>
    <row r="523" spans="1:9" ht="15" customHeight="1">
      <c r="A523" s="97"/>
      <c r="B523" s="97"/>
      <c r="C523" s="95" t="s">
        <v>34</v>
      </c>
      <c r="D523" s="139"/>
      <c r="E523" s="139"/>
      <c r="F523" s="139"/>
      <c r="G523" s="91">
        <f>(G518+G522)*0.015</f>
        <v>0.29657249999999996</v>
      </c>
    </row>
    <row r="524" spans="1:9" s="8" customFormat="1" ht="15" customHeight="1">
      <c r="A524" s="97"/>
      <c r="B524" s="97"/>
      <c r="C524" s="95" t="s">
        <v>35</v>
      </c>
      <c r="D524" s="139"/>
      <c r="E524" s="139"/>
      <c r="F524" s="139"/>
      <c r="G524" s="91">
        <f>G518+G522+G523</f>
        <v>20.0680725</v>
      </c>
    </row>
    <row r="525" spans="1:9" ht="15" customHeight="1">
      <c r="A525" s="96"/>
      <c r="B525" s="96"/>
      <c r="C525" s="95" t="s">
        <v>99</v>
      </c>
      <c r="D525" s="140"/>
      <c r="E525" s="140"/>
      <c r="F525" s="140"/>
      <c r="G525" s="91">
        <f>G524*0.03</f>
        <v>0.60204217500000001</v>
      </c>
    </row>
    <row r="526" spans="1:9" ht="15" customHeight="1">
      <c r="A526" s="96"/>
      <c r="B526" s="96"/>
      <c r="C526" s="95" t="s">
        <v>36</v>
      </c>
      <c r="D526" s="140"/>
      <c r="E526" s="140"/>
      <c r="F526" s="140"/>
      <c r="G526" s="94">
        <f>G524+G525</f>
        <v>20.670114675000001</v>
      </c>
    </row>
    <row r="527" spans="1:9" ht="15" customHeight="1" thickBot="1"/>
    <row r="528" spans="1:9" ht="15" customHeight="1" thickBot="1">
      <c r="A528" s="68" t="s">
        <v>5</v>
      </c>
      <c r="B528" s="68"/>
      <c r="C528" s="67">
        <v>6</v>
      </c>
      <c r="D528" s="9"/>
      <c r="E528" s="10"/>
      <c r="F528" s="10"/>
      <c r="G528" s="11"/>
    </row>
  </sheetData>
  <mergeCells count="191">
    <mergeCell ref="A1:C1"/>
    <mergeCell ref="D1:E1"/>
    <mergeCell ref="D3:G3"/>
    <mergeCell ref="D4:G4"/>
    <mergeCell ref="D12:F12"/>
    <mergeCell ref="D16:F16"/>
    <mergeCell ref="D51:F51"/>
    <mergeCell ref="D52:F52"/>
    <mergeCell ref="D53:F53"/>
    <mergeCell ref="D34:F34"/>
    <mergeCell ref="D35:F35"/>
    <mergeCell ref="D36:F36"/>
    <mergeCell ref="D17:F17"/>
    <mergeCell ref="D18:F18"/>
    <mergeCell ref="D19:F19"/>
    <mergeCell ref="D20:F20"/>
    <mergeCell ref="D29:F29"/>
    <mergeCell ref="D33:F33"/>
    <mergeCell ref="D54:F54"/>
    <mergeCell ref="D63:F63"/>
    <mergeCell ref="D67:F67"/>
    <mergeCell ref="D37:F37"/>
    <mergeCell ref="D46:F46"/>
    <mergeCell ref="D50:F50"/>
    <mergeCell ref="D85:F85"/>
    <mergeCell ref="D86:F86"/>
    <mergeCell ref="D87:F87"/>
    <mergeCell ref="D88:F88"/>
    <mergeCell ref="D92:G92"/>
    <mergeCell ref="D93:G93"/>
    <mergeCell ref="D68:F68"/>
    <mergeCell ref="D69:F69"/>
    <mergeCell ref="D70:F70"/>
    <mergeCell ref="D71:F71"/>
    <mergeCell ref="D80:F80"/>
    <mergeCell ref="D84:F84"/>
    <mergeCell ref="D118:F118"/>
    <mergeCell ref="D122:F122"/>
    <mergeCell ref="D123:F123"/>
    <mergeCell ref="D124:F124"/>
    <mergeCell ref="D125:F125"/>
    <mergeCell ref="D126:F126"/>
    <mergeCell ref="D101:F101"/>
    <mergeCell ref="D105:F105"/>
    <mergeCell ref="D106:F106"/>
    <mergeCell ref="D107:F107"/>
    <mergeCell ref="D108:F108"/>
    <mergeCell ref="D109:F109"/>
    <mergeCell ref="D152:F152"/>
    <mergeCell ref="D156:F156"/>
    <mergeCell ref="D157:F157"/>
    <mergeCell ref="D158:F158"/>
    <mergeCell ref="D159:F159"/>
    <mergeCell ref="D160:F160"/>
    <mergeCell ref="D135:F135"/>
    <mergeCell ref="D139:F139"/>
    <mergeCell ref="D140:F140"/>
    <mergeCell ref="D141:F141"/>
    <mergeCell ref="D142:F142"/>
    <mergeCell ref="D143:F143"/>
    <mergeCell ref="D186:F186"/>
    <mergeCell ref="D190:F190"/>
    <mergeCell ref="D191:F191"/>
    <mergeCell ref="D192:F192"/>
    <mergeCell ref="D193:F193"/>
    <mergeCell ref="D194:F194"/>
    <mergeCell ref="D169:F169"/>
    <mergeCell ref="D173:F173"/>
    <mergeCell ref="D174:F174"/>
    <mergeCell ref="D175:F175"/>
    <mergeCell ref="D176:F176"/>
    <mergeCell ref="D177:F177"/>
    <mergeCell ref="D214:F214"/>
    <mergeCell ref="D215:F215"/>
    <mergeCell ref="D219:G219"/>
    <mergeCell ref="D220:G220"/>
    <mergeCell ref="D228:F228"/>
    <mergeCell ref="D232:F232"/>
    <mergeCell ref="D198:G198"/>
    <mergeCell ref="D199:G199"/>
    <mergeCell ref="D207:F207"/>
    <mergeCell ref="D211:F211"/>
    <mergeCell ref="D212:F212"/>
    <mergeCell ref="D213:F213"/>
    <mergeCell ref="D249:F249"/>
    <mergeCell ref="D253:F253"/>
    <mergeCell ref="D254:F254"/>
    <mergeCell ref="D255:F255"/>
    <mergeCell ref="D256:F256"/>
    <mergeCell ref="D257:F257"/>
    <mergeCell ref="D233:F233"/>
    <mergeCell ref="D234:F234"/>
    <mergeCell ref="D235:F235"/>
    <mergeCell ref="D236:F236"/>
    <mergeCell ref="D240:G240"/>
    <mergeCell ref="D241:G241"/>
    <mergeCell ref="D283:F283"/>
    <mergeCell ref="D287:F287"/>
    <mergeCell ref="D288:F288"/>
    <mergeCell ref="D289:F289"/>
    <mergeCell ref="D290:F290"/>
    <mergeCell ref="D291:F291"/>
    <mergeCell ref="D266:F266"/>
    <mergeCell ref="D270:F270"/>
    <mergeCell ref="D271:F271"/>
    <mergeCell ref="D272:F272"/>
    <mergeCell ref="D273:F273"/>
    <mergeCell ref="D274:F274"/>
    <mergeCell ref="D317:F317"/>
    <mergeCell ref="D321:F321"/>
    <mergeCell ref="D322:F322"/>
    <mergeCell ref="D323:F323"/>
    <mergeCell ref="D324:F324"/>
    <mergeCell ref="D325:F325"/>
    <mergeCell ref="D300:F300"/>
    <mergeCell ref="D304:F304"/>
    <mergeCell ref="D305:F305"/>
    <mergeCell ref="D306:F306"/>
    <mergeCell ref="D307:F307"/>
    <mergeCell ref="D308:F308"/>
    <mergeCell ref="D351:F351"/>
    <mergeCell ref="D355:F355"/>
    <mergeCell ref="D356:F356"/>
    <mergeCell ref="D357:F357"/>
    <mergeCell ref="D358:F358"/>
    <mergeCell ref="D359:F359"/>
    <mergeCell ref="D334:F334"/>
    <mergeCell ref="D338:F338"/>
    <mergeCell ref="D339:F339"/>
    <mergeCell ref="D340:F340"/>
    <mergeCell ref="D341:F341"/>
    <mergeCell ref="D342:F342"/>
    <mergeCell ref="D385:F385"/>
    <mergeCell ref="D389:F389"/>
    <mergeCell ref="D390:F390"/>
    <mergeCell ref="D391:F391"/>
    <mergeCell ref="D392:F392"/>
    <mergeCell ref="D393:F393"/>
    <mergeCell ref="D368:F368"/>
    <mergeCell ref="D372:F372"/>
    <mergeCell ref="D373:F373"/>
    <mergeCell ref="D374:F374"/>
    <mergeCell ref="D375:F375"/>
    <mergeCell ref="D376:F376"/>
    <mergeCell ref="D416:F416"/>
    <mergeCell ref="D417:F417"/>
    <mergeCell ref="D418:F418"/>
    <mergeCell ref="D427:F427"/>
    <mergeCell ref="D431:F431"/>
    <mergeCell ref="D432:F432"/>
    <mergeCell ref="D402:F402"/>
    <mergeCell ref="D406:F406"/>
    <mergeCell ref="D407:F407"/>
    <mergeCell ref="D408:F408"/>
    <mergeCell ref="D409:F409"/>
    <mergeCell ref="D410:F410"/>
    <mergeCell ref="D452:F452"/>
    <mergeCell ref="D453:F453"/>
    <mergeCell ref="D454:F454"/>
    <mergeCell ref="D455:F455"/>
    <mergeCell ref="D456:F456"/>
    <mergeCell ref="D465:F465"/>
    <mergeCell ref="D433:F433"/>
    <mergeCell ref="D434:F434"/>
    <mergeCell ref="D435:F435"/>
    <mergeCell ref="D439:G439"/>
    <mergeCell ref="D440:G440"/>
    <mergeCell ref="D448:F448"/>
    <mergeCell ref="D486:F486"/>
    <mergeCell ref="D487:F487"/>
    <mergeCell ref="D488:F488"/>
    <mergeCell ref="D489:F489"/>
    <mergeCell ref="D490:F490"/>
    <mergeCell ref="D499:F499"/>
    <mergeCell ref="D469:F469"/>
    <mergeCell ref="D470:F470"/>
    <mergeCell ref="D471:F471"/>
    <mergeCell ref="D472:F472"/>
    <mergeCell ref="D473:F473"/>
    <mergeCell ref="D482:F482"/>
    <mergeCell ref="D518:F518"/>
    <mergeCell ref="D522:F522"/>
    <mergeCell ref="D523:F523"/>
    <mergeCell ref="D524:F524"/>
    <mergeCell ref="D525:F525"/>
    <mergeCell ref="D526:F526"/>
    <mergeCell ref="D503:F503"/>
    <mergeCell ref="D504:F504"/>
    <mergeCell ref="D505:F505"/>
    <mergeCell ref="D506:F506"/>
    <mergeCell ref="D507:F507"/>
  </mergeCells>
  <pageMargins left="0.7" right="0.7" top="0.75" bottom="0.75" header="0.3" footer="0.3"/>
  <pageSetup paperSize="9" scale="6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G8"/>
  <sheetViews>
    <sheetView workbookViewId="0">
      <selection activeCell="C13" sqref="C13"/>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4" t="s">
        <v>142</v>
      </c>
      <c r="B1" s="134"/>
      <c r="C1" s="134"/>
      <c r="D1" s="135" t="s">
        <v>26</v>
      </c>
      <c r="E1" s="135"/>
      <c r="F1" s="2"/>
      <c r="G1" s="51" t="s">
        <v>141</v>
      </c>
    </row>
    <row r="2" spans="1:7" ht="15" customHeight="1">
      <c r="A2" s="4" t="s">
        <v>2</v>
      </c>
      <c r="B2" s="4"/>
      <c r="C2" s="53" t="s">
        <v>27</v>
      </c>
      <c r="D2" s="5"/>
      <c r="E2" s="5"/>
      <c r="F2" s="5"/>
      <c r="G2" s="6"/>
    </row>
    <row r="3" spans="1:7" ht="30" customHeight="1" thickBot="1">
      <c r="A3" s="20"/>
      <c r="B3" s="20"/>
      <c r="C3" s="48"/>
      <c r="D3" s="136" t="s">
        <v>55</v>
      </c>
      <c r="E3" s="136"/>
      <c r="F3" s="136"/>
      <c r="G3" s="136"/>
    </row>
    <row r="4" spans="1:7" ht="15" customHeight="1">
      <c r="A4" s="111"/>
      <c r="B4" s="111"/>
      <c r="C4" s="112"/>
      <c r="D4" s="113"/>
      <c r="E4" s="113"/>
      <c r="F4" s="113"/>
      <c r="G4" s="113"/>
    </row>
    <row r="5" spans="1:7" ht="15" customHeight="1" thickBot="1">
      <c r="A5" s="44" t="s">
        <v>4</v>
      </c>
      <c r="B5" s="44"/>
      <c r="C5" s="57" t="s">
        <v>0</v>
      </c>
      <c r="D5" s="21" t="s">
        <v>8</v>
      </c>
      <c r="E5" s="21"/>
      <c r="F5" s="21" t="s">
        <v>6</v>
      </c>
      <c r="G5" s="22"/>
    </row>
    <row r="6" spans="1:7" ht="30" customHeight="1">
      <c r="A6" s="15">
        <v>1</v>
      </c>
      <c r="B6" s="105" t="s">
        <v>74</v>
      </c>
      <c r="C6" s="109" t="s">
        <v>93</v>
      </c>
      <c r="D6" s="107">
        <v>400</v>
      </c>
      <c r="E6" s="15"/>
      <c r="F6" s="15" t="s">
        <v>15</v>
      </c>
      <c r="G6" s="107"/>
    </row>
    <row r="7" spans="1:7" ht="40.15" customHeight="1">
      <c r="A7" s="32">
        <v>2</v>
      </c>
      <c r="B7" s="106" t="s">
        <v>89</v>
      </c>
      <c r="C7" s="110" t="s">
        <v>24</v>
      </c>
      <c r="D7" s="34">
        <v>426.5</v>
      </c>
      <c r="E7" s="32"/>
      <c r="F7" s="32" t="s">
        <v>15</v>
      </c>
      <c r="G7" s="34"/>
    </row>
    <row r="8" spans="1:7" ht="40.15" customHeight="1">
      <c r="A8" s="32">
        <v>3</v>
      </c>
      <c r="B8" s="106" t="s">
        <v>88</v>
      </c>
      <c r="C8" s="110" t="s">
        <v>73</v>
      </c>
      <c r="D8" s="34">
        <v>560</v>
      </c>
      <c r="E8" s="32"/>
      <c r="F8" s="32" t="s">
        <v>15</v>
      </c>
      <c r="G8" s="34"/>
    </row>
  </sheetData>
  <mergeCells count="3">
    <mergeCell ref="A1:C1"/>
    <mergeCell ref="D1:E1"/>
    <mergeCell ref="D3:G3"/>
  </mergeCells>
  <pageMargins left="0.7" right="0.7" top="0.75" bottom="0.75" header="0.3" footer="0.3"/>
  <pageSetup paperSize="9" scale="6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I110"/>
  <sheetViews>
    <sheetView topLeftCell="A100" zoomScaleNormal="100" workbookViewId="0">
      <selection activeCell="I75" sqref="I75"/>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4" t="s">
        <v>156</v>
      </c>
      <c r="B1" s="134"/>
      <c r="C1" s="134"/>
      <c r="D1" s="135" t="s">
        <v>26</v>
      </c>
      <c r="E1" s="135"/>
      <c r="F1" s="2"/>
      <c r="G1" s="51" t="s">
        <v>141</v>
      </c>
    </row>
    <row r="2" spans="1:7" ht="15" customHeight="1">
      <c r="A2" s="4" t="s">
        <v>2</v>
      </c>
      <c r="B2" s="4"/>
      <c r="C2" s="53" t="s">
        <v>27</v>
      </c>
      <c r="D2" s="5"/>
      <c r="E2" s="5"/>
      <c r="F2" s="5"/>
      <c r="G2" s="6"/>
    </row>
    <row r="3" spans="1:7" ht="30" customHeight="1" thickBot="1">
      <c r="A3" s="7" t="s">
        <v>3</v>
      </c>
      <c r="B3" s="7"/>
      <c r="C3" s="46">
        <v>1</v>
      </c>
      <c r="D3" s="136" t="s">
        <v>78</v>
      </c>
      <c r="E3" s="136"/>
      <c r="F3" s="136"/>
      <c r="G3" s="136"/>
    </row>
    <row r="4" spans="1:7" ht="15" customHeight="1">
      <c r="A4" s="17"/>
      <c r="B4" s="17"/>
      <c r="C4" s="55"/>
      <c r="D4" s="137"/>
      <c r="E4" s="137"/>
      <c r="F4" s="137"/>
      <c r="G4" s="137"/>
    </row>
    <row r="5" spans="1:7" ht="15" customHeight="1" thickBot="1">
      <c r="A5" s="35" t="s">
        <v>43</v>
      </c>
      <c r="B5" s="35" t="s">
        <v>37</v>
      </c>
      <c r="C5" s="56" t="s">
        <v>0</v>
      </c>
      <c r="D5" s="18" t="s">
        <v>8</v>
      </c>
      <c r="E5" s="18"/>
      <c r="F5" s="18" t="s">
        <v>6</v>
      </c>
      <c r="G5" s="19"/>
    </row>
    <row r="6" spans="1:7" s="8" customFormat="1" ht="90" customHeight="1">
      <c r="A6" s="32">
        <v>1</v>
      </c>
      <c r="B6" s="106" t="s">
        <v>38</v>
      </c>
      <c r="C6" s="65" t="s">
        <v>145</v>
      </c>
      <c r="D6" s="34">
        <v>680.57</v>
      </c>
      <c r="E6" s="32"/>
      <c r="F6" s="32" t="s">
        <v>15</v>
      </c>
      <c r="G6" s="31"/>
    </row>
    <row r="7" spans="1:7" s="8" customFormat="1" ht="15" customHeight="1">
      <c r="A7" s="32"/>
      <c r="B7" s="106"/>
      <c r="C7" s="124"/>
      <c r="D7" s="107"/>
      <c r="E7" s="122"/>
      <c r="F7" s="122"/>
      <c r="G7" s="123"/>
    </row>
    <row r="8" spans="1:7" ht="79.900000000000006" customHeight="1">
      <c r="A8" s="32">
        <v>2</v>
      </c>
      <c r="B8" s="106" t="s">
        <v>39</v>
      </c>
      <c r="C8" s="47" t="s">
        <v>119</v>
      </c>
      <c r="D8" s="34">
        <v>1252.94</v>
      </c>
      <c r="E8" s="32"/>
      <c r="F8" s="32" t="s">
        <v>15</v>
      </c>
      <c r="G8" s="31"/>
    </row>
    <row r="9" spans="1:7" ht="15" customHeight="1">
      <c r="A9" s="32"/>
      <c r="B9" s="106"/>
      <c r="C9" s="124"/>
      <c r="D9" s="107"/>
      <c r="E9" s="122"/>
      <c r="F9" s="122"/>
      <c r="G9" s="123"/>
    </row>
    <row r="10" spans="1:7" s="8" customFormat="1" ht="70.150000000000006" customHeight="1">
      <c r="A10" s="32">
        <v>3</v>
      </c>
      <c r="B10" s="106" t="s">
        <v>40</v>
      </c>
      <c r="C10" s="47" t="s">
        <v>146</v>
      </c>
      <c r="D10" s="34">
        <v>613.66</v>
      </c>
      <c r="E10" s="32"/>
      <c r="F10" s="32" t="s">
        <v>15</v>
      </c>
      <c r="G10" s="31"/>
    </row>
    <row r="11" spans="1:7" s="8" customFormat="1" ht="15" customHeight="1">
      <c r="A11" s="32"/>
      <c r="B11" s="106"/>
      <c r="C11" s="124"/>
      <c r="D11" s="107"/>
      <c r="E11" s="122"/>
      <c r="F11" s="122"/>
      <c r="G11" s="123"/>
    </row>
    <row r="12" spans="1:7" s="8" customFormat="1" ht="70.150000000000006" customHeight="1">
      <c r="A12" s="32">
        <v>4</v>
      </c>
      <c r="B12" s="106" t="s">
        <v>41</v>
      </c>
      <c r="C12" s="47" t="s">
        <v>120</v>
      </c>
      <c r="D12" s="34">
        <v>1109.71</v>
      </c>
      <c r="E12" s="32"/>
      <c r="F12" s="32" t="s">
        <v>15</v>
      </c>
      <c r="G12" s="31"/>
    </row>
    <row r="13" spans="1:7" ht="15" customHeight="1">
      <c r="A13" s="32"/>
      <c r="B13" s="106"/>
      <c r="C13" s="124"/>
      <c r="D13" s="107"/>
      <c r="E13" s="122"/>
      <c r="F13" s="122"/>
      <c r="G13" s="123"/>
    </row>
    <row r="14" spans="1:7" s="8" customFormat="1" ht="70.150000000000006" customHeight="1">
      <c r="A14" s="32">
        <v>5</v>
      </c>
      <c r="B14" s="106" t="s">
        <v>42</v>
      </c>
      <c r="C14" s="47" t="s">
        <v>147</v>
      </c>
      <c r="D14" s="34">
        <v>1109.71</v>
      </c>
      <c r="E14" s="32"/>
      <c r="F14" s="32" t="s">
        <v>15</v>
      </c>
      <c r="G14" s="31"/>
    </row>
    <row r="15" spans="1:7" ht="15" customHeight="1" thickBot="1">
      <c r="A15" s="32"/>
      <c r="B15" s="106"/>
      <c r="C15" s="124"/>
      <c r="D15" s="107"/>
      <c r="E15" s="122"/>
      <c r="F15" s="122"/>
      <c r="G15" s="123"/>
    </row>
    <row r="16" spans="1:7" ht="15" customHeight="1" thickBot="1">
      <c r="A16" s="68" t="s">
        <v>5</v>
      </c>
      <c r="B16" s="68"/>
      <c r="C16" s="67">
        <v>1</v>
      </c>
      <c r="D16" s="9"/>
      <c r="E16" s="10"/>
      <c r="F16" s="10"/>
      <c r="G16" s="11"/>
    </row>
    <row r="17" spans="1:9" ht="15" customHeight="1">
      <c r="A17" s="4" t="s">
        <v>2</v>
      </c>
      <c r="B17" s="4"/>
      <c r="C17" s="53" t="s">
        <v>27</v>
      </c>
      <c r="D17" s="5"/>
      <c r="E17" s="5"/>
      <c r="F17" s="5"/>
      <c r="G17" s="6"/>
    </row>
    <row r="18" spans="1:9" ht="30" customHeight="1" thickBot="1">
      <c r="A18" s="7" t="s">
        <v>3</v>
      </c>
      <c r="B18" s="7"/>
      <c r="C18" s="46">
        <v>2</v>
      </c>
      <c r="D18" s="136" t="s">
        <v>94</v>
      </c>
      <c r="E18" s="136"/>
      <c r="F18" s="136"/>
      <c r="G18" s="136"/>
    </row>
    <row r="19" spans="1:9" ht="15" customHeight="1">
      <c r="A19" s="17"/>
      <c r="B19" s="17"/>
      <c r="C19" s="55"/>
      <c r="D19" s="137"/>
      <c r="E19" s="137"/>
      <c r="F19" s="137"/>
      <c r="G19" s="137"/>
    </row>
    <row r="20" spans="1:9" ht="15" customHeight="1" thickBot="1">
      <c r="A20" s="35" t="s">
        <v>43</v>
      </c>
      <c r="B20" s="35" t="s">
        <v>37</v>
      </c>
      <c r="C20" s="56" t="s">
        <v>0</v>
      </c>
      <c r="D20" s="18" t="s">
        <v>8</v>
      </c>
      <c r="E20" s="18"/>
      <c r="F20" s="18" t="s">
        <v>6</v>
      </c>
      <c r="G20" s="19"/>
    </row>
    <row r="21" spans="1:9" ht="70.150000000000006" customHeight="1">
      <c r="A21" s="106">
        <v>1</v>
      </c>
      <c r="B21" s="106" t="s">
        <v>44</v>
      </c>
      <c r="C21" s="65" t="s">
        <v>121</v>
      </c>
      <c r="D21" s="34">
        <v>15.91</v>
      </c>
      <c r="E21" s="33"/>
      <c r="F21" s="32" t="s">
        <v>7</v>
      </c>
      <c r="G21" s="31"/>
    </row>
    <row r="22" spans="1:9" ht="15" customHeight="1">
      <c r="A22" s="32"/>
      <c r="B22" s="106"/>
      <c r="C22" s="124"/>
      <c r="D22" s="107"/>
      <c r="E22" s="122"/>
      <c r="F22" s="122"/>
      <c r="G22" s="123"/>
    </row>
    <row r="23" spans="1:9" ht="70.150000000000006" customHeight="1">
      <c r="A23" s="32">
        <v>2</v>
      </c>
      <c r="B23" s="106" t="s">
        <v>45</v>
      </c>
      <c r="C23" s="47" t="s">
        <v>148</v>
      </c>
      <c r="D23" s="34">
        <v>26.11</v>
      </c>
      <c r="E23" s="33"/>
      <c r="F23" s="32" t="s">
        <v>7</v>
      </c>
      <c r="G23" s="31"/>
    </row>
    <row r="24" spans="1:9" ht="15" customHeight="1">
      <c r="A24" s="32"/>
      <c r="B24" s="106"/>
      <c r="C24" s="124"/>
      <c r="D24" s="107"/>
      <c r="E24" s="122"/>
      <c r="F24" s="122"/>
      <c r="G24" s="123"/>
    </row>
    <row r="25" spans="1:9" ht="70.150000000000006" customHeight="1">
      <c r="A25" s="32">
        <v>3</v>
      </c>
      <c r="B25" s="106" t="s">
        <v>48</v>
      </c>
      <c r="C25" s="47" t="s">
        <v>122</v>
      </c>
      <c r="D25" s="34">
        <v>28.72</v>
      </c>
      <c r="E25" s="33"/>
      <c r="F25" s="32" t="s">
        <v>7</v>
      </c>
      <c r="G25" s="31"/>
    </row>
    <row r="26" spans="1:9" ht="15" customHeight="1">
      <c r="A26" s="32"/>
      <c r="B26" s="106"/>
      <c r="C26" s="124"/>
      <c r="D26" s="107"/>
      <c r="E26" s="122"/>
      <c r="F26" s="122"/>
      <c r="G26" s="123"/>
    </row>
    <row r="27" spans="1:9" ht="60" customHeight="1">
      <c r="A27" s="32">
        <v>4</v>
      </c>
      <c r="B27" s="106" t="s">
        <v>46</v>
      </c>
      <c r="C27" s="84" t="s">
        <v>136</v>
      </c>
      <c r="D27" s="34">
        <v>180.81</v>
      </c>
      <c r="E27" s="33"/>
      <c r="F27" s="32" t="s">
        <v>16</v>
      </c>
      <c r="G27" s="31"/>
    </row>
    <row r="28" spans="1:9" ht="15" customHeight="1">
      <c r="A28" s="32"/>
      <c r="B28" s="106"/>
      <c r="C28" s="124"/>
      <c r="D28" s="107"/>
      <c r="E28" s="122"/>
      <c r="F28" s="122"/>
      <c r="G28" s="123"/>
    </row>
    <row r="29" spans="1:9" ht="79.900000000000006" customHeight="1">
      <c r="A29" s="32">
        <v>5</v>
      </c>
      <c r="B29" s="106" t="s">
        <v>47</v>
      </c>
      <c r="C29" s="65" t="s">
        <v>135</v>
      </c>
      <c r="D29" s="34">
        <v>118.08</v>
      </c>
      <c r="E29" s="33"/>
      <c r="F29" s="32" t="s">
        <v>15</v>
      </c>
      <c r="G29" s="31"/>
      <c r="I29" s="54"/>
    </row>
    <row r="30" spans="1:9" ht="15" customHeight="1">
      <c r="A30" s="32"/>
      <c r="B30" s="106"/>
      <c r="C30" s="124"/>
      <c r="D30" s="107"/>
      <c r="E30" s="122"/>
      <c r="F30" s="122"/>
      <c r="G30" s="123"/>
    </row>
    <row r="31" spans="1:9" ht="100.15" customHeight="1">
      <c r="A31" s="32">
        <v>6</v>
      </c>
      <c r="B31" s="106" t="s">
        <v>49</v>
      </c>
      <c r="C31" s="65" t="s">
        <v>137</v>
      </c>
      <c r="D31" s="34">
        <v>206.58</v>
      </c>
      <c r="E31" s="33"/>
      <c r="F31" s="32" t="s">
        <v>15</v>
      </c>
      <c r="G31" s="31"/>
    </row>
    <row r="32" spans="1:9" ht="15" customHeight="1" thickBot="1">
      <c r="A32" s="32"/>
      <c r="B32" s="106"/>
      <c r="C32" s="124"/>
      <c r="D32" s="107"/>
      <c r="E32" s="122"/>
      <c r="F32" s="122"/>
      <c r="G32" s="123"/>
    </row>
    <row r="33" spans="1:7" ht="15" customHeight="1" thickBot="1">
      <c r="A33" s="68" t="s">
        <v>5</v>
      </c>
      <c r="B33" s="68"/>
      <c r="C33" s="67">
        <v>2</v>
      </c>
      <c r="D33" s="9"/>
      <c r="E33" s="10"/>
      <c r="F33" s="10"/>
      <c r="G33" s="11"/>
    </row>
    <row r="34" spans="1:7" ht="15" customHeight="1">
      <c r="A34" s="4" t="s">
        <v>2</v>
      </c>
      <c r="B34" s="4"/>
      <c r="C34" s="53" t="s">
        <v>27</v>
      </c>
      <c r="D34" s="5"/>
      <c r="E34" s="5"/>
      <c r="F34" s="5"/>
      <c r="G34" s="6"/>
    </row>
    <row r="35" spans="1:7" ht="30" customHeight="1" thickBot="1">
      <c r="A35" s="7" t="s">
        <v>3</v>
      </c>
      <c r="B35" s="7"/>
      <c r="C35" s="46">
        <v>3</v>
      </c>
      <c r="D35" s="136" t="s">
        <v>85</v>
      </c>
      <c r="E35" s="136"/>
      <c r="F35" s="136"/>
      <c r="G35" s="136"/>
    </row>
    <row r="36" spans="1:7" ht="15" customHeight="1">
      <c r="A36" s="17"/>
      <c r="B36" s="17"/>
      <c r="C36" s="55"/>
      <c r="D36" s="137"/>
      <c r="E36" s="137"/>
      <c r="F36" s="137"/>
      <c r="G36" s="137"/>
    </row>
    <row r="37" spans="1:7" ht="15" customHeight="1" thickBot="1">
      <c r="A37" s="35" t="s">
        <v>43</v>
      </c>
      <c r="B37" s="35" t="s">
        <v>37</v>
      </c>
      <c r="C37" s="56" t="s">
        <v>0</v>
      </c>
      <c r="D37" s="18" t="s">
        <v>8</v>
      </c>
      <c r="E37" s="18"/>
      <c r="F37" s="18" t="s">
        <v>6</v>
      </c>
      <c r="G37" s="19"/>
    </row>
    <row r="38" spans="1:7" ht="60" customHeight="1">
      <c r="A38" s="32">
        <v>1</v>
      </c>
      <c r="B38" s="106" t="s">
        <v>50</v>
      </c>
      <c r="C38" s="54" t="s">
        <v>123</v>
      </c>
      <c r="D38" s="34">
        <v>19.38</v>
      </c>
      <c r="E38" s="33"/>
      <c r="F38" s="32" t="s">
        <v>7</v>
      </c>
      <c r="G38" s="31"/>
    </row>
    <row r="39" spans="1:7" ht="15" customHeight="1" thickBot="1">
      <c r="A39" s="32"/>
      <c r="B39" s="106"/>
      <c r="C39" s="124"/>
      <c r="D39" s="107"/>
      <c r="E39" s="122"/>
      <c r="F39" s="122"/>
      <c r="G39" s="123"/>
    </row>
    <row r="40" spans="1:7" ht="15" customHeight="1" thickBot="1">
      <c r="A40" s="68" t="s">
        <v>5</v>
      </c>
      <c r="B40" s="68"/>
      <c r="C40" s="67">
        <v>3</v>
      </c>
      <c r="D40" s="9"/>
      <c r="E40" s="10"/>
      <c r="F40" s="10"/>
      <c r="G40" s="11"/>
    </row>
    <row r="41" spans="1:7" ht="15" customHeight="1">
      <c r="A41" s="4" t="s">
        <v>2</v>
      </c>
      <c r="B41" s="4"/>
      <c r="C41" s="53" t="s">
        <v>27</v>
      </c>
      <c r="D41" s="5"/>
      <c r="E41" s="5"/>
      <c r="F41" s="5"/>
      <c r="G41" s="6"/>
    </row>
    <row r="42" spans="1:7" ht="30" customHeight="1" thickBot="1">
      <c r="A42" s="7" t="s">
        <v>3</v>
      </c>
      <c r="B42" s="7"/>
      <c r="C42" s="46">
        <v>4</v>
      </c>
      <c r="D42" s="136" t="s">
        <v>86</v>
      </c>
      <c r="E42" s="136"/>
      <c r="F42" s="136"/>
      <c r="G42" s="136"/>
    </row>
    <row r="43" spans="1:7">
      <c r="A43" s="17"/>
      <c r="B43" s="17"/>
      <c r="C43" s="55"/>
      <c r="D43" s="137"/>
      <c r="E43" s="137"/>
      <c r="F43" s="137"/>
      <c r="G43" s="137"/>
    </row>
    <row r="44" spans="1:7" ht="15" thickBot="1">
      <c r="A44" s="35" t="s">
        <v>43</v>
      </c>
      <c r="B44" s="35" t="s">
        <v>37</v>
      </c>
      <c r="C44" s="56" t="s">
        <v>0</v>
      </c>
      <c r="D44" s="18" t="s">
        <v>8</v>
      </c>
      <c r="E44" s="18"/>
      <c r="F44" s="18" t="s">
        <v>6</v>
      </c>
      <c r="G44" s="19"/>
    </row>
    <row r="45" spans="1:7" ht="60" customHeight="1">
      <c r="A45" s="32">
        <v>1</v>
      </c>
      <c r="B45" s="106" t="s">
        <v>51</v>
      </c>
      <c r="C45" s="47" t="s">
        <v>124</v>
      </c>
      <c r="D45" s="34">
        <v>61.99</v>
      </c>
      <c r="E45" s="32"/>
      <c r="F45" s="32" t="s">
        <v>15</v>
      </c>
      <c r="G45" s="31"/>
    </row>
    <row r="46" spans="1:7" ht="15" customHeight="1" thickBot="1">
      <c r="A46" s="32"/>
      <c r="B46" s="106"/>
      <c r="C46" s="124"/>
      <c r="D46" s="107"/>
      <c r="E46" s="122"/>
      <c r="F46" s="122"/>
      <c r="G46" s="123"/>
    </row>
    <row r="47" spans="1:7" ht="15" customHeight="1" thickBot="1">
      <c r="A47" s="68" t="s">
        <v>5</v>
      </c>
      <c r="B47" s="68"/>
      <c r="C47" s="67">
        <v>4</v>
      </c>
      <c r="D47" s="9"/>
      <c r="E47" s="10"/>
      <c r="F47" s="10"/>
      <c r="G47" s="11"/>
    </row>
    <row r="48" spans="1:7" ht="15" customHeight="1">
      <c r="A48" s="4" t="s">
        <v>2</v>
      </c>
      <c r="B48" s="4"/>
      <c r="C48" s="53" t="s">
        <v>27</v>
      </c>
      <c r="D48" s="5"/>
      <c r="E48" s="5"/>
      <c r="F48" s="5"/>
      <c r="G48" s="6"/>
    </row>
    <row r="49" spans="1:7" ht="30" customHeight="1" thickBot="1">
      <c r="A49" s="7" t="s">
        <v>3</v>
      </c>
      <c r="B49" s="7"/>
      <c r="C49" s="46">
        <v>5</v>
      </c>
      <c r="D49" s="136" t="s">
        <v>96</v>
      </c>
      <c r="E49" s="136"/>
      <c r="F49" s="136"/>
      <c r="G49" s="136"/>
    </row>
    <row r="50" spans="1:7" ht="15" customHeight="1">
      <c r="A50" s="17"/>
      <c r="B50" s="17"/>
      <c r="C50" s="55"/>
      <c r="D50" s="137"/>
      <c r="E50" s="137"/>
      <c r="F50" s="137"/>
      <c r="G50" s="137"/>
    </row>
    <row r="51" spans="1:7" ht="15" customHeight="1" thickBot="1">
      <c r="A51" s="35" t="s">
        <v>43</v>
      </c>
      <c r="B51" s="35" t="s">
        <v>37</v>
      </c>
      <c r="C51" s="56" t="s">
        <v>0</v>
      </c>
      <c r="D51" s="18" t="s">
        <v>8</v>
      </c>
      <c r="E51" s="18"/>
      <c r="F51" s="18" t="s">
        <v>6</v>
      </c>
      <c r="G51" s="19"/>
    </row>
    <row r="52" spans="1:7" ht="79.900000000000006" customHeight="1">
      <c r="A52" s="32">
        <v>1</v>
      </c>
      <c r="B52" s="106" t="s">
        <v>52</v>
      </c>
      <c r="C52" s="54" t="s">
        <v>125</v>
      </c>
      <c r="D52" s="34">
        <v>41.53</v>
      </c>
      <c r="E52" s="33"/>
      <c r="F52" s="32" t="s">
        <v>15</v>
      </c>
      <c r="G52" s="31"/>
    </row>
    <row r="53" spans="1:7" ht="15" customHeight="1">
      <c r="A53" s="32"/>
      <c r="B53" s="106"/>
      <c r="C53" s="124"/>
      <c r="D53" s="107"/>
      <c r="E53" s="122"/>
      <c r="F53" s="122"/>
      <c r="G53" s="123"/>
    </row>
    <row r="54" spans="1:7" ht="79.900000000000006" customHeight="1">
      <c r="A54" s="32">
        <v>2</v>
      </c>
      <c r="B54" s="106" t="s">
        <v>97</v>
      </c>
      <c r="C54" s="54" t="s">
        <v>126</v>
      </c>
      <c r="D54" s="34">
        <v>26.3</v>
      </c>
      <c r="E54" s="33"/>
      <c r="F54" s="32" t="s">
        <v>15</v>
      </c>
      <c r="G54" s="31"/>
    </row>
    <row r="55" spans="1:7" ht="15" customHeight="1">
      <c r="A55" s="32"/>
      <c r="B55" s="106"/>
      <c r="C55" s="124"/>
      <c r="D55" s="107"/>
      <c r="E55" s="122"/>
      <c r="F55" s="122"/>
      <c r="G55" s="123"/>
    </row>
    <row r="56" spans="1:7" ht="79.900000000000006" customHeight="1">
      <c r="A56" s="32">
        <v>3</v>
      </c>
      <c r="B56" s="106" t="s">
        <v>87</v>
      </c>
      <c r="C56" s="54" t="s">
        <v>127</v>
      </c>
      <c r="D56" s="34">
        <v>87.23</v>
      </c>
      <c r="E56" s="33"/>
      <c r="F56" s="32" t="s">
        <v>15</v>
      </c>
      <c r="G56" s="31"/>
    </row>
    <row r="57" spans="1:7" ht="15" customHeight="1">
      <c r="A57" s="32"/>
      <c r="B57" s="106"/>
      <c r="C57" s="124"/>
      <c r="D57" s="107"/>
      <c r="E57" s="122"/>
      <c r="F57" s="122"/>
      <c r="G57" s="123"/>
    </row>
    <row r="58" spans="1:7" ht="79.900000000000006" customHeight="1">
      <c r="A58" s="32">
        <v>4</v>
      </c>
      <c r="B58" s="106" t="s">
        <v>98</v>
      </c>
      <c r="C58" s="54" t="s">
        <v>152</v>
      </c>
      <c r="D58" s="34">
        <v>287.95</v>
      </c>
      <c r="E58" s="33"/>
      <c r="F58" s="32" t="s">
        <v>15</v>
      </c>
      <c r="G58" s="31"/>
    </row>
    <row r="59" spans="1:7" ht="15" customHeight="1">
      <c r="A59" s="32"/>
      <c r="B59" s="106"/>
      <c r="C59" s="124"/>
      <c r="D59" s="107"/>
      <c r="E59" s="122"/>
      <c r="F59" s="122"/>
      <c r="G59" s="123"/>
    </row>
    <row r="60" spans="1:7" ht="15" customHeight="1">
      <c r="A60" s="96"/>
      <c r="B60" s="96"/>
      <c r="C60" s="95"/>
      <c r="D60" s="114"/>
      <c r="E60" s="114"/>
      <c r="F60" s="114"/>
      <c r="G60" s="115"/>
    </row>
    <row r="61" spans="1:7" ht="90" customHeight="1">
      <c r="A61" s="32">
        <v>5</v>
      </c>
      <c r="B61" s="106" t="s">
        <v>100</v>
      </c>
      <c r="C61" s="54" t="s">
        <v>128</v>
      </c>
      <c r="D61" s="34">
        <v>5.72</v>
      </c>
      <c r="E61" s="33"/>
      <c r="F61" s="32" t="s">
        <v>7</v>
      </c>
      <c r="G61" s="31"/>
    </row>
    <row r="62" spans="1:7" ht="15" customHeight="1">
      <c r="A62" s="32"/>
      <c r="B62" s="106"/>
      <c r="C62" s="124"/>
      <c r="D62" s="107"/>
      <c r="E62" s="122"/>
      <c r="F62" s="122"/>
      <c r="G62" s="123"/>
    </row>
    <row r="63" spans="1:7" ht="90" customHeight="1">
      <c r="A63" s="32">
        <v>6</v>
      </c>
      <c r="B63" s="106" t="s">
        <v>101</v>
      </c>
      <c r="C63" s="54" t="s">
        <v>129</v>
      </c>
      <c r="D63" s="34">
        <v>7.24</v>
      </c>
      <c r="E63" s="33"/>
      <c r="F63" s="32" t="s">
        <v>7</v>
      </c>
      <c r="G63" s="31"/>
    </row>
    <row r="64" spans="1:7" ht="15" customHeight="1">
      <c r="A64" s="32"/>
      <c r="B64" s="106"/>
      <c r="C64" s="124"/>
      <c r="D64" s="107"/>
      <c r="E64" s="122"/>
      <c r="F64" s="122"/>
      <c r="G64" s="123"/>
    </row>
    <row r="65" spans="1:7" ht="70.150000000000006" customHeight="1">
      <c r="A65" s="32">
        <v>7</v>
      </c>
      <c r="B65" s="106" t="s">
        <v>102</v>
      </c>
      <c r="C65" s="54" t="s">
        <v>130</v>
      </c>
      <c r="D65" s="34">
        <v>46.26</v>
      </c>
      <c r="E65" s="33"/>
      <c r="F65" s="32" t="s">
        <v>7</v>
      </c>
      <c r="G65" s="31"/>
    </row>
    <row r="66" spans="1:7" ht="15" customHeight="1">
      <c r="A66" s="32"/>
      <c r="B66" s="106"/>
      <c r="C66" s="124"/>
      <c r="D66" s="107"/>
      <c r="E66" s="122"/>
      <c r="F66" s="122"/>
      <c r="G66" s="123"/>
    </row>
    <row r="67" spans="1:7" ht="60" customHeight="1">
      <c r="A67" s="32">
        <v>8</v>
      </c>
      <c r="B67" s="106" t="s">
        <v>103</v>
      </c>
      <c r="C67" s="54" t="s">
        <v>131</v>
      </c>
      <c r="D67" s="34">
        <v>43.13</v>
      </c>
      <c r="E67" s="33"/>
      <c r="F67" s="32" t="s">
        <v>7</v>
      </c>
      <c r="G67" s="31"/>
    </row>
    <row r="68" spans="1:7" ht="15" customHeight="1">
      <c r="A68" s="32"/>
      <c r="B68" s="106"/>
      <c r="C68" s="124"/>
      <c r="D68" s="107"/>
      <c r="E68" s="122"/>
      <c r="F68" s="122"/>
      <c r="G68" s="123"/>
    </row>
    <row r="69" spans="1:7" ht="79.900000000000006" customHeight="1">
      <c r="A69" s="32">
        <v>9</v>
      </c>
      <c r="B69" s="106" t="s">
        <v>104</v>
      </c>
      <c r="C69" s="54" t="s">
        <v>132</v>
      </c>
      <c r="D69" s="34">
        <v>441.04</v>
      </c>
      <c r="E69" s="33"/>
      <c r="F69" s="32" t="s">
        <v>7</v>
      </c>
      <c r="G69" s="31"/>
    </row>
    <row r="70" spans="1:7" ht="15" customHeight="1">
      <c r="A70" s="32"/>
      <c r="B70" s="106"/>
      <c r="C70" s="124"/>
      <c r="D70" s="107"/>
      <c r="E70" s="122"/>
      <c r="F70" s="122"/>
      <c r="G70" s="123"/>
    </row>
    <row r="71" spans="1:7" ht="79.900000000000006" customHeight="1">
      <c r="A71" s="32">
        <v>10</v>
      </c>
      <c r="B71" s="106" t="s">
        <v>105</v>
      </c>
      <c r="C71" s="54" t="s">
        <v>159</v>
      </c>
      <c r="D71" s="34">
        <v>524.73</v>
      </c>
      <c r="E71" s="33"/>
      <c r="F71" s="32" t="s">
        <v>15</v>
      </c>
      <c r="G71" s="31"/>
    </row>
    <row r="72" spans="1:7" ht="15" customHeight="1">
      <c r="A72" s="32"/>
      <c r="B72" s="106"/>
      <c r="C72" s="124"/>
      <c r="D72" s="107"/>
      <c r="E72" s="122"/>
      <c r="F72" s="122"/>
      <c r="G72" s="123"/>
    </row>
    <row r="73" spans="1:7" ht="100.15" customHeight="1">
      <c r="A73" s="32">
        <v>11</v>
      </c>
      <c r="B73" s="106" t="s">
        <v>106</v>
      </c>
      <c r="C73" s="54" t="s">
        <v>160</v>
      </c>
      <c r="D73" s="34">
        <v>800</v>
      </c>
      <c r="E73" s="33"/>
      <c r="F73" s="32" t="s">
        <v>15</v>
      </c>
      <c r="G73" s="31"/>
    </row>
    <row r="74" spans="1:7" ht="15" customHeight="1">
      <c r="A74" s="32"/>
      <c r="B74" s="106"/>
      <c r="C74" s="124"/>
      <c r="D74" s="107"/>
      <c r="E74" s="122"/>
      <c r="F74" s="122"/>
      <c r="G74" s="123"/>
    </row>
    <row r="75" spans="1:7" ht="90" customHeight="1">
      <c r="A75" s="32">
        <v>12</v>
      </c>
      <c r="B75" s="106" t="s">
        <v>108</v>
      </c>
      <c r="C75" s="54" t="s">
        <v>133</v>
      </c>
      <c r="D75" s="34">
        <v>6.69</v>
      </c>
      <c r="E75" s="33"/>
      <c r="F75" s="32" t="s">
        <v>7</v>
      </c>
      <c r="G75" s="31"/>
    </row>
    <row r="76" spans="1:7" ht="15" customHeight="1" thickBot="1">
      <c r="A76" s="32"/>
      <c r="B76" s="106"/>
      <c r="C76" s="124"/>
      <c r="D76" s="107"/>
      <c r="E76" s="122"/>
      <c r="F76" s="122"/>
      <c r="G76" s="123"/>
    </row>
    <row r="77" spans="1:7" ht="15" customHeight="1" thickBot="1">
      <c r="A77" s="68" t="s">
        <v>5</v>
      </c>
      <c r="B77" s="68"/>
      <c r="C77" s="67">
        <v>5</v>
      </c>
      <c r="D77" s="9"/>
      <c r="E77" s="10"/>
      <c r="F77" s="10"/>
      <c r="G77" s="11"/>
    </row>
    <row r="78" spans="1:7" ht="15" customHeight="1">
      <c r="A78" s="4" t="s">
        <v>2</v>
      </c>
      <c r="B78" s="4"/>
      <c r="C78" s="53" t="s">
        <v>27</v>
      </c>
      <c r="D78" s="5"/>
      <c r="E78" s="5"/>
      <c r="F78" s="5"/>
      <c r="G78" s="6"/>
    </row>
    <row r="79" spans="1:7" ht="30" customHeight="1" thickBot="1">
      <c r="A79" s="7" t="s">
        <v>3</v>
      </c>
      <c r="B79" s="7"/>
      <c r="C79" s="46">
        <v>6</v>
      </c>
      <c r="D79" s="136" t="s">
        <v>109</v>
      </c>
      <c r="E79" s="136"/>
      <c r="F79" s="136"/>
      <c r="G79" s="136"/>
    </row>
    <row r="80" spans="1:7" ht="15" customHeight="1">
      <c r="A80" s="17"/>
      <c r="B80" s="17"/>
      <c r="C80" s="55"/>
      <c r="D80" s="137"/>
      <c r="E80" s="137"/>
      <c r="F80" s="137"/>
      <c r="G80" s="137"/>
    </row>
    <row r="81" spans="1:7" ht="15" customHeight="1" thickBot="1">
      <c r="A81" s="35" t="s">
        <v>43</v>
      </c>
      <c r="B81" s="35" t="s">
        <v>37</v>
      </c>
      <c r="C81" s="56" t="s">
        <v>0</v>
      </c>
      <c r="D81" s="18" t="s">
        <v>8</v>
      </c>
      <c r="E81" s="18"/>
      <c r="F81" s="18" t="s">
        <v>6</v>
      </c>
      <c r="G81" s="19"/>
    </row>
    <row r="82" spans="1:7" ht="49.9" customHeight="1">
      <c r="A82" s="32">
        <v>1</v>
      </c>
      <c r="B82" s="106" t="s">
        <v>53</v>
      </c>
      <c r="C82" s="54" t="s">
        <v>168</v>
      </c>
      <c r="D82" s="34">
        <v>59.06</v>
      </c>
      <c r="E82" s="33"/>
      <c r="F82" s="33" t="s">
        <v>29</v>
      </c>
      <c r="G82" s="31"/>
    </row>
    <row r="83" spans="1:7" ht="15" customHeight="1">
      <c r="A83" s="32"/>
      <c r="B83" s="106"/>
      <c r="C83" s="124"/>
      <c r="D83" s="107"/>
      <c r="E83" s="122"/>
      <c r="F83" s="122"/>
      <c r="G83" s="123"/>
    </row>
    <row r="84" spans="1:7" ht="49.9" customHeight="1">
      <c r="A84" s="32">
        <v>2</v>
      </c>
      <c r="B84" s="106" t="s">
        <v>110</v>
      </c>
      <c r="C84" s="54" t="s">
        <v>116</v>
      </c>
      <c r="D84" s="34">
        <v>29.53</v>
      </c>
      <c r="E84" s="33"/>
      <c r="F84" s="33" t="s">
        <v>111</v>
      </c>
      <c r="G84" s="31"/>
    </row>
    <row r="85" spans="1:7" ht="15" customHeight="1">
      <c r="A85" s="32"/>
      <c r="B85" s="106"/>
      <c r="C85" s="124"/>
      <c r="D85" s="107"/>
      <c r="E85" s="122"/>
      <c r="F85" s="122"/>
      <c r="G85" s="123"/>
    </row>
    <row r="86" spans="1:7" ht="49.9" customHeight="1">
      <c r="A86" s="32">
        <v>3</v>
      </c>
      <c r="B86" s="106" t="s">
        <v>151</v>
      </c>
      <c r="C86" s="84" t="s">
        <v>115</v>
      </c>
      <c r="D86" s="34">
        <v>35.43</v>
      </c>
      <c r="E86" s="33"/>
      <c r="F86" s="32" t="s">
        <v>15</v>
      </c>
      <c r="G86" s="31"/>
    </row>
    <row r="87" spans="1:7" s="8" customFormat="1" ht="15" customHeight="1">
      <c r="A87" s="32"/>
      <c r="B87" s="106"/>
      <c r="C87" s="124"/>
      <c r="D87" s="107"/>
      <c r="E87" s="122"/>
      <c r="F87" s="122"/>
      <c r="G87" s="123"/>
    </row>
    <row r="88" spans="1:7" ht="60" customHeight="1">
      <c r="A88" s="32">
        <v>4</v>
      </c>
      <c r="B88" s="106" t="s">
        <v>112</v>
      </c>
      <c r="C88" s="64" t="s">
        <v>134</v>
      </c>
      <c r="D88" s="34">
        <v>38.369999999999997</v>
      </c>
      <c r="E88" s="33"/>
      <c r="F88" s="32" t="s">
        <v>16</v>
      </c>
      <c r="G88" s="31"/>
    </row>
    <row r="89" spans="1:7" ht="15" customHeight="1">
      <c r="A89" s="32"/>
      <c r="B89" s="106"/>
      <c r="C89" s="124"/>
      <c r="D89" s="107"/>
      <c r="E89" s="122"/>
      <c r="F89" s="122"/>
      <c r="G89" s="123"/>
    </row>
    <row r="90" spans="1:7" ht="79.900000000000006" customHeight="1">
      <c r="A90" s="32">
        <v>5</v>
      </c>
      <c r="B90" s="106" t="s">
        <v>167</v>
      </c>
      <c r="C90" s="54" t="s">
        <v>162</v>
      </c>
      <c r="D90" s="34">
        <v>20.67</v>
      </c>
      <c r="E90" s="33"/>
      <c r="F90" s="33" t="s">
        <v>29</v>
      </c>
      <c r="G90" s="31"/>
    </row>
    <row r="91" spans="1:7" ht="15" customHeight="1" thickBot="1">
      <c r="A91" s="32"/>
      <c r="B91" s="106"/>
      <c r="C91" s="124"/>
      <c r="D91" s="107"/>
      <c r="E91" s="122"/>
      <c r="F91" s="122"/>
      <c r="G91" s="123"/>
    </row>
    <row r="92" spans="1:7" ht="15" customHeight="1" thickBot="1">
      <c r="A92" s="68" t="s">
        <v>5</v>
      </c>
      <c r="B92" s="68"/>
      <c r="C92" s="67">
        <v>6</v>
      </c>
      <c r="D92" s="9"/>
      <c r="E92" s="10"/>
      <c r="F92" s="10"/>
      <c r="G92" s="11"/>
    </row>
    <row r="93" spans="1:7" ht="15" customHeight="1">
      <c r="A93" s="4" t="s">
        <v>2</v>
      </c>
      <c r="B93" s="4"/>
      <c r="C93" s="53" t="s">
        <v>27</v>
      </c>
      <c r="D93" s="5"/>
      <c r="E93" s="5"/>
      <c r="F93" s="5"/>
      <c r="G93" s="6"/>
    </row>
    <row r="94" spans="1:7" ht="30" customHeight="1" thickBot="1">
      <c r="A94" s="7" t="s">
        <v>3</v>
      </c>
      <c r="B94" s="7"/>
      <c r="C94" s="46">
        <v>7</v>
      </c>
      <c r="D94" s="136" t="s">
        <v>10</v>
      </c>
      <c r="E94" s="136"/>
      <c r="F94" s="136"/>
      <c r="G94" s="136"/>
    </row>
    <row r="95" spans="1:7" ht="15" customHeight="1">
      <c r="A95" s="17"/>
      <c r="B95" s="17"/>
      <c r="C95" s="55"/>
      <c r="D95" s="137"/>
      <c r="E95" s="137"/>
      <c r="F95" s="137"/>
      <c r="G95" s="137"/>
    </row>
    <row r="96" spans="1:7" ht="15" customHeight="1" thickBot="1">
      <c r="A96" s="35" t="s">
        <v>43</v>
      </c>
      <c r="B96" s="35" t="s">
        <v>37</v>
      </c>
      <c r="C96" s="56" t="s">
        <v>0</v>
      </c>
      <c r="D96" s="18" t="s">
        <v>8</v>
      </c>
      <c r="E96" s="18"/>
      <c r="F96" s="18" t="s">
        <v>6</v>
      </c>
      <c r="G96" s="19"/>
    </row>
    <row r="97" spans="1:7" ht="30" customHeight="1" thickBot="1">
      <c r="A97" s="15">
        <v>1</v>
      </c>
      <c r="B97" s="105" t="s">
        <v>74</v>
      </c>
      <c r="C97" s="109" t="s">
        <v>93</v>
      </c>
      <c r="D97" s="107">
        <v>400</v>
      </c>
      <c r="E97" s="15"/>
      <c r="F97" s="15" t="s">
        <v>15</v>
      </c>
      <c r="G97" s="107"/>
    </row>
    <row r="98" spans="1:7" ht="15" customHeight="1" thickBot="1">
      <c r="A98" s="68" t="s">
        <v>5</v>
      </c>
      <c r="B98" s="68"/>
      <c r="C98" s="67">
        <v>7</v>
      </c>
      <c r="D98" s="9"/>
      <c r="E98" s="10"/>
      <c r="F98" s="10"/>
      <c r="G98" s="11"/>
    </row>
    <row r="99" spans="1:7" ht="15" customHeight="1">
      <c r="A99" s="4" t="s">
        <v>2</v>
      </c>
      <c r="B99" s="4"/>
      <c r="C99" s="53" t="s">
        <v>27</v>
      </c>
      <c r="D99" s="5"/>
      <c r="E99" s="5"/>
      <c r="F99" s="5"/>
      <c r="G99" s="6"/>
    </row>
    <row r="100" spans="1:7" ht="30" customHeight="1" thickBot="1">
      <c r="A100" s="7" t="s">
        <v>3</v>
      </c>
      <c r="B100" s="7"/>
      <c r="C100" s="46">
        <v>8</v>
      </c>
      <c r="D100" s="136" t="s">
        <v>75</v>
      </c>
      <c r="E100" s="136"/>
      <c r="F100" s="136"/>
      <c r="G100" s="136"/>
    </row>
    <row r="101" spans="1:7" ht="15" customHeight="1">
      <c r="A101" s="17"/>
      <c r="B101" s="17"/>
      <c r="C101" s="55"/>
      <c r="D101" s="137"/>
      <c r="E101" s="137"/>
      <c r="F101" s="137"/>
      <c r="G101" s="137"/>
    </row>
    <row r="102" spans="1:7" ht="15" customHeight="1" thickBot="1">
      <c r="A102" s="35" t="s">
        <v>43</v>
      </c>
      <c r="B102" s="35" t="s">
        <v>37</v>
      </c>
      <c r="C102" s="56" t="s">
        <v>0</v>
      </c>
      <c r="D102" s="18" t="s">
        <v>8</v>
      </c>
      <c r="E102" s="18"/>
      <c r="F102" s="18" t="s">
        <v>6</v>
      </c>
      <c r="G102" s="19"/>
    </row>
    <row r="103" spans="1:7" ht="40.15" customHeight="1" thickBot="1">
      <c r="A103" s="32">
        <v>1</v>
      </c>
      <c r="B103" s="106" t="s">
        <v>89</v>
      </c>
      <c r="C103" s="110" t="s">
        <v>117</v>
      </c>
      <c r="D103" s="34">
        <v>426.5</v>
      </c>
      <c r="E103" s="32"/>
      <c r="F103" s="32" t="s">
        <v>15</v>
      </c>
      <c r="G103" s="34"/>
    </row>
    <row r="104" spans="1:7" ht="15" customHeight="1" thickBot="1">
      <c r="A104" s="68" t="s">
        <v>5</v>
      </c>
      <c r="B104" s="68"/>
      <c r="C104" s="67">
        <v>8</v>
      </c>
      <c r="D104" s="9"/>
      <c r="E104" s="10"/>
      <c r="F104" s="10"/>
      <c r="G104" s="11"/>
    </row>
    <row r="105" spans="1:7" ht="15" customHeight="1">
      <c r="A105" s="4" t="s">
        <v>2</v>
      </c>
      <c r="B105" s="4"/>
      <c r="C105" s="53" t="s">
        <v>27</v>
      </c>
      <c r="D105" s="5"/>
      <c r="E105" s="5"/>
      <c r="F105" s="5"/>
      <c r="G105" s="6"/>
    </row>
    <row r="106" spans="1:7" ht="30" customHeight="1" thickBot="1">
      <c r="A106" s="7" t="s">
        <v>3</v>
      </c>
      <c r="B106" s="7"/>
      <c r="C106" s="46">
        <v>9</v>
      </c>
      <c r="D106" s="136" t="s">
        <v>76</v>
      </c>
      <c r="E106" s="136"/>
      <c r="F106" s="136"/>
      <c r="G106" s="136"/>
    </row>
    <row r="107" spans="1:7" ht="15" customHeight="1">
      <c r="A107" s="17"/>
      <c r="B107" s="17"/>
      <c r="C107" s="55"/>
      <c r="D107" s="137"/>
      <c r="E107" s="137"/>
      <c r="F107" s="137"/>
      <c r="G107" s="137"/>
    </row>
    <row r="108" spans="1:7" ht="15" customHeight="1" thickBot="1">
      <c r="A108" s="35" t="s">
        <v>43</v>
      </c>
      <c r="B108" s="35" t="s">
        <v>37</v>
      </c>
      <c r="C108" s="56" t="s">
        <v>0</v>
      </c>
      <c r="D108" s="18" t="s">
        <v>8</v>
      </c>
      <c r="E108" s="18"/>
      <c r="F108" s="18" t="s">
        <v>6</v>
      </c>
      <c r="G108" s="19"/>
    </row>
    <row r="109" spans="1:7" ht="40.15" customHeight="1" thickBot="1">
      <c r="A109" s="32">
        <v>1</v>
      </c>
      <c r="B109" s="106" t="s">
        <v>88</v>
      </c>
      <c r="C109" s="110" t="s">
        <v>118</v>
      </c>
      <c r="D109" s="34">
        <v>560</v>
      </c>
      <c r="E109" s="32"/>
      <c r="F109" s="32" t="s">
        <v>15</v>
      </c>
      <c r="G109" s="34"/>
    </row>
    <row r="110" spans="1:7" ht="15" customHeight="1" thickBot="1">
      <c r="A110" s="68" t="s">
        <v>5</v>
      </c>
      <c r="B110" s="68"/>
      <c r="C110" s="67">
        <v>9</v>
      </c>
      <c r="D110" s="9"/>
      <c r="E110" s="10"/>
      <c r="F110" s="10"/>
      <c r="G110" s="11"/>
    </row>
  </sheetData>
  <mergeCells count="20">
    <mergeCell ref="D50:G50"/>
    <mergeCell ref="A1:C1"/>
    <mergeCell ref="D1:E1"/>
    <mergeCell ref="D3:G3"/>
    <mergeCell ref="D4:G4"/>
    <mergeCell ref="D18:G18"/>
    <mergeCell ref="D19:G19"/>
    <mergeCell ref="D35:G35"/>
    <mergeCell ref="D36:G36"/>
    <mergeCell ref="D42:G42"/>
    <mergeCell ref="D43:G43"/>
    <mergeCell ref="D49:G49"/>
    <mergeCell ref="D106:G106"/>
    <mergeCell ref="D107:G107"/>
    <mergeCell ref="D79:G79"/>
    <mergeCell ref="D80:G80"/>
    <mergeCell ref="D94:G94"/>
    <mergeCell ref="D95:G95"/>
    <mergeCell ref="D100:G100"/>
    <mergeCell ref="D101:G101"/>
  </mergeCells>
  <pageMargins left="0.7" right="0.7" top="0.75" bottom="0.75" header="0.3" footer="0.3"/>
  <pageSetup paperSize="9" scale="6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I528"/>
  <sheetViews>
    <sheetView topLeftCell="A412" zoomScaleNormal="100" workbookViewId="0">
      <selection activeCell="D433" sqref="D433:F433"/>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4" t="s">
        <v>157</v>
      </c>
      <c r="B1" s="134"/>
      <c r="C1" s="134"/>
      <c r="D1" s="135" t="s">
        <v>26</v>
      </c>
      <c r="E1" s="135"/>
      <c r="F1" s="2"/>
      <c r="G1" s="51" t="s">
        <v>141</v>
      </c>
    </row>
    <row r="2" spans="1:7" ht="15" customHeight="1">
      <c r="A2" s="4" t="s">
        <v>2</v>
      </c>
      <c r="B2" s="4"/>
      <c r="C2" s="53" t="s">
        <v>27</v>
      </c>
      <c r="D2" s="5"/>
      <c r="E2" s="5"/>
      <c r="F2" s="5"/>
      <c r="G2" s="6"/>
    </row>
    <row r="3" spans="1:7" ht="30" customHeight="1" thickBot="1">
      <c r="A3" s="7" t="s">
        <v>3</v>
      </c>
      <c r="B3" s="7"/>
      <c r="C3" s="46">
        <v>1</v>
      </c>
      <c r="D3" s="136" t="s">
        <v>78</v>
      </c>
      <c r="E3" s="136"/>
      <c r="F3" s="136"/>
      <c r="G3" s="136"/>
    </row>
    <row r="4" spans="1:7" ht="15" customHeight="1">
      <c r="A4" s="17"/>
      <c r="B4" s="17"/>
      <c r="C4" s="55"/>
      <c r="D4" s="137"/>
      <c r="E4" s="137"/>
      <c r="F4" s="137"/>
      <c r="G4" s="137"/>
    </row>
    <row r="5" spans="1:7" ht="15" customHeight="1" thickBot="1">
      <c r="A5" s="35" t="s">
        <v>43</v>
      </c>
      <c r="B5" s="35" t="s">
        <v>37</v>
      </c>
      <c r="C5" s="56" t="s">
        <v>0</v>
      </c>
      <c r="D5" s="18" t="s">
        <v>8</v>
      </c>
      <c r="E5" s="18" t="s">
        <v>1</v>
      </c>
      <c r="F5" s="18" t="s">
        <v>6</v>
      </c>
      <c r="G5" s="19" t="s">
        <v>9</v>
      </c>
    </row>
    <row r="6" spans="1:7" s="8" customFormat="1" ht="90" customHeight="1">
      <c r="A6" s="32">
        <v>1</v>
      </c>
      <c r="B6" s="106" t="s">
        <v>38</v>
      </c>
      <c r="C6" s="65" t="s">
        <v>145</v>
      </c>
      <c r="D6" s="34"/>
      <c r="E6" s="32"/>
      <c r="F6" s="32"/>
      <c r="G6" s="31"/>
    </row>
    <row r="7" spans="1:7" s="8" customFormat="1" ht="15" customHeight="1">
      <c r="A7" s="32"/>
      <c r="B7" s="106"/>
      <c r="C7" s="124"/>
      <c r="D7" s="107"/>
      <c r="E7" s="122"/>
      <c r="F7" s="122"/>
      <c r="G7" s="123"/>
    </row>
    <row r="8" spans="1:7" ht="15" customHeight="1" thickBot="1">
      <c r="A8" s="96"/>
      <c r="B8" s="96"/>
      <c r="C8" s="47"/>
      <c r="D8" s="18" t="s">
        <v>8</v>
      </c>
      <c r="E8" s="18" t="s">
        <v>1</v>
      </c>
      <c r="F8" s="18" t="s">
        <v>6</v>
      </c>
      <c r="G8" s="19" t="s">
        <v>9</v>
      </c>
    </row>
    <row r="9" spans="1:7" ht="15" customHeight="1">
      <c r="A9" s="96"/>
      <c r="B9" s="96"/>
      <c r="C9" s="95" t="s">
        <v>31</v>
      </c>
      <c r="D9" s="31"/>
      <c r="E9" s="32"/>
      <c r="F9" s="32"/>
      <c r="G9" s="31"/>
    </row>
    <row r="10" spans="1:7" ht="15" customHeight="1">
      <c r="A10" s="96"/>
      <c r="B10" s="96"/>
      <c r="C10" s="127" t="s">
        <v>163</v>
      </c>
      <c r="D10" s="34">
        <v>26.08</v>
      </c>
      <c r="E10" s="33">
        <v>2</v>
      </c>
      <c r="F10" s="33" t="s">
        <v>29</v>
      </c>
      <c r="G10" s="34">
        <f>D10*E10</f>
        <v>52.16</v>
      </c>
    </row>
    <row r="11" spans="1:7" ht="15" customHeight="1">
      <c r="A11" s="96"/>
      <c r="B11" s="96"/>
      <c r="C11" s="127" t="s">
        <v>165</v>
      </c>
      <c r="D11" s="34">
        <v>30.41</v>
      </c>
      <c r="E11" s="33">
        <v>2</v>
      </c>
      <c r="F11" s="33" t="s">
        <v>29</v>
      </c>
      <c r="G11" s="34">
        <f>D11*E11</f>
        <v>60.82</v>
      </c>
    </row>
    <row r="12" spans="1:7" ht="15" customHeight="1">
      <c r="A12" s="96"/>
      <c r="B12" s="96"/>
      <c r="C12" s="95" t="s">
        <v>33</v>
      </c>
      <c r="D12" s="138"/>
      <c r="E12" s="138"/>
      <c r="F12" s="138"/>
      <c r="G12" s="91">
        <f>G10+G11</f>
        <v>112.97999999999999</v>
      </c>
    </row>
    <row r="13" spans="1:7" ht="15" customHeight="1">
      <c r="A13" s="96"/>
      <c r="B13" s="96"/>
      <c r="C13" s="95" t="s">
        <v>30</v>
      </c>
      <c r="D13" s="34"/>
      <c r="E13" s="33"/>
      <c r="F13" s="33"/>
      <c r="G13" s="31"/>
    </row>
    <row r="14" spans="1:7" ht="15" customHeight="1">
      <c r="A14" s="96"/>
      <c r="B14" s="96"/>
      <c r="C14" s="93" t="s">
        <v>62</v>
      </c>
      <c r="D14" s="34">
        <v>43</v>
      </c>
      <c r="E14" s="33">
        <v>2</v>
      </c>
      <c r="F14" s="33" t="s">
        <v>15</v>
      </c>
      <c r="G14" s="34">
        <f>D14*E14</f>
        <v>86</v>
      </c>
    </row>
    <row r="15" spans="1:7" ht="15" customHeight="1">
      <c r="A15" s="96"/>
      <c r="B15" s="96"/>
      <c r="C15" s="93" t="s">
        <v>63</v>
      </c>
      <c r="D15" s="34">
        <v>452</v>
      </c>
      <c r="E15" s="33">
        <v>1</v>
      </c>
      <c r="F15" s="33" t="s">
        <v>15</v>
      </c>
      <c r="G15" s="34">
        <f>D15*E15</f>
        <v>452</v>
      </c>
    </row>
    <row r="16" spans="1:7" ht="15" customHeight="1">
      <c r="A16" s="96"/>
      <c r="B16" s="96"/>
      <c r="C16" s="95" t="s">
        <v>33</v>
      </c>
      <c r="D16" s="139"/>
      <c r="E16" s="139"/>
      <c r="F16" s="139"/>
      <c r="G16" s="91">
        <f>G14+G15</f>
        <v>538</v>
      </c>
    </row>
    <row r="17" spans="1:7" ht="15" customHeight="1">
      <c r="A17" s="97"/>
      <c r="B17" s="97"/>
      <c r="C17" s="95" t="s">
        <v>34</v>
      </c>
      <c r="D17" s="139"/>
      <c r="E17" s="139"/>
      <c r="F17" s="139"/>
      <c r="G17" s="91">
        <f>(G12+G16)*0.015</f>
        <v>9.7646999999999995</v>
      </c>
    </row>
    <row r="18" spans="1:7" ht="15" customHeight="1">
      <c r="A18" s="97"/>
      <c r="B18" s="97"/>
      <c r="C18" s="95" t="s">
        <v>35</v>
      </c>
      <c r="D18" s="139"/>
      <c r="E18" s="139"/>
      <c r="F18" s="139"/>
      <c r="G18" s="91">
        <f>G12+G16+G17</f>
        <v>660.74469999999997</v>
      </c>
    </row>
    <row r="19" spans="1:7" ht="15" customHeight="1">
      <c r="A19" s="96"/>
      <c r="B19" s="96"/>
      <c r="C19" s="95" t="s">
        <v>99</v>
      </c>
      <c r="D19" s="140"/>
      <c r="E19" s="140"/>
      <c r="F19" s="140"/>
      <c r="G19" s="91">
        <f>G18*0.03</f>
        <v>19.822340999999998</v>
      </c>
    </row>
    <row r="20" spans="1:7" ht="15" customHeight="1">
      <c r="A20" s="96"/>
      <c r="B20" s="96"/>
      <c r="C20" s="95" t="s">
        <v>36</v>
      </c>
      <c r="D20" s="140"/>
      <c r="E20" s="140"/>
      <c r="F20" s="140"/>
      <c r="G20" s="94">
        <f>G18+G19</f>
        <v>680.56704100000002</v>
      </c>
    </row>
    <row r="21" spans="1:7" ht="15" customHeight="1">
      <c r="A21" s="96"/>
      <c r="B21" s="96"/>
      <c r="C21" s="95"/>
      <c r="D21" s="114"/>
      <c r="E21" s="114"/>
      <c r="F21" s="114"/>
      <c r="G21" s="115"/>
    </row>
    <row r="22" spans="1:7" ht="15" customHeight="1" thickBot="1">
      <c r="A22" s="35" t="s">
        <v>43</v>
      </c>
      <c r="B22" s="35" t="s">
        <v>37</v>
      </c>
      <c r="C22" s="56" t="s">
        <v>0</v>
      </c>
      <c r="D22" s="18" t="s">
        <v>8</v>
      </c>
      <c r="E22" s="18" t="s">
        <v>1</v>
      </c>
      <c r="F22" s="18" t="s">
        <v>6</v>
      </c>
      <c r="G22" s="19" t="s">
        <v>9</v>
      </c>
    </row>
    <row r="23" spans="1:7" ht="79.900000000000006" customHeight="1">
      <c r="A23" s="32">
        <v>2</v>
      </c>
      <c r="B23" s="106" t="s">
        <v>39</v>
      </c>
      <c r="C23" s="47" t="s">
        <v>119</v>
      </c>
      <c r="D23" s="34"/>
      <c r="E23" s="32"/>
      <c r="F23" s="32"/>
      <c r="G23" s="31"/>
    </row>
    <row r="24" spans="1:7" ht="15" customHeight="1">
      <c r="A24" s="32"/>
      <c r="B24" s="106"/>
      <c r="C24" s="124"/>
      <c r="D24" s="107"/>
      <c r="E24" s="122"/>
      <c r="F24" s="122"/>
      <c r="G24" s="123"/>
    </row>
    <row r="25" spans="1:7" ht="15" customHeight="1" thickBot="1">
      <c r="A25" s="96"/>
      <c r="B25" s="96"/>
      <c r="C25" s="47"/>
      <c r="D25" s="18" t="s">
        <v>8</v>
      </c>
      <c r="E25" s="18" t="s">
        <v>1</v>
      </c>
      <c r="F25" s="18" t="s">
        <v>6</v>
      </c>
      <c r="G25" s="19" t="s">
        <v>9</v>
      </c>
    </row>
    <row r="26" spans="1:7" ht="15" customHeight="1">
      <c r="A26" s="96"/>
      <c r="B26" s="96"/>
      <c r="C26" s="95" t="s">
        <v>31</v>
      </c>
      <c r="D26" s="31"/>
      <c r="E26" s="32"/>
      <c r="F26" s="32"/>
      <c r="G26" s="31"/>
    </row>
    <row r="27" spans="1:7" ht="15" customHeight="1">
      <c r="A27" s="96"/>
      <c r="B27" s="96"/>
      <c r="C27" s="127" t="s">
        <v>163</v>
      </c>
      <c r="D27" s="34">
        <v>26.08</v>
      </c>
      <c r="E27" s="32">
        <v>3</v>
      </c>
      <c r="F27" s="32" t="s">
        <v>29</v>
      </c>
      <c r="G27" s="34">
        <f>D27*E27</f>
        <v>78.239999999999995</v>
      </c>
    </row>
    <row r="28" spans="1:7" ht="15" customHeight="1">
      <c r="A28" s="96"/>
      <c r="B28" s="96"/>
      <c r="C28" s="127" t="s">
        <v>165</v>
      </c>
      <c r="D28" s="34">
        <v>30.41</v>
      </c>
      <c r="E28" s="32">
        <v>3</v>
      </c>
      <c r="F28" s="32" t="s">
        <v>29</v>
      </c>
      <c r="G28" s="34">
        <f>D28*E28</f>
        <v>91.23</v>
      </c>
    </row>
    <row r="29" spans="1:7" ht="15" customHeight="1">
      <c r="A29" s="96"/>
      <c r="B29" s="96"/>
      <c r="C29" s="95" t="s">
        <v>33</v>
      </c>
      <c r="D29" s="139"/>
      <c r="E29" s="139"/>
      <c r="F29" s="139"/>
      <c r="G29" s="91">
        <f>G27+G28</f>
        <v>169.47</v>
      </c>
    </row>
    <row r="30" spans="1:7" ht="15" customHeight="1">
      <c r="A30" s="96"/>
      <c r="B30" s="96"/>
      <c r="C30" s="95" t="s">
        <v>30</v>
      </c>
      <c r="D30" s="31"/>
      <c r="E30" s="32"/>
      <c r="F30" s="32"/>
      <c r="G30" s="31"/>
    </row>
    <row r="31" spans="1:7" ht="15" customHeight="1">
      <c r="A31" s="96"/>
      <c r="B31" s="96"/>
      <c r="C31" s="93" t="s">
        <v>62</v>
      </c>
      <c r="D31" s="31">
        <v>43</v>
      </c>
      <c r="E31" s="32">
        <v>2</v>
      </c>
      <c r="F31" s="32" t="s">
        <v>15</v>
      </c>
      <c r="G31" s="34">
        <f>D31*E31</f>
        <v>86</v>
      </c>
    </row>
    <row r="32" spans="1:7" s="8" customFormat="1" ht="15" customHeight="1">
      <c r="A32" s="96"/>
      <c r="B32" s="96"/>
      <c r="C32" s="93" t="s">
        <v>63</v>
      </c>
      <c r="D32" s="31">
        <v>943</v>
      </c>
      <c r="E32" s="32">
        <v>1</v>
      </c>
      <c r="F32" s="32" t="s">
        <v>15</v>
      </c>
      <c r="G32" s="34">
        <f>D32*E32</f>
        <v>943</v>
      </c>
    </row>
    <row r="33" spans="1:7" ht="15" customHeight="1">
      <c r="A33" s="96"/>
      <c r="B33" s="96"/>
      <c r="C33" s="95" t="s">
        <v>33</v>
      </c>
      <c r="D33" s="139"/>
      <c r="E33" s="139"/>
      <c r="F33" s="139"/>
      <c r="G33" s="91">
        <f>G31+G32</f>
        <v>1029</v>
      </c>
    </row>
    <row r="34" spans="1:7" ht="15" customHeight="1">
      <c r="A34" s="97"/>
      <c r="B34" s="97"/>
      <c r="C34" s="95" t="s">
        <v>34</v>
      </c>
      <c r="D34" s="139"/>
      <c r="E34" s="139"/>
      <c r="F34" s="139"/>
      <c r="G34" s="91">
        <f>(G29+G33)*0.015</f>
        <v>17.977049999999998</v>
      </c>
    </row>
    <row r="35" spans="1:7" ht="15" customHeight="1">
      <c r="A35" s="97"/>
      <c r="B35" s="97"/>
      <c r="C35" s="95" t="s">
        <v>35</v>
      </c>
      <c r="D35" s="139"/>
      <c r="E35" s="139"/>
      <c r="F35" s="139"/>
      <c r="G35" s="91">
        <f>G29+G33+G34</f>
        <v>1216.44705</v>
      </c>
    </row>
    <row r="36" spans="1:7" ht="15" customHeight="1">
      <c r="A36" s="96"/>
      <c r="B36" s="96"/>
      <c r="C36" s="95" t="s">
        <v>99</v>
      </c>
      <c r="D36" s="140"/>
      <c r="E36" s="140"/>
      <c r="F36" s="140"/>
      <c r="G36" s="91">
        <f>G35*0.03</f>
        <v>36.493411500000001</v>
      </c>
    </row>
    <row r="37" spans="1:7" ht="15" customHeight="1">
      <c r="A37" s="96"/>
      <c r="B37" s="96"/>
      <c r="C37" s="95" t="s">
        <v>36</v>
      </c>
      <c r="D37" s="140"/>
      <c r="E37" s="140"/>
      <c r="F37" s="140"/>
      <c r="G37" s="91">
        <f>G35+G36</f>
        <v>1252.9404615000001</v>
      </c>
    </row>
    <row r="38" spans="1:7" ht="15" customHeight="1">
      <c r="A38" s="96"/>
      <c r="B38" s="96"/>
      <c r="C38" s="95"/>
      <c r="D38" s="114"/>
      <c r="E38" s="114"/>
      <c r="F38" s="114"/>
      <c r="G38" s="115"/>
    </row>
    <row r="39" spans="1:7" ht="15" customHeight="1" thickBot="1">
      <c r="A39" s="35" t="s">
        <v>43</v>
      </c>
      <c r="B39" s="35" t="s">
        <v>37</v>
      </c>
      <c r="C39" s="56" t="s">
        <v>0</v>
      </c>
      <c r="D39" s="18" t="s">
        <v>8</v>
      </c>
      <c r="E39" s="18" t="s">
        <v>1</v>
      </c>
      <c r="F39" s="18" t="s">
        <v>6</v>
      </c>
      <c r="G39" s="19" t="s">
        <v>9</v>
      </c>
    </row>
    <row r="40" spans="1:7" s="8" customFormat="1" ht="70.150000000000006" customHeight="1">
      <c r="A40" s="32">
        <v>3</v>
      </c>
      <c r="B40" s="106" t="s">
        <v>40</v>
      </c>
      <c r="C40" s="47" t="s">
        <v>146</v>
      </c>
      <c r="D40" s="34"/>
      <c r="E40" s="32"/>
      <c r="F40" s="32"/>
      <c r="G40" s="31"/>
    </row>
    <row r="41" spans="1:7" s="8" customFormat="1" ht="15" customHeight="1">
      <c r="A41" s="32"/>
      <c r="B41" s="106"/>
      <c r="C41" s="124"/>
      <c r="D41" s="107"/>
      <c r="E41" s="122"/>
      <c r="F41" s="122"/>
      <c r="G41" s="123"/>
    </row>
    <row r="42" spans="1:7" ht="15" customHeight="1" thickBot="1">
      <c r="A42" s="96"/>
      <c r="B42" s="96"/>
      <c r="C42" s="47"/>
      <c r="D42" s="18" t="s">
        <v>8</v>
      </c>
      <c r="E42" s="18" t="s">
        <v>1</v>
      </c>
      <c r="F42" s="18" t="s">
        <v>6</v>
      </c>
      <c r="G42" s="19" t="s">
        <v>9</v>
      </c>
    </row>
    <row r="43" spans="1:7" ht="15" customHeight="1">
      <c r="A43" s="96"/>
      <c r="B43" s="96"/>
      <c r="C43" s="95" t="s">
        <v>31</v>
      </c>
      <c r="D43" s="31"/>
      <c r="E43" s="32"/>
      <c r="F43" s="32"/>
      <c r="G43" s="31"/>
    </row>
    <row r="44" spans="1:7" ht="15" customHeight="1">
      <c r="A44" s="96"/>
      <c r="B44" s="96"/>
      <c r="C44" s="127" t="s">
        <v>163</v>
      </c>
      <c r="D44" s="34">
        <v>26.08</v>
      </c>
      <c r="E44" s="33">
        <v>2</v>
      </c>
      <c r="F44" s="33" t="s">
        <v>29</v>
      </c>
      <c r="G44" s="34">
        <f>D44*E44</f>
        <v>52.16</v>
      </c>
    </row>
    <row r="45" spans="1:7" ht="15" customHeight="1">
      <c r="A45" s="96"/>
      <c r="B45" s="96"/>
      <c r="C45" s="127" t="s">
        <v>165</v>
      </c>
      <c r="D45" s="34">
        <v>30.41</v>
      </c>
      <c r="E45" s="33">
        <v>2</v>
      </c>
      <c r="F45" s="33" t="s">
        <v>29</v>
      </c>
      <c r="G45" s="34">
        <f>D45*E45</f>
        <v>60.82</v>
      </c>
    </row>
    <row r="46" spans="1:7" ht="15" customHeight="1">
      <c r="A46" s="96"/>
      <c r="B46" s="96"/>
      <c r="C46" s="95" t="s">
        <v>33</v>
      </c>
      <c r="D46" s="138"/>
      <c r="E46" s="138"/>
      <c r="F46" s="138"/>
      <c r="G46" s="91">
        <f>G44+G45</f>
        <v>112.97999999999999</v>
      </c>
    </row>
    <row r="47" spans="1:7" ht="15" customHeight="1">
      <c r="A47" s="96"/>
      <c r="B47" s="96"/>
      <c r="C47" s="95" t="s">
        <v>30</v>
      </c>
      <c r="D47" s="34"/>
      <c r="E47" s="33"/>
      <c r="F47" s="33"/>
      <c r="G47" s="31"/>
    </row>
    <row r="48" spans="1:7" ht="15" customHeight="1">
      <c r="A48" s="96"/>
      <c r="B48" s="96"/>
      <c r="C48" s="93" t="s">
        <v>64</v>
      </c>
      <c r="D48" s="34">
        <v>28</v>
      </c>
      <c r="E48" s="33">
        <v>4</v>
      </c>
      <c r="F48" s="33" t="s">
        <v>15</v>
      </c>
      <c r="G48" s="34">
        <f>D48*E48</f>
        <v>112</v>
      </c>
    </row>
    <row r="49" spans="1:7" ht="15" customHeight="1">
      <c r="A49" s="96"/>
      <c r="B49" s="96"/>
      <c r="C49" s="93" t="s">
        <v>63</v>
      </c>
      <c r="D49" s="34">
        <v>362</v>
      </c>
      <c r="E49" s="33">
        <v>1</v>
      </c>
      <c r="F49" s="33" t="s">
        <v>15</v>
      </c>
      <c r="G49" s="34">
        <f>D49*E49</f>
        <v>362</v>
      </c>
    </row>
    <row r="50" spans="1:7" ht="15" customHeight="1">
      <c r="A50" s="96"/>
      <c r="B50" s="96"/>
      <c r="C50" s="95" t="s">
        <v>33</v>
      </c>
      <c r="D50" s="138"/>
      <c r="E50" s="138"/>
      <c r="F50" s="138"/>
      <c r="G50" s="91">
        <f>G48+G49</f>
        <v>474</v>
      </c>
    </row>
    <row r="51" spans="1:7" ht="15" customHeight="1">
      <c r="A51" s="97"/>
      <c r="B51" s="97"/>
      <c r="C51" s="95" t="s">
        <v>34</v>
      </c>
      <c r="D51" s="139"/>
      <c r="E51" s="139"/>
      <c r="F51" s="139"/>
      <c r="G51" s="91">
        <f>(G46+G50)*0.015</f>
        <v>8.8047000000000004</v>
      </c>
    </row>
    <row r="52" spans="1:7" ht="15" customHeight="1">
      <c r="A52" s="97"/>
      <c r="B52" s="97"/>
      <c r="C52" s="95" t="s">
        <v>35</v>
      </c>
      <c r="D52" s="139"/>
      <c r="E52" s="139"/>
      <c r="F52" s="139"/>
      <c r="G52" s="91">
        <f>G46+G50+G51</f>
        <v>595.78470000000004</v>
      </c>
    </row>
    <row r="53" spans="1:7" ht="15" customHeight="1">
      <c r="A53" s="96"/>
      <c r="B53" s="96"/>
      <c r="C53" s="95" t="s">
        <v>99</v>
      </c>
      <c r="D53" s="140"/>
      <c r="E53" s="140"/>
      <c r="F53" s="140"/>
      <c r="G53" s="91">
        <f>G52*0.03</f>
        <v>17.873540999999999</v>
      </c>
    </row>
    <row r="54" spans="1:7" ht="15" customHeight="1">
      <c r="A54" s="96"/>
      <c r="B54" s="96"/>
      <c r="C54" s="95" t="s">
        <v>36</v>
      </c>
      <c r="D54" s="140"/>
      <c r="E54" s="140"/>
      <c r="F54" s="140"/>
      <c r="G54" s="94">
        <f>G52+G53</f>
        <v>613.65824100000009</v>
      </c>
    </row>
    <row r="55" spans="1:7" ht="15" customHeight="1">
      <c r="A55" s="96"/>
      <c r="B55" s="96"/>
      <c r="C55" s="95"/>
      <c r="D55" s="114"/>
      <c r="E55" s="114"/>
      <c r="F55" s="114"/>
      <c r="G55" s="115"/>
    </row>
    <row r="56" spans="1:7" ht="15" customHeight="1" thickBot="1">
      <c r="A56" s="35" t="s">
        <v>43</v>
      </c>
      <c r="B56" s="35" t="s">
        <v>37</v>
      </c>
      <c r="C56" s="56" t="s">
        <v>0</v>
      </c>
      <c r="D56" s="18" t="s">
        <v>8</v>
      </c>
      <c r="E56" s="18" t="s">
        <v>1</v>
      </c>
      <c r="F56" s="18" t="s">
        <v>6</v>
      </c>
      <c r="G56" s="19" t="s">
        <v>9</v>
      </c>
    </row>
    <row r="57" spans="1:7" s="8" customFormat="1" ht="70.150000000000006" customHeight="1">
      <c r="A57" s="32">
        <v>4</v>
      </c>
      <c r="B57" s="106" t="s">
        <v>41</v>
      </c>
      <c r="C57" s="47" t="s">
        <v>120</v>
      </c>
      <c r="D57" s="34"/>
      <c r="E57" s="32"/>
      <c r="F57" s="32"/>
      <c r="G57" s="31"/>
    </row>
    <row r="58" spans="1:7" ht="15" customHeight="1">
      <c r="A58" s="32"/>
      <c r="B58" s="106"/>
      <c r="C58" s="124"/>
      <c r="D58" s="107"/>
      <c r="E58" s="122"/>
      <c r="F58" s="122"/>
      <c r="G58" s="123"/>
    </row>
    <row r="59" spans="1:7" ht="15" customHeight="1" thickBot="1">
      <c r="A59" s="96"/>
      <c r="B59" s="96"/>
      <c r="C59" s="47"/>
      <c r="D59" s="18" t="s">
        <v>8</v>
      </c>
      <c r="E59" s="18" t="s">
        <v>1</v>
      </c>
      <c r="F59" s="18" t="s">
        <v>6</v>
      </c>
      <c r="G59" s="19" t="s">
        <v>9</v>
      </c>
    </row>
    <row r="60" spans="1:7" ht="15" customHeight="1">
      <c r="A60" s="96"/>
      <c r="B60" s="96"/>
      <c r="C60" s="95" t="s">
        <v>31</v>
      </c>
      <c r="D60" s="31"/>
      <c r="E60" s="32"/>
      <c r="F60" s="32"/>
      <c r="G60" s="31"/>
    </row>
    <row r="61" spans="1:7" ht="15" customHeight="1">
      <c r="A61" s="96"/>
      <c r="B61" s="96"/>
      <c r="C61" s="127" t="s">
        <v>163</v>
      </c>
      <c r="D61" s="34">
        <v>26.08</v>
      </c>
      <c r="E61" s="33">
        <v>3</v>
      </c>
      <c r="F61" s="32" t="s">
        <v>29</v>
      </c>
      <c r="G61" s="34">
        <f>D61*E61</f>
        <v>78.239999999999995</v>
      </c>
    </row>
    <row r="62" spans="1:7" ht="15" customHeight="1">
      <c r="A62" s="96"/>
      <c r="B62" s="96"/>
      <c r="C62" s="127" t="s">
        <v>165</v>
      </c>
      <c r="D62" s="34">
        <v>30.41</v>
      </c>
      <c r="E62" s="33">
        <v>3</v>
      </c>
      <c r="F62" s="32" t="s">
        <v>29</v>
      </c>
      <c r="G62" s="34">
        <f>D62*E62</f>
        <v>91.23</v>
      </c>
    </row>
    <row r="63" spans="1:7" ht="15" customHeight="1">
      <c r="A63" s="96"/>
      <c r="B63" s="96"/>
      <c r="C63" s="95" t="s">
        <v>33</v>
      </c>
      <c r="D63" s="139"/>
      <c r="E63" s="139"/>
      <c r="F63" s="139"/>
      <c r="G63" s="91">
        <f>G61+G62</f>
        <v>169.47</v>
      </c>
    </row>
    <row r="64" spans="1:7" ht="15" customHeight="1">
      <c r="A64" s="96"/>
      <c r="B64" s="96"/>
      <c r="C64" s="95" t="s">
        <v>30</v>
      </c>
      <c r="D64" s="31"/>
      <c r="E64" s="32"/>
      <c r="F64" s="32"/>
      <c r="G64" s="31"/>
    </row>
    <row r="65" spans="1:7" s="8" customFormat="1" ht="15" customHeight="1">
      <c r="A65" s="96"/>
      <c r="B65" s="96"/>
      <c r="C65" s="93" t="s">
        <v>64</v>
      </c>
      <c r="D65" s="34">
        <v>28</v>
      </c>
      <c r="E65" s="33">
        <v>4</v>
      </c>
      <c r="F65" s="32" t="s">
        <v>15</v>
      </c>
      <c r="G65" s="34">
        <f>D65*E65</f>
        <v>112</v>
      </c>
    </row>
    <row r="66" spans="1:7" ht="15" customHeight="1">
      <c r="A66" s="96"/>
      <c r="B66" s="96"/>
      <c r="C66" s="93" t="s">
        <v>63</v>
      </c>
      <c r="D66" s="34">
        <v>780</v>
      </c>
      <c r="E66" s="33">
        <v>1</v>
      </c>
      <c r="F66" s="32" t="s">
        <v>15</v>
      </c>
      <c r="G66" s="34">
        <f>D66*E66</f>
        <v>780</v>
      </c>
    </row>
    <row r="67" spans="1:7" ht="15" customHeight="1">
      <c r="A67" s="96"/>
      <c r="B67" s="96"/>
      <c r="C67" s="95" t="s">
        <v>33</v>
      </c>
      <c r="D67" s="139"/>
      <c r="E67" s="139"/>
      <c r="F67" s="139"/>
      <c r="G67" s="91">
        <f>G65+G66</f>
        <v>892</v>
      </c>
    </row>
    <row r="68" spans="1:7" ht="15" customHeight="1">
      <c r="A68" s="97"/>
      <c r="B68" s="97"/>
      <c r="C68" s="95" t="s">
        <v>34</v>
      </c>
      <c r="D68" s="139"/>
      <c r="E68" s="139"/>
      <c r="F68" s="139"/>
      <c r="G68" s="91">
        <f>(G63+G67)*0.015</f>
        <v>15.92205</v>
      </c>
    </row>
    <row r="69" spans="1:7" ht="15" customHeight="1">
      <c r="A69" s="97"/>
      <c r="B69" s="97"/>
      <c r="C69" s="95" t="s">
        <v>35</v>
      </c>
      <c r="D69" s="139"/>
      <c r="E69" s="139"/>
      <c r="F69" s="139"/>
      <c r="G69" s="91">
        <f>G63+G67+G68</f>
        <v>1077.3920499999999</v>
      </c>
    </row>
    <row r="70" spans="1:7" ht="15" customHeight="1">
      <c r="A70" s="96"/>
      <c r="B70" s="96"/>
      <c r="C70" s="95" t="s">
        <v>99</v>
      </c>
      <c r="D70" s="140"/>
      <c r="E70" s="140"/>
      <c r="F70" s="140"/>
      <c r="G70" s="91">
        <f>G69*0.03</f>
        <v>32.321761499999994</v>
      </c>
    </row>
    <row r="71" spans="1:7" ht="15" customHeight="1">
      <c r="A71" s="96"/>
      <c r="B71" s="96"/>
      <c r="C71" s="95" t="s">
        <v>36</v>
      </c>
      <c r="D71" s="140"/>
      <c r="E71" s="140"/>
      <c r="F71" s="140"/>
      <c r="G71" s="91">
        <f>G69+G70</f>
        <v>1109.7138115</v>
      </c>
    </row>
    <row r="72" spans="1:7" ht="15" customHeight="1">
      <c r="A72" s="96"/>
      <c r="B72" s="96"/>
      <c r="C72" s="95"/>
      <c r="D72" s="114"/>
      <c r="E72" s="114"/>
      <c r="F72" s="114"/>
      <c r="G72" s="115"/>
    </row>
    <row r="73" spans="1:7" ht="15" customHeight="1" thickBot="1">
      <c r="A73" s="35" t="s">
        <v>43</v>
      </c>
      <c r="B73" s="35" t="s">
        <v>37</v>
      </c>
      <c r="C73" s="56" t="s">
        <v>0</v>
      </c>
      <c r="D73" s="18" t="s">
        <v>8</v>
      </c>
      <c r="E73" s="18" t="s">
        <v>1</v>
      </c>
      <c r="F73" s="18" t="s">
        <v>6</v>
      </c>
      <c r="G73" s="19" t="s">
        <v>9</v>
      </c>
    </row>
    <row r="74" spans="1:7" s="8" customFormat="1" ht="70.150000000000006" customHeight="1">
      <c r="A74" s="32">
        <v>5</v>
      </c>
      <c r="B74" s="106" t="s">
        <v>42</v>
      </c>
      <c r="C74" s="47" t="s">
        <v>147</v>
      </c>
      <c r="D74" s="34"/>
      <c r="E74" s="32"/>
      <c r="F74" s="32"/>
      <c r="G74" s="31"/>
    </row>
    <row r="75" spans="1:7" ht="15" customHeight="1">
      <c r="A75" s="32"/>
      <c r="B75" s="106"/>
      <c r="C75" s="124"/>
      <c r="D75" s="107"/>
      <c r="E75" s="122"/>
      <c r="F75" s="122"/>
      <c r="G75" s="123"/>
    </row>
    <row r="76" spans="1:7" ht="15" customHeight="1" thickBot="1">
      <c r="A76" s="96"/>
      <c r="B76" s="96"/>
      <c r="C76" s="47"/>
      <c r="D76" s="18" t="s">
        <v>8</v>
      </c>
      <c r="E76" s="18" t="s">
        <v>1</v>
      </c>
      <c r="F76" s="18" t="s">
        <v>6</v>
      </c>
      <c r="G76" s="19" t="s">
        <v>9</v>
      </c>
    </row>
    <row r="77" spans="1:7" ht="15" customHeight="1">
      <c r="A77" s="96"/>
      <c r="B77" s="96"/>
      <c r="C77" s="95" t="s">
        <v>31</v>
      </c>
      <c r="D77" s="31"/>
      <c r="E77" s="32"/>
      <c r="F77" s="32"/>
      <c r="G77" s="31"/>
    </row>
    <row r="78" spans="1:7" ht="15" customHeight="1">
      <c r="A78" s="96"/>
      <c r="B78" s="96"/>
      <c r="C78" s="127" t="s">
        <v>163</v>
      </c>
      <c r="D78" s="34">
        <v>26.08</v>
      </c>
      <c r="E78" s="33">
        <v>3</v>
      </c>
      <c r="F78" s="33" t="s">
        <v>29</v>
      </c>
      <c r="G78" s="34">
        <f>D78*E78</f>
        <v>78.239999999999995</v>
      </c>
    </row>
    <row r="79" spans="1:7" ht="15" customHeight="1">
      <c r="A79" s="96"/>
      <c r="B79" s="96"/>
      <c r="C79" s="127" t="s">
        <v>165</v>
      </c>
      <c r="D79" s="34">
        <v>30.41</v>
      </c>
      <c r="E79" s="33">
        <v>3</v>
      </c>
      <c r="F79" s="33" t="s">
        <v>29</v>
      </c>
      <c r="G79" s="34">
        <f>D79*E79</f>
        <v>91.23</v>
      </c>
    </row>
    <row r="80" spans="1:7" ht="15" customHeight="1">
      <c r="A80" s="96"/>
      <c r="B80" s="96"/>
      <c r="C80" s="95" t="s">
        <v>33</v>
      </c>
      <c r="D80" s="138"/>
      <c r="E80" s="138"/>
      <c r="F80" s="138"/>
      <c r="G80" s="91">
        <f>G78+G79</f>
        <v>169.47</v>
      </c>
    </row>
    <row r="81" spans="1:7" ht="15" customHeight="1">
      <c r="A81" s="96"/>
      <c r="B81" s="96"/>
      <c r="C81" s="95" t="s">
        <v>30</v>
      </c>
      <c r="D81" s="34"/>
      <c r="E81" s="33"/>
      <c r="F81" s="33"/>
      <c r="G81" s="31"/>
    </row>
    <row r="82" spans="1:7" s="8" customFormat="1" ht="15" customHeight="1">
      <c r="A82" s="96"/>
      <c r="B82" s="96"/>
      <c r="C82" s="93" t="s">
        <v>64</v>
      </c>
      <c r="D82" s="34">
        <v>28</v>
      </c>
      <c r="E82" s="33">
        <v>4</v>
      </c>
      <c r="F82" s="33" t="s">
        <v>15</v>
      </c>
      <c r="G82" s="34">
        <f>D82*E82</f>
        <v>112</v>
      </c>
    </row>
    <row r="83" spans="1:7" ht="15" customHeight="1">
      <c r="A83" s="96"/>
      <c r="B83" s="96"/>
      <c r="C83" s="93" t="s">
        <v>63</v>
      </c>
      <c r="D83" s="34">
        <v>780</v>
      </c>
      <c r="E83" s="33">
        <v>1</v>
      </c>
      <c r="F83" s="33" t="s">
        <v>15</v>
      </c>
      <c r="G83" s="34">
        <f>D83*E83</f>
        <v>780</v>
      </c>
    </row>
    <row r="84" spans="1:7" ht="15" customHeight="1">
      <c r="A84" s="96"/>
      <c r="B84" s="96"/>
      <c r="C84" s="95" t="s">
        <v>33</v>
      </c>
      <c r="D84" s="139"/>
      <c r="E84" s="139"/>
      <c r="F84" s="139"/>
      <c r="G84" s="91">
        <f>G82+G83</f>
        <v>892</v>
      </c>
    </row>
    <row r="85" spans="1:7" ht="15" customHeight="1">
      <c r="A85" s="97"/>
      <c r="B85" s="97"/>
      <c r="C85" s="95" t="s">
        <v>34</v>
      </c>
      <c r="D85" s="139"/>
      <c r="E85" s="139"/>
      <c r="F85" s="139"/>
      <c r="G85" s="91">
        <f>(G80+G84)*0.015</f>
        <v>15.92205</v>
      </c>
    </row>
    <row r="86" spans="1:7" ht="15" customHeight="1">
      <c r="A86" s="97"/>
      <c r="B86" s="97"/>
      <c r="C86" s="95" t="s">
        <v>35</v>
      </c>
      <c r="D86" s="139"/>
      <c r="E86" s="139"/>
      <c r="F86" s="139"/>
      <c r="G86" s="91">
        <f>G80+G84+G85</f>
        <v>1077.3920499999999</v>
      </c>
    </row>
    <row r="87" spans="1:7" ht="15" customHeight="1">
      <c r="A87" s="96"/>
      <c r="B87" s="96"/>
      <c r="C87" s="95" t="s">
        <v>99</v>
      </c>
      <c r="D87" s="140"/>
      <c r="E87" s="140"/>
      <c r="F87" s="140"/>
      <c r="G87" s="91">
        <f>G86*0.03</f>
        <v>32.321761499999994</v>
      </c>
    </row>
    <row r="88" spans="1:7" ht="15" customHeight="1">
      <c r="A88" s="96"/>
      <c r="B88" s="96"/>
      <c r="C88" s="95" t="s">
        <v>36</v>
      </c>
      <c r="D88" s="140"/>
      <c r="E88" s="140"/>
      <c r="F88" s="140"/>
      <c r="G88" s="94">
        <f>G86+G87</f>
        <v>1109.7138115</v>
      </c>
    </row>
    <row r="89" spans="1:7" ht="15" customHeight="1" thickBot="1">
      <c r="A89" s="96"/>
      <c r="B89" s="96"/>
      <c r="C89" s="95"/>
      <c r="D89" s="114"/>
      <c r="E89" s="114"/>
      <c r="F89" s="114"/>
      <c r="G89" s="115"/>
    </row>
    <row r="90" spans="1:7" ht="15" customHeight="1" thickBot="1">
      <c r="A90" s="68" t="s">
        <v>5</v>
      </c>
      <c r="B90" s="68"/>
      <c r="C90" s="67">
        <v>1</v>
      </c>
      <c r="D90" s="9"/>
      <c r="E90" s="10"/>
      <c r="F90" s="10"/>
      <c r="G90" s="11"/>
    </row>
    <row r="91" spans="1:7" ht="15" customHeight="1">
      <c r="A91" s="4" t="s">
        <v>2</v>
      </c>
      <c r="B91" s="4"/>
      <c r="C91" s="53" t="s">
        <v>27</v>
      </c>
      <c r="D91" s="5"/>
      <c r="E91" s="5"/>
      <c r="F91" s="5"/>
      <c r="G91" s="6"/>
    </row>
    <row r="92" spans="1:7" ht="30" customHeight="1" thickBot="1">
      <c r="A92" s="7" t="s">
        <v>3</v>
      </c>
      <c r="B92" s="7"/>
      <c r="C92" s="46">
        <v>2</v>
      </c>
      <c r="D92" s="136" t="s">
        <v>94</v>
      </c>
      <c r="E92" s="136"/>
      <c r="F92" s="136"/>
      <c r="G92" s="136"/>
    </row>
    <row r="93" spans="1:7" ht="15" customHeight="1">
      <c r="A93" s="17"/>
      <c r="B93" s="17"/>
      <c r="C93" s="55"/>
      <c r="D93" s="137"/>
      <c r="E93" s="137"/>
      <c r="F93" s="137"/>
      <c r="G93" s="137"/>
    </row>
    <row r="94" spans="1:7" ht="15" customHeight="1" thickBot="1">
      <c r="A94" s="35" t="s">
        <v>43</v>
      </c>
      <c r="B94" s="35" t="s">
        <v>37</v>
      </c>
      <c r="C94" s="56" t="s">
        <v>0</v>
      </c>
      <c r="D94" s="18" t="s">
        <v>8</v>
      </c>
      <c r="E94" s="18" t="s">
        <v>1</v>
      </c>
      <c r="F94" s="18" t="s">
        <v>6</v>
      </c>
      <c r="G94" s="19" t="s">
        <v>9</v>
      </c>
    </row>
    <row r="95" spans="1:7" ht="70.150000000000006" customHeight="1">
      <c r="A95" s="106">
        <v>1</v>
      </c>
      <c r="B95" s="106" t="s">
        <v>44</v>
      </c>
      <c r="C95" s="65" t="s">
        <v>121</v>
      </c>
      <c r="D95" s="34"/>
      <c r="E95" s="33"/>
      <c r="F95" s="32"/>
      <c r="G95" s="31"/>
    </row>
    <row r="96" spans="1:7" ht="15" customHeight="1">
      <c r="A96" s="32"/>
      <c r="B96" s="106"/>
      <c r="C96" s="124"/>
      <c r="D96" s="107"/>
      <c r="E96" s="122"/>
      <c r="F96" s="122"/>
      <c r="G96" s="123"/>
    </row>
    <row r="97" spans="1:7" ht="15" customHeight="1" thickBot="1">
      <c r="A97" s="96"/>
      <c r="B97" s="96"/>
      <c r="C97" s="47"/>
      <c r="D97" s="18" t="s">
        <v>8</v>
      </c>
      <c r="E97" s="18" t="s">
        <v>1</v>
      </c>
      <c r="F97" s="18" t="s">
        <v>6</v>
      </c>
      <c r="G97" s="19" t="s">
        <v>9</v>
      </c>
    </row>
    <row r="98" spans="1:7" ht="15" customHeight="1">
      <c r="A98" s="96"/>
      <c r="B98" s="96"/>
      <c r="C98" s="95" t="s">
        <v>31</v>
      </c>
      <c r="D98" s="31"/>
      <c r="E98" s="32"/>
      <c r="F98" s="32"/>
      <c r="G98" s="31"/>
    </row>
    <row r="99" spans="1:7" ht="15" customHeight="1">
      <c r="A99" s="96"/>
      <c r="B99" s="96"/>
      <c r="C99" s="127" t="s">
        <v>163</v>
      </c>
      <c r="D99" s="34">
        <v>26.08</v>
      </c>
      <c r="E99" s="32">
        <v>0.11</v>
      </c>
      <c r="F99" s="32" t="s">
        <v>29</v>
      </c>
      <c r="G99" s="34">
        <f>D99*E99</f>
        <v>2.8687999999999998</v>
      </c>
    </row>
    <row r="100" spans="1:7" ht="15" customHeight="1">
      <c r="A100" s="96"/>
      <c r="B100" s="96"/>
      <c r="C100" s="127" t="s">
        <v>165</v>
      </c>
      <c r="D100" s="34">
        <v>30.41</v>
      </c>
      <c r="E100" s="32">
        <v>0.11</v>
      </c>
      <c r="F100" s="32" t="s">
        <v>29</v>
      </c>
      <c r="G100" s="34">
        <f>D100*E100</f>
        <v>3.3451</v>
      </c>
    </row>
    <row r="101" spans="1:7" ht="15" customHeight="1">
      <c r="A101" s="96"/>
      <c r="B101" s="96"/>
      <c r="C101" s="95" t="s">
        <v>33</v>
      </c>
      <c r="D101" s="139"/>
      <c r="E101" s="139"/>
      <c r="F101" s="139"/>
      <c r="G101" s="91">
        <f>G99+G100</f>
        <v>6.2138999999999998</v>
      </c>
    </row>
    <row r="102" spans="1:7" ht="15" customHeight="1">
      <c r="A102" s="96"/>
      <c r="B102" s="96"/>
      <c r="C102" s="95" t="s">
        <v>30</v>
      </c>
      <c r="D102" s="31"/>
      <c r="E102" s="32"/>
      <c r="F102" s="32"/>
      <c r="G102" s="31"/>
    </row>
    <row r="103" spans="1:7" s="8" customFormat="1" ht="15" customHeight="1">
      <c r="A103" s="96"/>
      <c r="B103" s="96"/>
      <c r="C103" s="93" t="s">
        <v>70</v>
      </c>
      <c r="D103" s="34">
        <v>3</v>
      </c>
      <c r="E103" s="33">
        <v>1</v>
      </c>
      <c r="F103" s="32" t="s">
        <v>7</v>
      </c>
      <c r="G103" s="34">
        <f>D103*E103</f>
        <v>3</v>
      </c>
    </row>
    <row r="104" spans="1:7" ht="15" customHeight="1">
      <c r="A104" s="96"/>
      <c r="B104" s="96"/>
      <c r="C104" s="93" t="s">
        <v>66</v>
      </c>
      <c r="D104" s="34">
        <v>6</v>
      </c>
      <c r="E104" s="33">
        <v>1</v>
      </c>
      <c r="F104" s="32" t="s">
        <v>7</v>
      </c>
      <c r="G104" s="34">
        <f>D104*E104</f>
        <v>6</v>
      </c>
    </row>
    <row r="105" spans="1:7" ht="15" customHeight="1">
      <c r="A105" s="96"/>
      <c r="B105" s="96"/>
      <c r="C105" s="95" t="s">
        <v>33</v>
      </c>
      <c r="D105" s="139"/>
      <c r="E105" s="139"/>
      <c r="F105" s="139"/>
      <c r="G105" s="91">
        <f>G103+G104</f>
        <v>9</v>
      </c>
    </row>
    <row r="106" spans="1:7" ht="15" customHeight="1">
      <c r="A106" s="97"/>
      <c r="B106" s="97"/>
      <c r="C106" s="95" t="s">
        <v>34</v>
      </c>
      <c r="D106" s="139"/>
      <c r="E106" s="139"/>
      <c r="F106" s="139"/>
      <c r="G106" s="91">
        <f>(G101+G105)*0.015</f>
        <v>0.22820849999999998</v>
      </c>
    </row>
    <row r="107" spans="1:7" ht="15" customHeight="1">
      <c r="A107" s="97"/>
      <c r="B107" s="97"/>
      <c r="C107" s="95" t="s">
        <v>35</v>
      </c>
      <c r="D107" s="139"/>
      <c r="E107" s="139"/>
      <c r="F107" s="139"/>
      <c r="G107" s="91">
        <f>G101+G105+G106</f>
        <v>15.442108499999998</v>
      </c>
    </row>
    <row r="108" spans="1:7" ht="15" customHeight="1">
      <c r="A108" s="96"/>
      <c r="B108" s="96"/>
      <c r="C108" s="95" t="s">
        <v>99</v>
      </c>
      <c r="D108" s="140"/>
      <c r="E108" s="140"/>
      <c r="F108" s="140"/>
      <c r="G108" s="91">
        <f>G107*0.03</f>
        <v>0.46326325499999993</v>
      </c>
    </row>
    <row r="109" spans="1:7" ht="15" customHeight="1">
      <c r="A109" s="96"/>
      <c r="B109" s="96"/>
      <c r="C109" s="95" t="s">
        <v>36</v>
      </c>
      <c r="D109" s="140"/>
      <c r="E109" s="140"/>
      <c r="F109" s="140"/>
      <c r="G109" s="94">
        <f>G107+G108</f>
        <v>15.905371754999997</v>
      </c>
    </row>
    <row r="110" spans="1:7" ht="15" customHeight="1">
      <c r="A110" s="96"/>
      <c r="B110" s="96"/>
      <c r="C110" s="95"/>
      <c r="D110" s="114"/>
      <c r="E110" s="114"/>
      <c r="F110" s="114"/>
      <c r="G110" s="115"/>
    </row>
    <row r="111" spans="1:7" ht="15" customHeight="1" thickBot="1">
      <c r="A111" s="35" t="s">
        <v>43</v>
      </c>
      <c r="B111" s="35" t="s">
        <v>37</v>
      </c>
      <c r="C111" s="56" t="s">
        <v>0</v>
      </c>
      <c r="D111" s="18" t="s">
        <v>8</v>
      </c>
      <c r="E111" s="18" t="s">
        <v>1</v>
      </c>
      <c r="F111" s="18" t="s">
        <v>6</v>
      </c>
      <c r="G111" s="19" t="s">
        <v>9</v>
      </c>
    </row>
    <row r="112" spans="1:7" ht="70.150000000000006" customHeight="1">
      <c r="A112" s="32">
        <v>2</v>
      </c>
      <c r="B112" s="106" t="s">
        <v>45</v>
      </c>
      <c r="C112" s="47" t="s">
        <v>148</v>
      </c>
      <c r="D112" s="34"/>
      <c r="E112" s="33"/>
      <c r="F112" s="32"/>
      <c r="G112" s="31"/>
    </row>
    <row r="113" spans="1:7" ht="15" customHeight="1">
      <c r="A113" s="32"/>
      <c r="B113" s="106"/>
      <c r="C113" s="124"/>
      <c r="D113" s="107"/>
      <c r="E113" s="122"/>
      <c r="F113" s="122"/>
      <c r="G113" s="123"/>
    </row>
    <row r="114" spans="1:7" ht="15" customHeight="1" thickBot="1">
      <c r="A114" s="96"/>
      <c r="B114" s="96"/>
      <c r="C114" s="47"/>
      <c r="D114" s="18" t="s">
        <v>8</v>
      </c>
      <c r="E114" s="18" t="s">
        <v>1</v>
      </c>
      <c r="F114" s="18" t="s">
        <v>6</v>
      </c>
      <c r="G114" s="19" t="s">
        <v>9</v>
      </c>
    </row>
    <row r="115" spans="1:7" ht="15" customHeight="1">
      <c r="A115" s="96"/>
      <c r="B115" s="96"/>
      <c r="C115" s="95" t="s">
        <v>31</v>
      </c>
      <c r="D115" s="31"/>
      <c r="E115" s="32"/>
      <c r="F115" s="32"/>
      <c r="G115" s="31"/>
    </row>
    <row r="116" spans="1:7" ht="15" customHeight="1">
      <c r="A116" s="96"/>
      <c r="B116" s="96"/>
      <c r="C116" s="127" t="s">
        <v>163</v>
      </c>
      <c r="D116" s="34">
        <v>26.08</v>
      </c>
      <c r="E116" s="32">
        <v>0.15</v>
      </c>
      <c r="F116" s="32" t="s">
        <v>29</v>
      </c>
      <c r="G116" s="34">
        <f>D116*E116</f>
        <v>3.9119999999999995</v>
      </c>
    </row>
    <row r="117" spans="1:7" ht="15" customHeight="1">
      <c r="A117" s="96"/>
      <c r="B117" s="96"/>
      <c r="C117" s="127" t="s">
        <v>165</v>
      </c>
      <c r="D117" s="34">
        <v>30.41</v>
      </c>
      <c r="E117" s="32">
        <v>0.15</v>
      </c>
      <c r="F117" s="32" t="s">
        <v>29</v>
      </c>
      <c r="G117" s="34">
        <f>D117*E117</f>
        <v>4.5614999999999997</v>
      </c>
    </row>
    <row r="118" spans="1:7" ht="15" customHeight="1">
      <c r="A118" s="96"/>
      <c r="B118" s="96"/>
      <c r="C118" s="95" t="s">
        <v>33</v>
      </c>
      <c r="D118" s="139"/>
      <c r="E118" s="139"/>
      <c r="F118" s="139"/>
      <c r="G118" s="91">
        <f>G116+G117</f>
        <v>8.4734999999999996</v>
      </c>
    </row>
    <row r="119" spans="1:7" ht="15" customHeight="1">
      <c r="A119" s="96"/>
      <c r="B119" s="96"/>
      <c r="C119" s="95" t="s">
        <v>30</v>
      </c>
      <c r="D119" s="31"/>
      <c r="E119" s="32"/>
      <c r="F119" s="32"/>
      <c r="G119" s="31"/>
    </row>
    <row r="120" spans="1:7" s="8" customFormat="1" ht="15" customHeight="1">
      <c r="A120" s="96"/>
      <c r="B120" s="96"/>
      <c r="C120" s="93" t="s">
        <v>70</v>
      </c>
      <c r="D120" s="31">
        <v>4.5</v>
      </c>
      <c r="E120" s="32">
        <v>1</v>
      </c>
      <c r="F120" s="32" t="s">
        <v>7</v>
      </c>
      <c r="G120" s="34">
        <f>D120*E120</f>
        <v>4.5</v>
      </c>
    </row>
    <row r="121" spans="1:7" ht="15" customHeight="1">
      <c r="A121" s="96"/>
      <c r="B121" s="96"/>
      <c r="C121" s="93" t="s">
        <v>66</v>
      </c>
      <c r="D121" s="31">
        <v>12</v>
      </c>
      <c r="E121" s="32">
        <v>1</v>
      </c>
      <c r="F121" s="32" t="s">
        <v>7</v>
      </c>
      <c r="G121" s="34">
        <f>D121*E121</f>
        <v>12</v>
      </c>
    </row>
    <row r="122" spans="1:7" ht="15" customHeight="1">
      <c r="A122" s="96"/>
      <c r="B122" s="96"/>
      <c r="C122" s="95" t="s">
        <v>33</v>
      </c>
      <c r="D122" s="139"/>
      <c r="E122" s="139"/>
      <c r="F122" s="139"/>
      <c r="G122" s="91">
        <f>G120+G121</f>
        <v>16.5</v>
      </c>
    </row>
    <row r="123" spans="1:7" ht="15" customHeight="1">
      <c r="A123" s="97"/>
      <c r="B123" s="97"/>
      <c r="C123" s="95" t="s">
        <v>34</v>
      </c>
      <c r="D123" s="139"/>
      <c r="E123" s="139"/>
      <c r="F123" s="139"/>
      <c r="G123" s="91">
        <f>(G118+G122)*0.015</f>
        <v>0.3746025</v>
      </c>
    </row>
    <row r="124" spans="1:7" ht="15" customHeight="1">
      <c r="A124" s="97"/>
      <c r="B124" s="97"/>
      <c r="C124" s="95" t="s">
        <v>35</v>
      </c>
      <c r="D124" s="139"/>
      <c r="E124" s="139"/>
      <c r="F124" s="139"/>
      <c r="G124" s="91">
        <f>G118+G122+G123</f>
        <v>25.348102500000003</v>
      </c>
    </row>
    <row r="125" spans="1:7" ht="15" customHeight="1">
      <c r="A125" s="96"/>
      <c r="B125" s="96"/>
      <c r="C125" s="95" t="s">
        <v>99</v>
      </c>
      <c r="D125" s="140"/>
      <c r="E125" s="140"/>
      <c r="F125" s="140"/>
      <c r="G125" s="91">
        <f>G124*0.03</f>
        <v>0.76044307500000008</v>
      </c>
    </row>
    <row r="126" spans="1:7" ht="15" customHeight="1">
      <c r="A126" s="96"/>
      <c r="B126" s="96"/>
      <c r="C126" s="95" t="s">
        <v>36</v>
      </c>
      <c r="D126" s="140"/>
      <c r="E126" s="140"/>
      <c r="F126" s="140"/>
      <c r="G126" s="91">
        <f>G124+G125</f>
        <v>26.108545575000004</v>
      </c>
    </row>
    <row r="127" spans="1:7" ht="15" customHeight="1">
      <c r="A127" s="96"/>
      <c r="B127" s="96"/>
      <c r="C127" s="95"/>
      <c r="D127" s="114"/>
      <c r="E127" s="114"/>
      <c r="F127" s="114"/>
      <c r="G127" s="115"/>
    </row>
    <row r="128" spans="1:7" ht="15" customHeight="1" thickBot="1">
      <c r="A128" s="35" t="s">
        <v>43</v>
      </c>
      <c r="B128" s="35" t="s">
        <v>37</v>
      </c>
      <c r="C128" s="56" t="s">
        <v>0</v>
      </c>
      <c r="D128" s="18" t="s">
        <v>8</v>
      </c>
      <c r="E128" s="18" t="s">
        <v>1</v>
      </c>
      <c r="F128" s="18" t="s">
        <v>6</v>
      </c>
      <c r="G128" s="19" t="s">
        <v>9</v>
      </c>
    </row>
    <row r="129" spans="1:7" ht="70.150000000000006" customHeight="1">
      <c r="A129" s="32">
        <v>3</v>
      </c>
      <c r="B129" s="106" t="s">
        <v>48</v>
      </c>
      <c r="C129" s="47" t="s">
        <v>122</v>
      </c>
      <c r="D129" s="34"/>
      <c r="E129" s="33"/>
      <c r="F129" s="32"/>
      <c r="G129" s="31"/>
    </row>
    <row r="130" spans="1:7" ht="15" customHeight="1">
      <c r="A130" s="32"/>
      <c r="B130" s="106"/>
      <c r="C130" s="124"/>
      <c r="D130" s="107"/>
      <c r="E130" s="122"/>
      <c r="F130" s="122"/>
      <c r="G130" s="123"/>
    </row>
    <row r="131" spans="1:7" ht="15" customHeight="1" thickBot="1">
      <c r="A131" s="96"/>
      <c r="B131" s="96"/>
      <c r="C131" s="47"/>
      <c r="D131" s="18" t="s">
        <v>8</v>
      </c>
      <c r="E131" s="18" t="s">
        <v>1</v>
      </c>
      <c r="F131" s="18" t="s">
        <v>6</v>
      </c>
      <c r="G131" s="19" t="s">
        <v>9</v>
      </c>
    </row>
    <row r="132" spans="1:7" ht="15" customHeight="1">
      <c r="A132" s="96"/>
      <c r="B132" s="96"/>
      <c r="C132" s="95" t="s">
        <v>31</v>
      </c>
      <c r="D132" s="31"/>
      <c r="E132" s="32"/>
      <c r="F132" s="32"/>
      <c r="G132" s="31"/>
    </row>
    <row r="133" spans="1:7" ht="15" customHeight="1">
      <c r="A133" s="96"/>
      <c r="B133" s="96"/>
      <c r="C133" s="127" t="s">
        <v>163</v>
      </c>
      <c r="D133" s="34">
        <v>26.08</v>
      </c>
      <c r="E133" s="32">
        <v>0.15</v>
      </c>
      <c r="F133" s="32" t="s">
        <v>29</v>
      </c>
      <c r="G133" s="34">
        <f>D133*E133</f>
        <v>3.9119999999999995</v>
      </c>
    </row>
    <row r="134" spans="1:7" ht="15" customHeight="1">
      <c r="A134" s="96"/>
      <c r="B134" s="96"/>
      <c r="C134" s="127" t="s">
        <v>165</v>
      </c>
      <c r="D134" s="34">
        <v>30.41</v>
      </c>
      <c r="E134" s="32">
        <v>0.15</v>
      </c>
      <c r="F134" s="32" t="s">
        <v>29</v>
      </c>
      <c r="G134" s="34">
        <f>D134*E134</f>
        <v>4.5614999999999997</v>
      </c>
    </row>
    <row r="135" spans="1:7" ht="15" customHeight="1">
      <c r="A135" s="96"/>
      <c r="B135" s="96"/>
      <c r="C135" s="95" t="s">
        <v>33</v>
      </c>
      <c r="D135" s="139"/>
      <c r="E135" s="139"/>
      <c r="F135" s="139"/>
      <c r="G135" s="91">
        <f>G133+G134</f>
        <v>8.4734999999999996</v>
      </c>
    </row>
    <row r="136" spans="1:7" ht="15" customHeight="1">
      <c r="A136" s="96"/>
      <c r="B136" s="96"/>
      <c r="C136" s="95" t="s">
        <v>30</v>
      </c>
      <c r="D136" s="31"/>
      <c r="E136" s="32"/>
      <c r="F136" s="32"/>
      <c r="G136" s="31"/>
    </row>
    <row r="137" spans="1:7" s="8" customFormat="1" ht="15" customHeight="1">
      <c r="A137" s="96"/>
      <c r="B137" s="96"/>
      <c r="C137" s="93" t="s">
        <v>70</v>
      </c>
      <c r="D137" s="31">
        <v>5</v>
      </c>
      <c r="E137" s="32">
        <v>1</v>
      </c>
      <c r="F137" s="32" t="s">
        <v>7</v>
      </c>
      <c r="G137" s="34">
        <f>D137*E137</f>
        <v>5</v>
      </c>
    </row>
    <row r="138" spans="1:7" ht="15" customHeight="1">
      <c r="A138" s="96"/>
      <c r="B138" s="96"/>
      <c r="C138" s="93" t="s">
        <v>66</v>
      </c>
      <c r="D138" s="31">
        <v>14</v>
      </c>
      <c r="E138" s="32">
        <v>1</v>
      </c>
      <c r="F138" s="32" t="s">
        <v>7</v>
      </c>
      <c r="G138" s="34">
        <f>D138*E138</f>
        <v>14</v>
      </c>
    </row>
    <row r="139" spans="1:7" ht="15" customHeight="1">
      <c r="A139" s="96"/>
      <c r="B139" s="96"/>
      <c r="C139" s="95" t="s">
        <v>33</v>
      </c>
      <c r="D139" s="139"/>
      <c r="E139" s="139"/>
      <c r="F139" s="139"/>
      <c r="G139" s="91">
        <f>G137+G138</f>
        <v>19</v>
      </c>
    </row>
    <row r="140" spans="1:7" ht="15" customHeight="1">
      <c r="A140" s="97"/>
      <c r="B140" s="97"/>
      <c r="C140" s="95" t="s">
        <v>34</v>
      </c>
      <c r="D140" s="139"/>
      <c r="E140" s="139"/>
      <c r="F140" s="139"/>
      <c r="G140" s="91">
        <f>(G135+G139)*0.015</f>
        <v>0.41210249999999998</v>
      </c>
    </row>
    <row r="141" spans="1:7" ht="15" customHeight="1">
      <c r="A141" s="97"/>
      <c r="B141" s="97"/>
      <c r="C141" s="95" t="s">
        <v>35</v>
      </c>
      <c r="D141" s="139"/>
      <c r="E141" s="139"/>
      <c r="F141" s="139"/>
      <c r="G141" s="91">
        <f>G135+G139+G140</f>
        <v>27.885602500000001</v>
      </c>
    </row>
    <row r="142" spans="1:7" ht="15" customHeight="1">
      <c r="A142" s="96"/>
      <c r="B142" s="96"/>
      <c r="C142" s="95" t="s">
        <v>99</v>
      </c>
      <c r="D142" s="140"/>
      <c r="E142" s="140"/>
      <c r="F142" s="140"/>
      <c r="G142" s="91">
        <f>G141*0.03</f>
        <v>0.83656807499999997</v>
      </c>
    </row>
    <row r="143" spans="1:7" ht="15" customHeight="1">
      <c r="A143" s="96"/>
      <c r="B143" s="96"/>
      <c r="C143" s="95" t="s">
        <v>36</v>
      </c>
      <c r="D143" s="140"/>
      <c r="E143" s="140"/>
      <c r="F143" s="140"/>
      <c r="G143" s="91">
        <f>G141+G142</f>
        <v>28.722170575</v>
      </c>
    </row>
    <row r="144" spans="1:7" ht="15" customHeight="1">
      <c r="A144" s="96"/>
      <c r="B144" s="96"/>
      <c r="C144" s="95"/>
      <c r="D144" s="114"/>
      <c r="E144" s="114"/>
      <c r="F144" s="114"/>
      <c r="G144" s="115"/>
    </row>
    <row r="145" spans="1:7" ht="15" customHeight="1" thickBot="1">
      <c r="A145" s="35" t="s">
        <v>43</v>
      </c>
      <c r="B145" s="35" t="s">
        <v>37</v>
      </c>
      <c r="C145" s="56" t="s">
        <v>0</v>
      </c>
      <c r="D145" s="18" t="s">
        <v>8</v>
      </c>
      <c r="E145" s="18" t="s">
        <v>1</v>
      </c>
      <c r="F145" s="18" t="s">
        <v>6</v>
      </c>
      <c r="G145" s="19" t="s">
        <v>9</v>
      </c>
    </row>
    <row r="146" spans="1:7" ht="60" customHeight="1">
      <c r="A146" s="32">
        <v>4</v>
      </c>
      <c r="B146" s="106" t="s">
        <v>46</v>
      </c>
      <c r="C146" s="84" t="s">
        <v>136</v>
      </c>
      <c r="D146" s="34"/>
      <c r="E146" s="33"/>
      <c r="F146" s="32"/>
      <c r="G146" s="31"/>
    </row>
    <row r="147" spans="1:7" ht="15" customHeight="1">
      <c r="A147" s="32"/>
      <c r="B147" s="106"/>
      <c r="C147" s="124"/>
      <c r="D147" s="107"/>
      <c r="E147" s="122"/>
      <c r="F147" s="122"/>
      <c r="G147" s="123"/>
    </row>
    <row r="148" spans="1:7" ht="15" customHeight="1" thickBot="1">
      <c r="A148" s="96"/>
      <c r="B148" s="96"/>
      <c r="C148" s="47"/>
      <c r="D148" s="18" t="s">
        <v>8</v>
      </c>
      <c r="E148" s="18" t="s">
        <v>1</v>
      </c>
      <c r="F148" s="18" t="s">
        <v>6</v>
      </c>
      <c r="G148" s="19" t="s">
        <v>9</v>
      </c>
    </row>
    <row r="149" spans="1:7" ht="15" customHeight="1">
      <c r="A149" s="96"/>
      <c r="B149" s="96"/>
      <c r="C149" s="95" t="s">
        <v>31</v>
      </c>
      <c r="D149" s="31"/>
      <c r="E149" s="32"/>
      <c r="F149" s="32"/>
      <c r="G149" s="31"/>
    </row>
    <row r="150" spans="1:7" ht="15" customHeight="1">
      <c r="A150" s="96"/>
      <c r="B150" s="96"/>
      <c r="C150" s="127" t="s">
        <v>163</v>
      </c>
      <c r="D150" s="34">
        <v>26.08</v>
      </c>
      <c r="E150" s="33">
        <v>0.3</v>
      </c>
      <c r="F150" s="32" t="s">
        <v>29</v>
      </c>
      <c r="G150" s="34">
        <f>D150*E150</f>
        <v>7.823999999999999</v>
      </c>
    </row>
    <row r="151" spans="1:7" ht="15" customHeight="1">
      <c r="A151" s="96"/>
      <c r="B151" s="96"/>
      <c r="C151" s="127" t="s">
        <v>165</v>
      </c>
      <c r="D151" s="34">
        <v>30.41</v>
      </c>
      <c r="E151" s="33">
        <v>0.3</v>
      </c>
      <c r="F151" s="32" t="s">
        <v>29</v>
      </c>
      <c r="G151" s="34">
        <f>D151*E151</f>
        <v>9.1229999999999993</v>
      </c>
    </row>
    <row r="152" spans="1:7" ht="15" customHeight="1">
      <c r="A152" s="96"/>
      <c r="B152" s="96"/>
      <c r="C152" s="95" t="s">
        <v>33</v>
      </c>
      <c r="D152" s="139"/>
      <c r="E152" s="139"/>
      <c r="F152" s="139"/>
      <c r="G152" s="91">
        <f>G150+G151</f>
        <v>16.946999999999999</v>
      </c>
    </row>
    <row r="153" spans="1:7" ht="15" customHeight="1">
      <c r="A153" s="96"/>
      <c r="B153" s="96"/>
      <c r="C153" s="95" t="s">
        <v>30</v>
      </c>
      <c r="D153" s="31"/>
      <c r="E153" s="32"/>
      <c r="F153" s="32"/>
      <c r="G153" s="31"/>
    </row>
    <row r="154" spans="1:7" s="8" customFormat="1" ht="15" customHeight="1">
      <c r="A154" s="96"/>
      <c r="B154" s="96"/>
      <c r="C154" s="93" t="s">
        <v>95</v>
      </c>
      <c r="D154" s="31">
        <v>67</v>
      </c>
      <c r="E154" s="32">
        <v>1</v>
      </c>
      <c r="F154" s="32" t="s">
        <v>16</v>
      </c>
      <c r="G154" s="34">
        <f>D154*E154</f>
        <v>67</v>
      </c>
    </row>
    <row r="155" spans="1:7" ht="15" customHeight="1">
      <c r="A155" s="96"/>
      <c r="B155" s="96"/>
      <c r="C155" s="93" t="s">
        <v>72</v>
      </c>
      <c r="D155" s="31">
        <v>89</v>
      </c>
      <c r="E155" s="32">
        <v>1</v>
      </c>
      <c r="F155" s="32" t="s">
        <v>16</v>
      </c>
      <c r="G155" s="34">
        <f>D155*E155</f>
        <v>89</v>
      </c>
    </row>
    <row r="156" spans="1:7" ht="15" customHeight="1">
      <c r="A156" s="96"/>
      <c r="B156" s="96"/>
      <c r="C156" s="95" t="s">
        <v>33</v>
      </c>
      <c r="D156" s="139"/>
      <c r="E156" s="139"/>
      <c r="F156" s="139"/>
      <c r="G156" s="91">
        <f>G154+G155</f>
        <v>156</v>
      </c>
    </row>
    <row r="157" spans="1:7" ht="15" customHeight="1">
      <c r="A157" s="97"/>
      <c r="B157" s="97"/>
      <c r="C157" s="95" t="s">
        <v>34</v>
      </c>
      <c r="D157" s="139"/>
      <c r="E157" s="139"/>
      <c r="F157" s="139"/>
      <c r="G157" s="91">
        <f>(G152+G156)*0.015</f>
        <v>2.5942050000000001</v>
      </c>
    </row>
    <row r="158" spans="1:7" ht="15" customHeight="1">
      <c r="A158" s="97"/>
      <c r="B158" s="97"/>
      <c r="C158" s="95" t="s">
        <v>35</v>
      </c>
      <c r="D158" s="139"/>
      <c r="E158" s="139"/>
      <c r="F158" s="139"/>
      <c r="G158" s="91">
        <f>G152+G156+G157</f>
        <v>175.54120499999999</v>
      </c>
    </row>
    <row r="159" spans="1:7" ht="15" customHeight="1">
      <c r="A159" s="96"/>
      <c r="B159" s="96"/>
      <c r="C159" s="95" t="s">
        <v>99</v>
      </c>
      <c r="D159" s="140"/>
      <c r="E159" s="140"/>
      <c r="F159" s="140"/>
      <c r="G159" s="91">
        <f>G158*0.03</f>
        <v>5.2662361499999992</v>
      </c>
    </row>
    <row r="160" spans="1:7" ht="15" customHeight="1">
      <c r="A160" s="96"/>
      <c r="B160" s="96"/>
      <c r="C160" s="95" t="s">
        <v>36</v>
      </c>
      <c r="D160" s="140"/>
      <c r="E160" s="140"/>
      <c r="F160" s="140"/>
      <c r="G160" s="91">
        <f>G158+G159</f>
        <v>180.80744114999999</v>
      </c>
    </row>
    <row r="161" spans="1:9" ht="15" customHeight="1">
      <c r="A161" s="96"/>
      <c r="B161" s="96"/>
      <c r="C161" s="95"/>
      <c r="D161" s="114"/>
      <c r="E161" s="114"/>
      <c r="F161" s="114"/>
      <c r="G161" s="115"/>
    </row>
    <row r="162" spans="1:9" ht="15" customHeight="1" thickBot="1">
      <c r="A162" s="35" t="s">
        <v>43</v>
      </c>
      <c r="B162" s="35" t="s">
        <v>37</v>
      </c>
      <c r="C162" s="56" t="s">
        <v>0</v>
      </c>
      <c r="D162" s="18" t="s">
        <v>8</v>
      </c>
      <c r="E162" s="18" t="s">
        <v>1</v>
      </c>
      <c r="F162" s="18" t="s">
        <v>6</v>
      </c>
      <c r="G162" s="19" t="s">
        <v>9</v>
      </c>
    </row>
    <row r="163" spans="1:9" ht="79.900000000000006" customHeight="1">
      <c r="A163" s="32">
        <v>5</v>
      </c>
      <c r="B163" s="106" t="s">
        <v>47</v>
      </c>
      <c r="C163" s="65" t="s">
        <v>135</v>
      </c>
      <c r="D163" s="34"/>
      <c r="E163" s="33"/>
      <c r="F163" s="32"/>
      <c r="G163" s="31"/>
      <c r="I163" s="54"/>
    </row>
    <row r="164" spans="1:9" ht="15" customHeight="1">
      <c r="A164" s="32"/>
      <c r="B164" s="106"/>
      <c r="C164" s="124"/>
      <c r="D164" s="107"/>
      <c r="E164" s="122"/>
      <c r="F164" s="122"/>
      <c r="G164" s="123"/>
    </row>
    <row r="165" spans="1:9" ht="15" customHeight="1" thickBot="1">
      <c r="A165" s="96"/>
      <c r="B165" s="96"/>
      <c r="C165" s="47"/>
      <c r="D165" s="18" t="s">
        <v>8</v>
      </c>
      <c r="E165" s="18" t="s">
        <v>1</v>
      </c>
      <c r="F165" s="18" t="s">
        <v>6</v>
      </c>
      <c r="G165" s="19" t="s">
        <v>9</v>
      </c>
    </row>
    <row r="166" spans="1:9" ht="15" customHeight="1">
      <c r="A166" s="96"/>
      <c r="B166" s="96"/>
      <c r="C166" s="95" t="s">
        <v>31</v>
      </c>
      <c r="D166" s="31"/>
      <c r="E166" s="32"/>
      <c r="F166" s="32"/>
      <c r="G166" s="31"/>
    </row>
    <row r="167" spans="1:9" ht="15" customHeight="1">
      <c r="A167" s="96"/>
      <c r="B167" s="96"/>
      <c r="C167" s="127" t="s">
        <v>163</v>
      </c>
      <c r="D167" s="34">
        <v>26.08</v>
      </c>
      <c r="E167" s="33">
        <v>0.3</v>
      </c>
      <c r="F167" s="32" t="s">
        <v>29</v>
      </c>
      <c r="G167" s="34">
        <f>D167*E167</f>
        <v>7.823999999999999</v>
      </c>
    </row>
    <row r="168" spans="1:9" ht="15" customHeight="1">
      <c r="A168" s="96"/>
      <c r="B168" s="96"/>
      <c r="C168" s="127" t="s">
        <v>165</v>
      </c>
      <c r="D168" s="34">
        <v>30.41</v>
      </c>
      <c r="E168" s="33">
        <v>0.3</v>
      </c>
      <c r="F168" s="32" t="s">
        <v>29</v>
      </c>
      <c r="G168" s="34">
        <f>D168*E168</f>
        <v>9.1229999999999993</v>
      </c>
    </row>
    <row r="169" spans="1:9" ht="15" customHeight="1">
      <c r="A169" s="96"/>
      <c r="B169" s="96"/>
      <c r="C169" s="95" t="s">
        <v>33</v>
      </c>
      <c r="D169" s="139"/>
      <c r="E169" s="139"/>
      <c r="F169" s="139"/>
      <c r="G169" s="91">
        <f>G167+G168</f>
        <v>16.946999999999999</v>
      </c>
    </row>
    <row r="170" spans="1:9" ht="15" customHeight="1">
      <c r="A170" s="96"/>
      <c r="B170" s="96"/>
      <c r="C170" s="95" t="s">
        <v>30</v>
      </c>
      <c r="D170" s="31"/>
      <c r="E170" s="32"/>
      <c r="F170" s="32"/>
      <c r="G170" s="31"/>
    </row>
    <row r="171" spans="1:9" s="8" customFormat="1" ht="15" customHeight="1">
      <c r="A171" s="96"/>
      <c r="B171" s="96"/>
      <c r="C171" s="93"/>
      <c r="D171" s="31"/>
      <c r="E171" s="32"/>
      <c r="F171" s="32"/>
      <c r="G171" s="34">
        <f>D171*E171</f>
        <v>0</v>
      </c>
    </row>
    <row r="172" spans="1:9" ht="15" customHeight="1">
      <c r="A172" s="96"/>
      <c r="B172" s="96"/>
      <c r="C172" s="93" t="s">
        <v>72</v>
      </c>
      <c r="D172" s="31">
        <v>96</v>
      </c>
      <c r="E172" s="32">
        <v>1</v>
      </c>
      <c r="F172" s="32" t="s">
        <v>15</v>
      </c>
      <c r="G172" s="34">
        <f>D172*E172</f>
        <v>96</v>
      </c>
    </row>
    <row r="173" spans="1:9" ht="15" customHeight="1">
      <c r="A173" s="96"/>
      <c r="B173" s="96"/>
      <c r="C173" s="95" t="s">
        <v>33</v>
      </c>
      <c r="D173" s="139"/>
      <c r="E173" s="139"/>
      <c r="F173" s="139"/>
      <c r="G173" s="91">
        <f>G171+G172</f>
        <v>96</v>
      </c>
    </row>
    <row r="174" spans="1:9" ht="15" customHeight="1">
      <c r="A174" s="97"/>
      <c r="B174" s="97"/>
      <c r="C174" s="95" t="s">
        <v>34</v>
      </c>
      <c r="D174" s="139"/>
      <c r="E174" s="139"/>
      <c r="F174" s="139"/>
      <c r="G174" s="91">
        <f>(G169+G173)*0.015</f>
        <v>1.694205</v>
      </c>
    </row>
    <row r="175" spans="1:9" ht="15" customHeight="1">
      <c r="A175" s="97"/>
      <c r="B175" s="97"/>
      <c r="C175" s="95" t="s">
        <v>35</v>
      </c>
      <c r="D175" s="139"/>
      <c r="E175" s="139"/>
      <c r="F175" s="139"/>
      <c r="G175" s="91">
        <f>G169+G173+G174</f>
        <v>114.641205</v>
      </c>
    </row>
    <row r="176" spans="1:9" ht="15" customHeight="1">
      <c r="A176" s="96"/>
      <c r="B176" s="96"/>
      <c r="C176" s="95" t="s">
        <v>99</v>
      </c>
      <c r="D176" s="140"/>
      <c r="E176" s="140"/>
      <c r="F176" s="140"/>
      <c r="G176" s="91">
        <f>G175*0.03</f>
        <v>3.4392361499999997</v>
      </c>
    </row>
    <row r="177" spans="1:7" ht="15" customHeight="1">
      <c r="A177" s="96"/>
      <c r="B177" s="96"/>
      <c r="C177" s="95" t="s">
        <v>36</v>
      </c>
      <c r="D177" s="140"/>
      <c r="E177" s="140"/>
      <c r="F177" s="140"/>
      <c r="G177" s="94">
        <f>G175+G176</f>
        <v>118.08044115</v>
      </c>
    </row>
    <row r="178" spans="1:7" ht="15" customHeight="1">
      <c r="A178" s="96"/>
      <c r="B178" s="96"/>
      <c r="C178" s="95"/>
      <c r="D178" s="114"/>
      <c r="E178" s="114"/>
      <c r="F178" s="114"/>
      <c r="G178" s="115"/>
    </row>
    <row r="179" spans="1:7" ht="15" customHeight="1" thickBot="1">
      <c r="A179" s="35" t="s">
        <v>43</v>
      </c>
      <c r="B179" s="35" t="s">
        <v>37</v>
      </c>
      <c r="C179" s="56" t="s">
        <v>0</v>
      </c>
      <c r="D179" s="18" t="s">
        <v>8</v>
      </c>
      <c r="E179" s="18" t="s">
        <v>1</v>
      </c>
      <c r="F179" s="18" t="s">
        <v>6</v>
      </c>
      <c r="G179" s="19" t="s">
        <v>9</v>
      </c>
    </row>
    <row r="180" spans="1:7" ht="100.15" customHeight="1">
      <c r="A180" s="32">
        <v>6</v>
      </c>
      <c r="B180" s="106" t="s">
        <v>49</v>
      </c>
      <c r="C180" s="65" t="s">
        <v>137</v>
      </c>
      <c r="D180" s="34"/>
      <c r="E180" s="33"/>
      <c r="F180" s="32"/>
      <c r="G180" s="31"/>
    </row>
    <row r="181" spans="1:7" ht="15" customHeight="1">
      <c r="A181" s="32"/>
      <c r="B181" s="106"/>
      <c r="C181" s="124"/>
      <c r="D181" s="107"/>
      <c r="E181" s="122"/>
      <c r="F181" s="122"/>
      <c r="G181" s="123"/>
    </row>
    <row r="182" spans="1:7" ht="15" customHeight="1" thickBot="1">
      <c r="A182" s="96"/>
      <c r="B182" s="96"/>
      <c r="C182" s="47"/>
      <c r="D182" s="18" t="s">
        <v>8</v>
      </c>
      <c r="E182" s="18" t="s">
        <v>1</v>
      </c>
      <c r="F182" s="18" t="s">
        <v>6</v>
      </c>
      <c r="G182" s="19" t="s">
        <v>9</v>
      </c>
    </row>
    <row r="183" spans="1:7" ht="15" customHeight="1">
      <c r="A183" s="96"/>
      <c r="B183" s="96"/>
      <c r="C183" s="95" t="s">
        <v>31</v>
      </c>
      <c r="D183" s="31"/>
      <c r="E183" s="32"/>
      <c r="F183" s="32"/>
      <c r="G183" s="31"/>
    </row>
    <row r="184" spans="1:7" ht="15" customHeight="1">
      <c r="A184" s="96"/>
      <c r="B184" s="96"/>
      <c r="C184" s="127" t="s">
        <v>163</v>
      </c>
      <c r="D184" s="34">
        <v>26.08</v>
      </c>
      <c r="E184" s="33">
        <v>0.4</v>
      </c>
      <c r="F184" s="32" t="s">
        <v>29</v>
      </c>
      <c r="G184" s="34">
        <f>D184*E184</f>
        <v>10.432</v>
      </c>
    </row>
    <row r="185" spans="1:7" ht="15" customHeight="1">
      <c r="A185" s="96"/>
      <c r="B185" s="96"/>
      <c r="C185" s="127" t="s">
        <v>165</v>
      </c>
      <c r="D185" s="34">
        <v>30.41</v>
      </c>
      <c r="E185" s="33">
        <v>0.4</v>
      </c>
      <c r="F185" s="32" t="s">
        <v>29</v>
      </c>
      <c r="G185" s="34">
        <f>D185*E185</f>
        <v>12.164000000000001</v>
      </c>
    </row>
    <row r="186" spans="1:7" ht="15" customHeight="1">
      <c r="A186" s="96"/>
      <c r="B186" s="96"/>
      <c r="C186" s="95" t="s">
        <v>33</v>
      </c>
      <c r="D186" s="139"/>
      <c r="E186" s="139"/>
      <c r="F186" s="139"/>
      <c r="G186" s="91">
        <f>G184+G185</f>
        <v>22.596000000000004</v>
      </c>
    </row>
    <row r="187" spans="1:7" ht="15" customHeight="1">
      <c r="A187" s="96"/>
      <c r="B187" s="96"/>
      <c r="C187" s="95" t="s">
        <v>30</v>
      </c>
      <c r="D187" s="31"/>
      <c r="E187" s="32"/>
      <c r="F187" s="32"/>
      <c r="G187" s="31"/>
    </row>
    <row r="188" spans="1:7" s="8" customFormat="1" ht="15" customHeight="1">
      <c r="A188" s="96"/>
      <c r="B188" s="96"/>
      <c r="C188" s="93"/>
      <c r="D188" s="31"/>
      <c r="E188" s="32">
        <v>1</v>
      </c>
      <c r="F188" s="32" t="s">
        <v>15</v>
      </c>
      <c r="G188" s="34">
        <f>D188*E188</f>
        <v>0</v>
      </c>
    </row>
    <row r="189" spans="1:7" ht="15" customHeight="1">
      <c r="A189" s="96"/>
      <c r="B189" s="96"/>
      <c r="C189" s="93" t="s">
        <v>138</v>
      </c>
      <c r="D189" s="31">
        <v>175</v>
      </c>
      <c r="E189" s="32">
        <v>1</v>
      </c>
      <c r="F189" s="32" t="s">
        <v>15</v>
      </c>
      <c r="G189" s="34">
        <f>D189*E189</f>
        <v>175</v>
      </c>
    </row>
    <row r="190" spans="1:7" ht="15" customHeight="1">
      <c r="A190" s="96"/>
      <c r="B190" s="96"/>
      <c r="C190" s="95" t="s">
        <v>33</v>
      </c>
      <c r="D190" s="139"/>
      <c r="E190" s="139"/>
      <c r="F190" s="139"/>
      <c r="G190" s="91">
        <f>G188+G189</f>
        <v>175</v>
      </c>
    </row>
    <row r="191" spans="1:7" ht="15" customHeight="1">
      <c r="A191" s="97"/>
      <c r="B191" s="97"/>
      <c r="C191" s="95" t="s">
        <v>34</v>
      </c>
      <c r="D191" s="139"/>
      <c r="E191" s="139"/>
      <c r="F191" s="139"/>
      <c r="G191" s="91">
        <f>(G186+G190)*0.015</f>
        <v>2.96394</v>
      </c>
    </row>
    <row r="192" spans="1:7" ht="15" customHeight="1">
      <c r="A192" s="97"/>
      <c r="B192" s="97"/>
      <c r="C192" s="95" t="s">
        <v>35</v>
      </c>
      <c r="D192" s="139"/>
      <c r="E192" s="139"/>
      <c r="F192" s="139"/>
      <c r="G192" s="91">
        <f>G186+G190+G191</f>
        <v>200.55994000000001</v>
      </c>
    </row>
    <row r="193" spans="1:7" ht="15" customHeight="1">
      <c r="A193" s="96"/>
      <c r="B193" s="96"/>
      <c r="C193" s="95" t="s">
        <v>99</v>
      </c>
      <c r="D193" s="140"/>
      <c r="E193" s="140"/>
      <c r="F193" s="140"/>
      <c r="G193" s="91">
        <f>G192*0.03</f>
        <v>6.0167982000000002</v>
      </c>
    </row>
    <row r="194" spans="1:7" ht="15" customHeight="1">
      <c r="A194" s="96"/>
      <c r="B194" s="96"/>
      <c r="C194" s="95" t="s">
        <v>36</v>
      </c>
      <c r="D194" s="140"/>
      <c r="E194" s="140"/>
      <c r="F194" s="140"/>
      <c r="G194" s="94">
        <f>G192+G193</f>
        <v>206.57673820000002</v>
      </c>
    </row>
    <row r="195" spans="1:7" ht="15" customHeight="1" thickBot="1">
      <c r="A195" s="96"/>
      <c r="B195" s="96"/>
      <c r="C195" s="95"/>
      <c r="D195" s="114"/>
      <c r="E195" s="114"/>
      <c r="F195" s="114"/>
      <c r="G195" s="115"/>
    </row>
    <row r="196" spans="1:7" ht="15" customHeight="1" thickBot="1">
      <c r="A196" s="68" t="s">
        <v>5</v>
      </c>
      <c r="B196" s="68"/>
      <c r="C196" s="67">
        <v>2</v>
      </c>
      <c r="D196" s="9"/>
      <c r="E196" s="10"/>
      <c r="F196" s="10"/>
      <c r="G196" s="11"/>
    </row>
    <row r="197" spans="1:7" ht="15" customHeight="1">
      <c r="A197" s="4" t="s">
        <v>2</v>
      </c>
      <c r="B197" s="4"/>
      <c r="C197" s="53" t="s">
        <v>27</v>
      </c>
      <c r="D197" s="5"/>
      <c r="E197" s="5"/>
      <c r="F197" s="5"/>
      <c r="G197" s="6"/>
    </row>
    <row r="198" spans="1:7" ht="30" customHeight="1" thickBot="1">
      <c r="A198" s="7" t="s">
        <v>3</v>
      </c>
      <c r="B198" s="7"/>
      <c r="C198" s="46">
        <v>3</v>
      </c>
      <c r="D198" s="136" t="s">
        <v>85</v>
      </c>
      <c r="E198" s="136"/>
      <c r="F198" s="136"/>
      <c r="G198" s="136"/>
    </row>
    <row r="199" spans="1:7" ht="15" customHeight="1">
      <c r="A199" s="17"/>
      <c r="B199" s="17"/>
      <c r="C199" s="55"/>
      <c r="D199" s="137"/>
      <c r="E199" s="137"/>
      <c r="F199" s="137"/>
      <c r="G199" s="137"/>
    </row>
    <row r="200" spans="1:7" ht="15" customHeight="1" thickBot="1">
      <c r="A200" s="35" t="s">
        <v>43</v>
      </c>
      <c r="B200" s="35" t="s">
        <v>37</v>
      </c>
      <c r="C200" s="56" t="s">
        <v>0</v>
      </c>
      <c r="D200" s="18" t="s">
        <v>8</v>
      </c>
      <c r="E200" s="18" t="s">
        <v>1</v>
      </c>
      <c r="F200" s="18" t="s">
        <v>6</v>
      </c>
      <c r="G200" s="19" t="s">
        <v>9</v>
      </c>
    </row>
    <row r="201" spans="1:7" ht="60" customHeight="1">
      <c r="A201" s="32">
        <v>1</v>
      </c>
      <c r="B201" s="106" t="s">
        <v>50</v>
      </c>
      <c r="C201" s="54" t="s">
        <v>123</v>
      </c>
      <c r="D201" s="34"/>
      <c r="E201" s="33"/>
      <c r="F201" s="32"/>
      <c r="G201" s="31"/>
    </row>
    <row r="202" spans="1:7" ht="15" customHeight="1">
      <c r="A202" s="32"/>
      <c r="B202" s="106"/>
      <c r="C202" s="124"/>
      <c r="D202" s="107"/>
      <c r="E202" s="122"/>
      <c r="F202" s="122"/>
      <c r="G202" s="123"/>
    </row>
    <row r="203" spans="1:7" ht="15" customHeight="1" thickBot="1">
      <c r="A203" s="96"/>
      <c r="B203" s="96"/>
      <c r="C203" s="47"/>
      <c r="D203" s="18" t="s">
        <v>8</v>
      </c>
      <c r="E203" s="18" t="s">
        <v>1</v>
      </c>
      <c r="F203" s="18" t="s">
        <v>6</v>
      </c>
      <c r="G203" s="19" t="s">
        <v>9</v>
      </c>
    </row>
    <row r="204" spans="1:7" ht="15" customHeight="1">
      <c r="A204" s="96"/>
      <c r="B204" s="96"/>
      <c r="C204" s="95" t="s">
        <v>31</v>
      </c>
      <c r="D204" s="31"/>
      <c r="E204" s="32"/>
      <c r="F204" s="32"/>
      <c r="G204" s="31"/>
    </row>
    <row r="205" spans="1:7" ht="15" customHeight="1">
      <c r="A205" s="96"/>
      <c r="B205" s="96"/>
      <c r="C205" s="127" t="s">
        <v>163</v>
      </c>
      <c r="D205" s="34">
        <v>26.08</v>
      </c>
      <c r="E205" s="32">
        <v>0.12</v>
      </c>
      <c r="F205" s="32" t="s">
        <v>29</v>
      </c>
      <c r="G205" s="34">
        <f>D205*E205</f>
        <v>3.1295999999999995</v>
      </c>
    </row>
    <row r="206" spans="1:7" ht="15" customHeight="1">
      <c r="A206" s="96"/>
      <c r="B206" s="96"/>
      <c r="C206" s="127" t="s">
        <v>165</v>
      </c>
      <c r="D206" s="34">
        <v>30.41</v>
      </c>
      <c r="E206" s="32">
        <v>0.12</v>
      </c>
      <c r="F206" s="32" t="s">
        <v>29</v>
      </c>
      <c r="G206" s="34">
        <f>D206*E206</f>
        <v>3.6492</v>
      </c>
    </row>
    <row r="207" spans="1:7" ht="15" customHeight="1">
      <c r="A207" s="96"/>
      <c r="B207" s="96"/>
      <c r="C207" s="95" t="s">
        <v>33</v>
      </c>
      <c r="D207" s="139"/>
      <c r="E207" s="139"/>
      <c r="F207" s="139"/>
      <c r="G207" s="91">
        <f>G205+G206</f>
        <v>6.7787999999999995</v>
      </c>
    </row>
    <row r="208" spans="1:7" ht="15" customHeight="1">
      <c r="A208" s="96"/>
      <c r="B208" s="96"/>
      <c r="C208" s="95" t="s">
        <v>30</v>
      </c>
      <c r="D208" s="31"/>
      <c r="E208" s="32"/>
      <c r="F208" s="32"/>
      <c r="G208" s="31"/>
    </row>
    <row r="209" spans="1:7" ht="15" customHeight="1">
      <c r="A209" s="96"/>
      <c r="B209" s="96"/>
      <c r="C209" s="93" t="s">
        <v>65</v>
      </c>
      <c r="D209" s="31">
        <v>2.0299999999999998</v>
      </c>
      <c r="E209" s="32">
        <v>1</v>
      </c>
      <c r="F209" s="32" t="s">
        <v>7</v>
      </c>
      <c r="G209" s="34">
        <f>D209*E209</f>
        <v>2.0299999999999998</v>
      </c>
    </row>
    <row r="210" spans="1:7" ht="15" customHeight="1">
      <c r="A210" s="96"/>
      <c r="B210" s="96"/>
      <c r="C210" s="93" t="s">
        <v>67</v>
      </c>
      <c r="D210" s="31">
        <v>9.73</v>
      </c>
      <c r="E210" s="32">
        <v>1</v>
      </c>
      <c r="F210" s="32" t="s">
        <v>7</v>
      </c>
      <c r="G210" s="34">
        <f>D210*E210</f>
        <v>9.73</v>
      </c>
    </row>
    <row r="211" spans="1:7" ht="15" customHeight="1">
      <c r="A211" s="96"/>
      <c r="B211" s="96"/>
      <c r="C211" s="95" t="s">
        <v>33</v>
      </c>
      <c r="D211" s="139"/>
      <c r="E211" s="139"/>
      <c r="F211" s="139"/>
      <c r="G211" s="91">
        <f>G209+G210</f>
        <v>11.76</v>
      </c>
    </row>
    <row r="212" spans="1:7" ht="15" customHeight="1">
      <c r="A212" s="97"/>
      <c r="B212" s="97"/>
      <c r="C212" s="95" t="s">
        <v>34</v>
      </c>
      <c r="D212" s="139"/>
      <c r="E212" s="139"/>
      <c r="F212" s="139"/>
      <c r="G212" s="91">
        <f>(G207+G211)*0.015</f>
        <v>0.27808199999999994</v>
      </c>
    </row>
    <row r="213" spans="1:7" s="8" customFormat="1" ht="15" customHeight="1">
      <c r="A213" s="97"/>
      <c r="B213" s="97"/>
      <c r="C213" s="95" t="s">
        <v>35</v>
      </c>
      <c r="D213" s="139"/>
      <c r="E213" s="139"/>
      <c r="F213" s="139"/>
      <c r="G213" s="91">
        <f>G207+G211+G212</f>
        <v>18.816882</v>
      </c>
    </row>
    <row r="214" spans="1:7" ht="15" customHeight="1">
      <c r="A214" s="96"/>
      <c r="B214" s="96"/>
      <c r="C214" s="95" t="s">
        <v>99</v>
      </c>
      <c r="D214" s="140"/>
      <c r="E214" s="140"/>
      <c r="F214" s="140"/>
      <c r="G214" s="91">
        <f>G213*0.03</f>
        <v>0.56450645999999993</v>
      </c>
    </row>
    <row r="215" spans="1:7" ht="15" customHeight="1">
      <c r="A215" s="96"/>
      <c r="B215" s="96"/>
      <c r="C215" s="95" t="s">
        <v>36</v>
      </c>
      <c r="D215" s="140"/>
      <c r="E215" s="140"/>
      <c r="F215" s="140"/>
      <c r="G215" s="91">
        <f>G213+G214</f>
        <v>19.38138846</v>
      </c>
    </row>
    <row r="216" spans="1:7" ht="15" customHeight="1" thickBot="1">
      <c r="A216" s="96"/>
      <c r="B216" s="96"/>
      <c r="C216" s="95"/>
      <c r="D216" s="114"/>
      <c r="E216" s="114"/>
      <c r="F216" s="114"/>
      <c r="G216" s="115"/>
    </row>
    <row r="217" spans="1:7" ht="15" customHeight="1" thickBot="1">
      <c r="A217" s="68" t="s">
        <v>5</v>
      </c>
      <c r="B217" s="68"/>
      <c r="C217" s="67">
        <v>3</v>
      </c>
      <c r="D217" s="9"/>
      <c r="E217" s="10"/>
      <c r="F217" s="10"/>
      <c r="G217" s="11"/>
    </row>
    <row r="218" spans="1:7" ht="15" customHeight="1">
      <c r="A218" s="4" t="s">
        <v>2</v>
      </c>
      <c r="B218" s="4"/>
      <c r="C218" s="53" t="s">
        <v>27</v>
      </c>
      <c r="D218" s="5"/>
      <c r="E218" s="5"/>
      <c r="F218" s="5"/>
      <c r="G218" s="6"/>
    </row>
    <row r="219" spans="1:7" ht="30" customHeight="1" thickBot="1">
      <c r="A219" s="7" t="s">
        <v>3</v>
      </c>
      <c r="B219" s="7"/>
      <c r="C219" s="46">
        <v>4</v>
      </c>
      <c r="D219" s="136" t="s">
        <v>86</v>
      </c>
      <c r="E219" s="136"/>
      <c r="F219" s="136"/>
      <c r="G219" s="136"/>
    </row>
    <row r="220" spans="1:7">
      <c r="A220" s="17"/>
      <c r="B220" s="17"/>
      <c r="C220" s="55"/>
      <c r="D220" s="137"/>
      <c r="E220" s="137"/>
      <c r="F220" s="137"/>
      <c r="G220" s="137"/>
    </row>
    <row r="221" spans="1:7" ht="15" thickBot="1">
      <c r="A221" s="35" t="s">
        <v>43</v>
      </c>
      <c r="B221" s="35" t="s">
        <v>37</v>
      </c>
      <c r="C221" s="56" t="s">
        <v>0</v>
      </c>
      <c r="D221" s="18" t="s">
        <v>8</v>
      </c>
      <c r="E221" s="18" t="s">
        <v>1</v>
      </c>
      <c r="F221" s="18" t="s">
        <v>6</v>
      </c>
      <c r="G221" s="19" t="s">
        <v>9</v>
      </c>
    </row>
    <row r="222" spans="1:7" ht="60" customHeight="1">
      <c r="A222" s="32">
        <v>1</v>
      </c>
      <c r="B222" s="106" t="s">
        <v>51</v>
      </c>
      <c r="C222" s="47" t="s">
        <v>124</v>
      </c>
      <c r="D222" s="34"/>
      <c r="E222" s="32"/>
      <c r="F222" s="32"/>
      <c r="G222" s="31"/>
    </row>
    <row r="223" spans="1:7" ht="15" customHeight="1">
      <c r="A223" s="32"/>
      <c r="B223" s="106"/>
      <c r="C223" s="124"/>
      <c r="D223" s="107"/>
      <c r="E223" s="122"/>
      <c r="F223" s="122"/>
      <c r="G223" s="123"/>
    </row>
    <row r="224" spans="1:7" ht="15" customHeight="1" thickBot="1">
      <c r="A224" s="96"/>
      <c r="B224" s="96"/>
      <c r="C224" s="47"/>
      <c r="D224" s="18" t="s">
        <v>8</v>
      </c>
      <c r="E224" s="18" t="s">
        <v>1</v>
      </c>
      <c r="F224" s="18" t="s">
        <v>6</v>
      </c>
      <c r="G224" s="19" t="s">
        <v>9</v>
      </c>
    </row>
    <row r="225" spans="1:7" ht="15" customHeight="1">
      <c r="A225" s="96"/>
      <c r="B225" s="96"/>
      <c r="C225" s="95" t="s">
        <v>31</v>
      </c>
      <c r="D225" s="31"/>
      <c r="E225" s="32"/>
      <c r="F225" s="32"/>
      <c r="G225" s="31"/>
    </row>
    <row r="226" spans="1:7" ht="15" customHeight="1">
      <c r="A226" s="96"/>
      <c r="B226" s="96"/>
      <c r="C226" s="127" t="s">
        <v>163</v>
      </c>
      <c r="D226" s="34">
        <v>26.08</v>
      </c>
      <c r="E226" s="32">
        <v>0.2</v>
      </c>
      <c r="F226" s="32" t="s">
        <v>29</v>
      </c>
      <c r="G226" s="34">
        <f>D226*E226</f>
        <v>5.2160000000000002</v>
      </c>
    </row>
    <row r="227" spans="1:7" ht="15" customHeight="1">
      <c r="A227" s="96"/>
      <c r="B227" s="96"/>
      <c r="C227" s="127" t="s">
        <v>165</v>
      </c>
      <c r="D227" s="34">
        <v>30.41</v>
      </c>
      <c r="E227" s="32">
        <v>0.2</v>
      </c>
      <c r="F227" s="32" t="s">
        <v>29</v>
      </c>
      <c r="G227" s="34">
        <f>D227*E227</f>
        <v>6.0820000000000007</v>
      </c>
    </row>
    <row r="228" spans="1:7" ht="15" customHeight="1">
      <c r="A228" s="96"/>
      <c r="B228" s="96"/>
      <c r="C228" s="95" t="s">
        <v>33</v>
      </c>
      <c r="D228" s="139"/>
      <c r="E228" s="139"/>
      <c r="F228" s="139"/>
      <c r="G228" s="91">
        <f>G226+G227</f>
        <v>11.298000000000002</v>
      </c>
    </row>
    <row r="229" spans="1:7" ht="15" customHeight="1">
      <c r="A229" s="96"/>
      <c r="B229" s="96"/>
      <c r="C229" s="95" t="s">
        <v>30</v>
      </c>
      <c r="D229" s="31"/>
      <c r="E229" s="32"/>
      <c r="F229" s="32"/>
      <c r="G229" s="31"/>
    </row>
    <row r="230" spans="1:7" ht="15" customHeight="1">
      <c r="A230" s="96"/>
      <c r="B230" s="96"/>
      <c r="C230" s="93"/>
      <c r="D230" s="31"/>
      <c r="E230" s="32"/>
      <c r="F230" s="32"/>
      <c r="G230" s="34">
        <f>D230*E230</f>
        <v>0</v>
      </c>
    </row>
    <row r="231" spans="1:7" ht="15" customHeight="1">
      <c r="A231" s="96"/>
      <c r="B231" s="96"/>
      <c r="C231" s="93" t="s">
        <v>114</v>
      </c>
      <c r="D231" s="31">
        <v>48</v>
      </c>
      <c r="E231" s="32">
        <v>1</v>
      </c>
      <c r="F231" s="32" t="s">
        <v>15</v>
      </c>
      <c r="G231" s="34">
        <f>D231*E231</f>
        <v>48</v>
      </c>
    </row>
    <row r="232" spans="1:7" ht="15" customHeight="1">
      <c r="A232" s="96"/>
      <c r="B232" s="96"/>
      <c r="C232" s="95" t="s">
        <v>33</v>
      </c>
      <c r="D232" s="139"/>
      <c r="E232" s="139"/>
      <c r="F232" s="139"/>
      <c r="G232" s="91">
        <f>G230+G231</f>
        <v>48</v>
      </c>
    </row>
    <row r="233" spans="1:7" ht="15" customHeight="1">
      <c r="A233" s="97"/>
      <c r="B233" s="97"/>
      <c r="C233" s="95" t="s">
        <v>34</v>
      </c>
      <c r="D233" s="139"/>
      <c r="E233" s="139"/>
      <c r="F233" s="139"/>
      <c r="G233" s="91">
        <f>(G228+G232)*0.015</f>
        <v>0.88946999999999998</v>
      </c>
    </row>
    <row r="234" spans="1:7" s="8" customFormat="1" ht="15" customHeight="1">
      <c r="A234" s="97"/>
      <c r="B234" s="97"/>
      <c r="C234" s="95" t="s">
        <v>35</v>
      </c>
      <c r="D234" s="139"/>
      <c r="E234" s="139"/>
      <c r="F234" s="139"/>
      <c r="G234" s="91">
        <f>G228+G232+G233</f>
        <v>60.187470000000005</v>
      </c>
    </row>
    <row r="235" spans="1:7" ht="15" customHeight="1">
      <c r="A235" s="96"/>
      <c r="B235" s="96"/>
      <c r="C235" s="95" t="s">
        <v>99</v>
      </c>
      <c r="D235" s="140"/>
      <c r="E235" s="140"/>
      <c r="F235" s="140"/>
      <c r="G235" s="91">
        <f>G234*0.03</f>
        <v>1.8056241000000002</v>
      </c>
    </row>
    <row r="236" spans="1:7" ht="15" customHeight="1">
      <c r="A236" s="96"/>
      <c r="B236" s="96"/>
      <c r="C236" s="95" t="s">
        <v>36</v>
      </c>
      <c r="D236" s="140"/>
      <c r="E236" s="140"/>
      <c r="F236" s="140"/>
      <c r="G236" s="91">
        <f>G234+G235</f>
        <v>61.993094100000008</v>
      </c>
    </row>
    <row r="237" spans="1:7" ht="15" customHeight="1" thickBot="1">
      <c r="A237" s="96"/>
      <c r="B237" s="96"/>
      <c r="C237" s="95"/>
      <c r="D237" s="114"/>
      <c r="E237" s="114"/>
      <c r="F237" s="114"/>
      <c r="G237" s="115"/>
    </row>
    <row r="238" spans="1:7" ht="15" customHeight="1" thickBot="1">
      <c r="A238" s="68" t="s">
        <v>5</v>
      </c>
      <c r="B238" s="68"/>
      <c r="C238" s="67">
        <v>4</v>
      </c>
      <c r="D238" s="9"/>
      <c r="E238" s="10"/>
      <c r="F238" s="10"/>
      <c r="G238" s="11"/>
    </row>
    <row r="239" spans="1:7" ht="15" customHeight="1">
      <c r="A239" s="4" t="s">
        <v>2</v>
      </c>
      <c r="B239" s="4"/>
      <c r="C239" s="53" t="s">
        <v>27</v>
      </c>
      <c r="D239" s="5"/>
      <c r="E239" s="5"/>
      <c r="F239" s="5"/>
      <c r="G239" s="6"/>
    </row>
    <row r="240" spans="1:7" ht="30" customHeight="1" thickBot="1">
      <c r="A240" s="7" t="s">
        <v>3</v>
      </c>
      <c r="B240" s="7"/>
      <c r="C240" s="46">
        <v>5</v>
      </c>
      <c r="D240" s="136" t="s">
        <v>96</v>
      </c>
      <c r="E240" s="136"/>
      <c r="F240" s="136"/>
      <c r="G240" s="136"/>
    </row>
    <row r="241" spans="1:7" ht="15" customHeight="1">
      <c r="A241" s="17"/>
      <c r="B241" s="17"/>
      <c r="C241" s="55"/>
      <c r="D241" s="137"/>
      <c r="E241" s="137"/>
      <c r="F241" s="137"/>
      <c r="G241" s="137"/>
    </row>
    <row r="242" spans="1:7" ht="15" customHeight="1" thickBot="1">
      <c r="A242" s="35" t="s">
        <v>43</v>
      </c>
      <c r="B242" s="35" t="s">
        <v>37</v>
      </c>
      <c r="C242" s="56" t="s">
        <v>0</v>
      </c>
      <c r="D242" s="18" t="s">
        <v>8</v>
      </c>
      <c r="E242" s="18" t="s">
        <v>1</v>
      </c>
      <c r="F242" s="18" t="s">
        <v>6</v>
      </c>
      <c r="G242" s="19" t="s">
        <v>9</v>
      </c>
    </row>
    <row r="243" spans="1:7" ht="79.900000000000006" customHeight="1">
      <c r="A243" s="32">
        <v>1</v>
      </c>
      <c r="B243" s="106" t="s">
        <v>52</v>
      </c>
      <c r="C243" s="54" t="s">
        <v>125</v>
      </c>
      <c r="D243" s="34"/>
      <c r="E243" s="33"/>
      <c r="F243" s="32"/>
      <c r="G243" s="31"/>
    </row>
    <row r="244" spans="1:7" ht="15" customHeight="1">
      <c r="A244" s="32"/>
      <c r="B244" s="106"/>
      <c r="C244" s="124"/>
      <c r="D244" s="107"/>
      <c r="E244" s="122"/>
      <c r="F244" s="122"/>
      <c r="G244" s="123"/>
    </row>
    <row r="245" spans="1:7" ht="15" customHeight="1" thickBot="1">
      <c r="A245" s="96"/>
      <c r="B245" s="96"/>
      <c r="C245" s="47"/>
      <c r="D245" s="18" t="s">
        <v>8</v>
      </c>
      <c r="E245" s="18" t="s">
        <v>1</v>
      </c>
      <c r="F245" s="18" t="s">
        <v>6</v>
      </c>
      <c r="G245" s="19" t="s">
        <v>9</v>
      </c>
    </row>
    <row r="246" spans="1:7" ht="15" customHeight="1">
      <c r="A246" s="96"/>
      <c r="B246" s="96"/>
      <c r="C246" s="95" t="s">
        <v>31</v>
      </c>
      <c r="D246" s="31"/>
      <c r="E246" s="32"/>
      <c r="F246" s="32"/>
      <c r="G246" s="31"/>
    </row>
    <row r="247" spans="1:7" ht="15" customHeight="1">
      <c r="A247" s="96"/>
      <c r="B247" s="96"/>
      <c r="C247" s="127" t="s">
        <v>163</v>
      </c>
      <c r="D247" s="34">
        <v>26.08</v>
      </c>
      <c r="E247" s="32">
        <v>0.14000000000000001</v>
      </c>
      <c r="F247" s="32" t="s">
        <v>29</v>
      </c>
      <c r="G247" s="34">
        <f>D247*E247</f>
        <v>3.6512000000000002</v>
      </c>
    </row>
    <row r="248" spans="1:7" ht="15" customHeight="1">
      <c r="A248" s="96"/>
      <c r="B248" s="96"/>
      <c r="C248" s="127" t="s">
        <v>165</v>
      </c>
      <c r="D248" s="34">
        <v>30.41</v>
      </c>
      <c r="E248" s="32">
        <v>0.14000000000000001</v>
      </c>
      <c r="F248" s="32" t="s">
        <v>29</v>
      </c>
      <c r="G248" s="34">
        <f>D248*E248</f>
        <v>4.2574000000000005</v>
      </c>
    </row>
    <row r="249" spans="1:7" ht="15" customHeight="1">
      <c r="A249" s="96"/>
      <c r="B249" s="96"/>
      <c r="C249" s="95" t="s">
        <v>33</v>
      </c>
      <c r="D249" s="139"/>
      <c r="E249" s="139"/>
      <c r="F249" s="139"/>
      <c r="G249" s="91">
        <f>G247+G248</f>
        <v>7.9086000000000007</v>
      </c>
    </row>
    <row r="250" spans="1:7" ht="15" customHeight="1">
      <c r="A250" s="96"/>
      <c r="B250" s="96"/>
      <c r="C250" s="95" t="s">
        <v>30</v>
      </c>
      <c r="D250" s="31"/>
      <c r="E250" s="32"/>
      <c r="F250" s="32"/>
      <c r="G250" s="31"/>
    </row>
    <row r="251" spans="1:7" ht="15" customHeight="1">
      <c r="A251" s="96"/>
      <c r="B251" s="96"/>
      <c r="C251" s="93"/>
      <c r="D251" s="31"/>
      <c r="E251" s="32"/>
      <c r="F251" s="32"/>
      <c r="G251" s="34">
        <f>D251*E251</f>
        <v>0</v>
      </c>
    </row>
    <row r="252" spans="1:7" ht="15" customHeight="1">
      <c r="A252" s="96"/>
      <c r="B252" s="96"/>
      <c r="C252" s="93" t="s">
        <v>32</v>
      </c>
      <c r="D252" s="31">
        <v>31.82</v>
      </c>
      <c r="E252" s="32">
        <v>1</v>
      </c>
      <c r="F252" s="32" t="s">
        <v>15</v>
      </c>
      <c r="G252" s="34">
        <f>D252*E252</f>
        <v>31.82</v>
      </c>
    </row>
    <row r="253" spans="1:7" ht="15" customHeight="1">
      <c r="A253" s="96"/>
      <c r="B253" s="96"/>
      <c r="C253" s="95" t="s">
        <v>33</v>
      </c>
      <c r="D253" s="139"/>
      <c r="E253" s="139"/>
      <c r="F253" s="139"/>
      <c r="G253" s="91">
        <f>G251+G252</f>
        <v>31.82</v>
      </c>
    </row>
    <row r="254" spans="1:7" ht="15" customHeight="1">
      <c r="A254" s="97"/>
      <c r="B254" s="97"/>
      <c r="C254" s="126" t="s">
        <v>34</v>
      </c>
      <c r="D254" s="139"/>
      <c r="E254" s="139"/>
      <c r="F254" s="139"/>
      <c r="G254" s="91">
        <f>(G249+G253)*0.015</f>
        <v>0.59592899999999993</v>
      </c>
    </row>
    <row r="255" spans="1:7" s="8" customFormat="1" ht="15" customHeight="1">
      <c r="A255" s="97"/>
      <c r="B255" s="97"/>
      <c r="C255" s="95" t="s">
        <v>35</v>
      </c>
      <c r="D255" s="139"/>
      <c r="E255" s="139"/>
      <c r="F255" s="139"/>
      <c r="G255" s="91">
        <f>G249+G253+G254</f>
        <v>40.324528999999998</v>
      </c>
    </row>
    <row r="256" spans="1:7" ht="15" customHeight="1">
      <c r="A256" s="96"/>
      <c r="B256" s="96"/>
      <c r="C256" s="126" t="s">
        <v>99</v>
      </c>
      <c r="D256" s="140"/>
      <c r="E256" s="140"/>
      <c r="F256" s="140"/>
      <c r="G256" s="91">
        <f>G255*0.03</f>
        <v>1.2097358699999998</v>
      </c>
    </row>
    <row r="257" spans="1:7" ht="15" customHeight="1">
      <c r="A257" s="96"/>
      <c r="B257" s="96"/>
      <c r="C257" s="95" t="s">
        <v>36</v>
      </c>
      <c r="D257" s="140"/>
      <c r="E257" s="140"/>
      <c r="F257" s="140"/>
      <c r="G257" s="91">
        <f>G255+G256</f>
        <v>41.534264870000001</v>
      </c>
    </row>
    <row r="258" spans="1:7" ht="15" customHeight="1">
      <c r="A258" s="96"/>
      <c r="B258" s="96"/>
      <c r="C258" s="95"/>
      <c r="D258" s="114"/>
      <c r="E258" s="114"/>
      <c r="F258" s="114"/>
      <c r="G258" s="115"/>
    </row>
    <row r="259" spans="1:7" ht="15" customHeight="1" thickBot="1">
      <c r="A259" s="35" t="s">
        <v>43</v>
      </c>
      <c r="B259" s="35" t="s">
        <v>37</v>
      </c>
      <c r="C259" s="56" t="s">
        <v>0</v>
      </c>
      <c r="D259" s="18" t="s">
        <v>8</v>
      </c>
      <c r="E259" s="18" t="s">
        <v>1</v>
      </c>
      <c r="F259" s="18" t="s">
        <v>6</v>
      </c>
      <c r="G259" s="19" t="s">
        <v>9</v>
      </c>
    </row>
    <row r="260" spans="1:7" ht="79.900000000000006" customHeight="1">
      <c r="A260" s="32">
        <v>2</v>
      </c>
      <c r="B260" s="106" t="s">
        <v>97</v>
      </c>
      <c r="C260" s="54" t="s">
        <v>126</v>
      </c>
      <c r="D260" s="34"/>
      <c r="E260" s="33"/>
      <c r="F260" s="32"/>
      <c r="G260" s="31"/>
    </row>
    <row r="261" spans="1:7" ht="15" customHeight="1">
      <c r="A261" s="32"/>
      <c r="B261" s="106"/>
      <c r="C261" s="124"/>
      <c r="D261" s="107"/>
      <c r="E261" s="122"/>
      <c r="F261" s="122"/>
      <c r="G261" s="123"/>
    </row>
    <row r="262" spans="1:7" ht="15" customHeight="1" thickBot="1">
      <c r="A262" s="96"/>
      <c r="B262" s="96"/>
      <c r="C262" s="47"/>
      <c r="D262" s="18" t="s">
        <v>8</v>
      </c>
      <c r="E262" s="18" t="s">
        <v>1</v>
      </c>
      <c r="F262" s="18" t="s">
        <v>6</v>
      </c>
      <c r="G262" s="19" t="s">
        <v>9</v>
      </c>
    </row>
    <row r="263" spans="1:7" ht="15" customHeight="1">
      <c r="A263" s="96"/>
      <c r="B263" s="96"/>
      <c r="C263" s="95" t="s">
        <v>31</v>
      </c>
      <c r="D263" s="31"/>
      <c r="E263" s="32"/>
      <c r="F263" s="32"/>
      <c r="G263" s="31"/>
    </row>
    <row r="264" spans="1:7" ht="15" customHeight="1">
      <c r="A264" s="96"/>
      <c r="B264" s="96"/>
      <c r="C264" s="127" t="s">
        <v>163</v>
      </c>
      <c r="D264" s="34">
        <v>26.08</v>
      </c>
      <c r="E264" s="32">
        <v>0.14000000000000001</v>
      </c>
      <c r="F264" s="32" t="s">
        <v>29</v>
      </c>
      <c r="G264" s="34">
        <f>D264*E264</f>
        <v>3.6512000000000002</v>
      </c>
    </row>
    <row r="265" spans="1:7" ht="15" customHeight="1">
      <c r="A265" s="96"/>
      <c r="B265" s="96"/>
      <c r="C265" s="127" t="s">
        <v>165</v>
      </c>
      <c r="D265" s="34">
        <v>30.41</v>
      </c>
      <c r="E265" s="32">
        <v>0.14000000000000001</v>
      </c>
      <c r="F265" s="32" t="s">
        <v>29</v>
      </c>
      <c r="G265" s="34">
        <f>D265*E265</f>
        <v>4.2574000000000005</v>
      </c>
    </row>
    <row r="266" spans="1:7" ht="15" customHeight="1">
      <c r="A266" s="96"/>
      <c r="B266" s="96"/>
      <c r="C266" s="95" t="s">
        <v>33</v>
      </c>
      <c r="D266" s="139"/>
      <c r="E266" s="139"/>
      <c r="F266" s="139"/>
      <c r="G266" s="91">
        <f>G264+G265</f>
        <v>7.9086000000000007</v>
      </c>
    </row>
    <row r="267" spans="1:7" ht="15" customHeight="1">
      <c r="A267" s="96"/>
      <c r="B267" s="96"/>
      <c r="C267" s="95" t="s">
        <v>30</v>
      </c>
      <c r="D267" s="31"/>
      <c r="E267" s="32"/>
      <c r="F267" s="32"/>
      <c r="G267" s="31"/>
    </row>
    <row r="268" spans="1:7" ht="15" customHeight="1">
      <c r="A268" s="96"/>
      <c r="B268" s="96"/>
      <c r="C268" s="93"/>
      <c r="D268" s="31"/>
      <c r="E268" s="32"/>
      <c r="F268" s="32"/>
      <c r="G268" s="34">
        <f>D268*E268</f>
        <v>0</v>
      </c>
    </row>
    <row r="269" spans="1:7" ht="15" customHeight="1">
      <c r="A269" s="96"/>
      <c r="B269" s="96"/>
      <c r="C269" s="93" t="s">
        <v>32</v>
      </c>
      <c r="D269" s="31">
        <v>17.25</v>
      </c>
      <c r="E269" s="32">
        <v>1</v>
      </c>
      <c r="F269" s="32" t="s">
        <v>15</v>
      </c>
      <c r="G269" s="34">
        <f>D269*E269</f>
        <v>17.25</v>
      </c>
    </row>
    <row r="270" spans="1:7" ht="15" customHeight="1">
      <c r="A270" s="96"/>
      <c r="B270" s="96"/>
      <c r="C270" s="95" t="s">
        <v>33</v>
      </c>
      <c r="D270" s="139"/>
      <c r="E270" s="139"/>
      <c r="F270" s="139"/>
      <c r="G270" s="91">
        <f>G268+G269</f>
        <v>17.25</v>
      </c>
    </row>
    <row r="271" spans="1:7" ht="15" customHeight="1">
      <c r="A271" s="97"/>
      <c r="B271" s="97"/>
      <c r="C271" s="126" t="s">
        <v>34</v>
      </c>
      <c r="D271" s="139"/>
      <c r="E271" s="139"/>
      <c r="F271" s="139"/>
      <c r="G271" s="91">
        <f>(G266+G270)*0.015</f>
        <v>0.37737899999999996</v>
      </c>
    </row>
    <row r="272" spans="1:7" s="8" customFormat="1" ht="15" customHeight="1">
      <c r="A272" s="97"/>
      <c r="B272" s="97"/>
      <c r="C272" s="95" t="s">
        <v>35</v>
      </c>
      <c r="D272" s="139"/>
      <c r="E272" s="139"/>
      <c r="F272" s="139"/>
      <c r="G272" s="91">
        <f>G266+G270+G271</f>
        <v>25.535979000000001</v>
      </c>
    </row>
    <row r="273" spans="1:7" ht="15" customHeight="1">
      <c r="A273" s="96"/>
      <c r="B273" s="96"/>
      <c r="C273" s="126" t="s">
        <v>99</v>
      </c>
      <c r="D273" s="140"/>
      <c r="E273" s="140"/>
      <c r="F273" s="140"/>
      <c r="G273" s="91">
        <f>G272*0.03</f>
        <v>0.76607937000000004</v>
      </c>
    </row>
    <row r="274" spans="1:7" ht="15" customHeight="1">
      <c r="A274" s="96"/>
      <c r="B274" s="96"/>
      <c r="C274" s="95" t="s">
        <v>36</v>
      </c>
      <c r="D274" s="140"/>
      <c r="E274" s="140"/>
      <c r="F274" s="140"/>
      <c r="G274" s="91">
        <f>G272+G273</f>
        <v>26.302058370000001</v>
      </c>
    </row>
    <row r="275" spans="1:7" ht="15" customHeight="1">
      <c r="A275" s="96"/>
      <c r="B275" s="96"/>
      <c r="C275" s="95"/>
      <c r="D275" s="114"/>
      <c r="E275" s="114"/>
      <c r="F275" s="114"/>
      <c r="G275" s="115"/>
    </row>
    <row r="276" spans="1:7" ht="15" customHeight="1" thickBot="1">
      <c r="A276" s="35" t="s">
        <v>43</v>
      </c>
      <c r="B276" s="35" t="s">
        <v>37</v>
      </c>
      <c r="C276" s="56" t="s">
        <v>0</v>
      </c>
      <c r="D276" s="18" t="s">
        <v>8</v>
      </c>
      <c r="E276" s="18" t="s">
        <v>1</v>
      </c>
      <c r="F276" s="18" t="s">
        <v>6</v>
      </c>
      <c r="G276" s="19" t="s">
        <v>9</v>
      </c>
    </row>
    <row r="277" spans="1:7" ht="79.900000000000006" customHeight="1">
      <c r="A277" s="32">
        <v>3</v>
      </c>
      <c r="B277" s="106" t="s">
        <v>87</v>
      </c>
      <c r="C277" s="54" t="s">
        <v>127</v>
      </c>
      <c r="D277" s="34"/>
      <c r="E277" s="33"/>
      <c r="F277" s="32"/>
      <c r="G277" s="31"/>
    </row>
    <row r="278" spans="1:7" ht="15" customHeight="1">
      <c r="A278" s="32"/>
      <c r="B278" s="106"/>
      <c r="C278" s="124"/>
      <c r="D278" s="107"/>
      <c r="E278" s="122"/>
      <c r="F278" s="122"/>
      <c r="G278" s="123"/>
    </row>
    <row r="279" spans="1:7" ht="15" customHeight="1" thickBot="1">
      <c r="A279" s="96"/>
      <c r="B279" s="96"/>
      <c r="C279" s="47"/>
      <c r="D279" s="18" t="s">
        <v>8</v>
      </c>
      <c r="E279" s="18" t="s">
        <v>1</v>
      </c>
      <c r="F279" s="18" t="s">
        <v>6</v>
      </c>
      <c r="G279" s="19" t="s">
        <v>9</v>
      </c>
    </row>
    <row r="280" spans="1:7" ht="15" customHeight="1">
      <c r="A280" s="96"/>
      <c r="B280" s="96"/>
      <c r="C280" s="95" t="s">
        <v>31</v>
      </c>
      <c r="D280" s="31"/>
      <c r="E280" s="32"/>
      <c r="F280" s="32"/>
      <c r="G280" s="31"/>
    </row>
    <row r="281" spans="1:7" ht="15" customHeight="1">
      <c r="A281" s="96"/>
      <c r="B281" s="96"/>
      <c r="C281" s="127" t="s">
        <v>163</v>
      </c>
      <c r="D281" s="34">
        <v>26.08</v>
      </c>
      <c r="E281" s="32">
        <v>0.14000000000000001</v>
      </c>
      <c r="F281" s="32" t="s">
        <v>29</v>
      </c>
      <c r="G281" s="34">
        <f>D281*E281</f>
        <v>3.6512000000000002</v>
      </c>
    </row>
    <row r="282" spans="1:7" ht="15" customHeight="1">
      <c r="A282" s="96"/>
      <c r="B282" s="96"/>
      <c r="C282" s="127" t="s">
        <v>165</v>
      </c>
      <c r="D282" s="34">
        <v>30.41</v>
      </c>
      <c r="E282" s="32">
        <v>0.14000000000000001</v>
      </c>
      <c r="F282" s="32" t="s">
        <v>29</v>
      </c>
      <c r="G282" s="34">
        <f>D282*E282</f>
        <v>4.2574000000000005</v>
      </c>
    </row>
    <row r="283" spans="1:7" ht="15" customHeight="1">
      <c r="A283" s="96"/>
      <c r="B283" s="96"/>
      <c r="C283" s="95" t="s">
        <v>33</v>
      </c>
      <c r="D283" s="139"/>
      <c r="E283" s="139"/>
      <c r="F283" s="139"/>
      <c r="G283" s="91">
        <f>G281+G282</f>
        <v>7.9086000000000007</v>
      </c>
    </row>
    <row r="284" spans="1:7" ht="15" customHeight="1">
      <c r="A284" s="96"/>
      <c r="B284" s="96"/>
      <c r="C284" s="95" t="s">
        <v>30</v>
      </c>
      <c r="D284" s="31"/>
      <c r="E284" s="32"/>
      <c r="F284" s="32"/>
      <c r="G284" s="31"/>
    </row>
    <row r="285" spans="1:7" ht="15" customHeight="1">
      <c r="A285" s="96"/>
      <c r="B285" s="96"/>
      <c r="C285" s="93"/>
      <c r="D285" s="31"/>
      <c r="E285" s="32"/>
      <c r="F285" s="32"/>
      <c r="G285" s="34">
        <f>D285*E285</f>
        <v>0</v>
      </c>
    </row>
    <row r="286" spans="1:7" ht="15" customHeight="1">
      <c r="A286" s="96"/>
      <c r="B286" s="96"/>
      <c r="C286" s="93" t="s">
        <v>32</v>
      </c>
      <c r="D286" s="31">
        <v>75.53</v>
      </c>
      <c r="E286" s="32">
        <v>1</v>
      </c>
      <c r="F286" s="32" t="s">
        <v>15</v>
      </c>
      <c r="G286" s="34">
        <f>D286*E286</f>
        <v>75.53</v>
      </c>
    </row>
    <row r="287" spans="1:7" ht="15" customHeight="1">
      <c r="A287" s="96"/>
      <c r="B287" s="96"/>
      <c r="C287" s="95" t="s">
        <v>33</v>
      </c>
      <c r="D287" s="139"/>
      <c r="E287" s="139"/>
      <c r="F287" s="139"/>
      <c r="G287" s="91">
        <f>G285+G286</f>
        <v>75.53</v>
      </c>
    </row>
    <row r="288" spans="1:7" ht="15" customHeight="1">
      <c r="A288" s="97"/>
      <c r="B288" s="97"/>
      <c r="C288" s="126" t="s">
        <v>34</v>
      </c>
      <c r="D288" s="139"/>
      <c r="E288" s="139"/>
      <c r="F288" s="139"/>
      <c r="G288" s="91">
        <f>(G283+G287)*0.015</f>
        <v>1.251579</v>
      </c>
    </row>
    <row r="289" spans="1:7" s="8" customFormat="1" ht="15" customHeight="1">
      <c r="A289" s="97"/>
      <c r="B289" s="97"/>
      <c r="C289" s="95" t="s">
        <v>35</v>
      </c>
      <c r="D289" s="139"/>
      <c r="E289" s="139"/>
      <c r="F289" s="139"/>
      <c r="G289" s="91">
        <f>G283+G287+G288</f>
        <v>84.690179000000015</v>
      </c>
    </row>
    <row r="290" spans="1:7" ht="15" customHeight="1">
      <c r="A290" s="96"/>
      <c r="B290" s="96"/>
      <c r="C290" s="126" t="s">
        <v>99</v>
      </c>
      <c r="D290" s="140"/>
      <c r="E290" s="140"/>
      <c r="F290" s="140"/>
      <c r="G290" s="91">
        <f>G289*0.03</f>
        <v>2.5407053700000004</v>
      </c>
    </row>
    <row r="291" spans="1:7" ht="15" customHeight="1">
      <c r="A291" s="96"/>
      <c r="B291" s="96"/>
      <c r="C291" s="95" t="s">
        <v>36</v>
      </c>
      <c r="D291" s="140"/>
      <c r="E291" s="140"/>
      <c r="F291" s="140"/>
      <c r="G291" s="91">
        <f>G289+G290</f>
        <v>87.230884370000012</v>
      </c>
    </row>
    <row r="292" spans="1:7" ht="15" customHeight="1">
      <c r="A292" s="96"/>
      <c r="B292" s="96"/>
      <c r="C292" s="95"/>
      <c r="D292" s="114"/>
      <c r="E292" s="114"/>
      <c r="F292" s="114"/>
      <c r="G292" s="115"/>
    </row>
    <row r="293" spans="1:7" ht="15" customHeight="1" thickBot="1">
      <c r="A293" s="35" t="s">
        <v>43</v>
      </c>
      <c r="B293" s="35" t="s">
        <v>37</v>
      </c>
      <c r="C293" s="56" t="s">
        <v>0</v>
      </c>
      <c r="D293" s="18" t="s">
        <v>8</v>
      </c>
      <c r="E293" s="18" t="s">
        <v>1</v>
      </c>
      <c r="F293" s="18" t="s">
        <v>6</v>
      </c>
      <c r="G293" s="19" t="s">
        <v>9</v>
      </c>
    </row>
    <row r="294" spans="1:7" ht="79.900000000000006" customHeight="1">
      <c r="A294" s="32">
        <v>4</v>
      </c>
      <c r="B294" s="106" t="s">
        <v>98</v>
      </c>
      <c r="C294" s="54" t="s">
        <v>152</v>
      </c>
      <c r="D294" s="34"/>
      <c r="E294" s="33"/>
      <c r="F294" s="32"/>
      <c r="G294" s="31"/>
    </row>
    <row r="295" spans="1:7" ht="15" customHeight="1">
      <c r="A295" s="32"/>
      <c r="B295" s="106"/>
      <c r="C295" s="124"/>
      <c r="D295" s="107"/>
      <c r="E295" s="122"/>
      <c r="F295" s="122"/>
      <c r="G295" s="123"/>
    </row>
    <row r="296" spans="1:7" ht="15" customHeight="1" thickBot="1">
      <c r="A296" s="96"/>
      <c r="B296" s="96"/>
      <c r="C296" s="47"/>
      <c r="D296" s="18" t="s">
        <v>8</v>
      </c>
      <c r="E296" s="18" t="s">
        <v>1</v>
      </c>
      <c r="F296" s="18" t="s">
        <v>6</v>
      </c>
      <c r="G296" s="19" t="s">
        <v>9</v>
      </c>
    </row>
    <row r="297" spans="1:7" ht="15" customHeight="1">
      <c r="A297" s="96"/>
      <c r="B297" s="96"/>
      <c r="C297" s="95" t="s">
        <v>31</v>
      </c>
      <c r="D297" s="31"/>
      <c r="E297" s="32"/>
      <c r="F297" s="32"/>
      <c r="G297" s="31"/>
    </row>
    <row r="298" spans="1:7" ht="15" customHeight="1">
      <c r="A298" s="96"/>
      <c r="B298" s="96"/>
      <c r="C298" s="127" t="s">
        <v>163</v>
      </c>
      <c r="D298" s="34">
        <v>26.08</v>
      </c>
      <c r="E298" s="32">
        <v>0.22</v>
      </c>
      <c r="F298" s="32" t="s">
        <v>29</v>
      </c>
      <c r="G298" s="34">
        <f>D298*E298</f>
        <v>5.7375999999999996</v>
      </c>
    </row>
    <row r="299" spans="1:7" ht="15" customHeight="1">
      <c r="A299" s="96"/>
      <c r="B299" s="96"/>
      <c r="C299" s="127" t="s">
        <v>165</v>
      </c>
      <c r="D299" s="34">
        <v>30.41</v>
      </c>
      <c r="E299" s="32">
        <v>0.22</v>
      </c>
      <c r="F299" s="32" t="s">
        <v>29</v>
      </c>
      <c r="G299" s="34">
        <f>D299*E299</f>
        <v>6.6901999999999999</v>
      </c>
    </row>
    <row r="300" spans="1:7" ht="15" customHeight="1">
      <c r="A300" s="96"/>
      <c r="B300" s="96"/>
      <c r="C300" s="95" t="s">
        <v>33</v>
      </c>
      <c r="D300" s="139"/>
      <c r="E300" s="139"/>
      <c r="F300" s="139"/>
      <c r="G300" s="91">
        <f>G298+G299</f>
        <v>12.4278</v>
      </c>
    </row>
    <row r="301" spans="1:7" ht="15" customHeight="1">
      <c r="A301" s="96"/>
      <c r="B301" s="96"/>
      <c r="C301" s="95" t="s">
        <v>30</v>
      </c>
      <c r="D301" s="31"/>
      <c r="E301" s="32"/>
      <c r="F301" s="32"/>
      <c r="G301" s="31"/>
    </row>
    <row r="302" spans="1:7" ht="15" customHeight="1">
      <c r="A302" s="96"/>
      <c r="B302" s="96"/>
      <c r="C302" s="93"/>
      <c r="D302" s="31"/>
      <c r="E302" s="32"/>
      <c r="F302" s="32"/>
      <c r="G302" s="34">
        <f>D302*E302</f>
        <v>0</v>
      </c>
    </row>
    <row r="303" spans="1:7" ht="15" customHeight="1">
      <c r="A303" s="96"/>
      <c r="B303" s="96"/>
      <c r="C303" s="93" t="s">
        <v>32</v>
      </c>
      <c r="D303" s="31">
        <v>263</v>
      </c>
      <c r="E303" s="32">
        <v>1</v>
      </c>
      <c r="F303" s="32" t="s">
        <v>15</v>
      </c>
      <c r="G303" s="34">
        <f>D303*E303</f>
        <v>263</v>
      </c>
    </row>
    <row r="304" spans="1:7" ht="15" customHeight="1">
      <c r="A304" s="96"/>
      <c r="B304" s="96"/>
      <c r="C304" s="95" t="s">
        <v>33</v>
      </c>
      <c r="D304" s="139"/>
      <c r="E304" s="139"/>
      <c r="F304" s="139"/>
      <c r="G304" s="91">
        <f>G302+G303</f>
        <v>263</v>
      </c>
    </row>
    <row r="305" spans="1:7" ht="15" customHeight="1">
      <c r="A305" s="97"/>
      <c r="B305" s="97"/>
      <c r="C305" s="126" t="s">
        <v>34</v>
      </c>
      <c r="D305" s="139"/>
      <c r="E305" s="139"/>
      <c r="F305" s="139"/>
      <c r="G305" s="91">
        <f>(G300+G304)*0.015</f>
        <v>4.1314169999999999</v>
      </c>
    </row>
    <row r="306" spans="1:7" s="8" customFormat="1" ht="15" customHeight="1">
      <c r="A306" s="97"/>
      <c r="B306" s="97"/>
      <c r="C306" s="95" t="s">
        <v>35</v>
      </c>
      <c r="D306" s="139"/>
      <c r="E306" s="139"/>
      <c r="F306" s="139"/>
      <c r="G306" s="91">
        <f>G300+G304+G305</f>
        <v>279.55921699999999</v>
      </c>
    </row>
    <row r="307" spans="1:7" ht="15" customHeight="1">
      <c r="A307" s="96"/>
      <c r="B307" s="96"/>
      <c r="C307" s="126" t="s">
        <v>99</v>
      </c>
      <c r="D307" s="140"/>
      <c r="E307" s="140"/>
      <c r="F307" s="140"/>
      <c r="G307" s="91">
        <f>G306*0.03</f>
        <v>8.3867765099999989</v>
      </c>
    </row>
    <row r="308" spans="1:7" ht="15" customHeight="1">
      <c r="A308" s="96"/>
      <c r="B308" s="96"/>
      <c r="C308" s="95" t="s">
        <v>36</v>
      </c>
      <c r="D308" s="140"/>
      <c r="E308" s="140"/>
      <c r="F308" s="140"/>
      <c r="G308" s="91">
        <f>G306+G307</f>
        <v>287.94599350999999</v>
      </c>
    </row>
    <row r="309" spans="1:7" ht="15" customHeight="1">
      <c r="A309" s="96"/>
      <c r="B309" s="96"/>
      <c r="C309" s="95"/>
      <c r="D309" s="114"/>
      <c r="E309" s="114"/>
      <c r="F309" s="114"/>
      <c r="G309" s="115"/>
    </row>
    <row r="310" spans="1:7" ht="15" customHeight="1" thickBot="1">
      <c r="A310" s="35" t="s">
        <v>43</v>
      </c>
      <c r="B310" s="35" t="s">
        <v>37</v>
      </c>
      <c r="C310" s="56" t="s">
        <v>0</v>
      </c>
      <c r="D310" s="18" t="s">
        <v>8</v>
      </c>
      <c r="E310" s="18" t="s">
        <v>1</v>
      </c>
      <c r="F310" s="18" t="s">
        <v>6</v>
      </c>
      <c r="G310" s="19" t="s">
        <v>9</v>
      </c>
    </row>
    <row r="311" spans="1:7" ht="90" customHeight="1">
      <c r="A311" s="32">
        <v>5</v>
      </c>
      <c r="B311" s="106" t="s">
        <v>100</v>
      </c>
      <c r="C311" s="54" t="s">
        <v>128</v>
      </c>
      <c r="D311" s="34"/>
      <c r="E311" s="33"/>
      <c r="F311" s="32"/>
      <c r="G311" s="31"/>
    </row>
    <row r="312" spans="1:7" ht="15" customHeight="1">
      <c r="A312" s="32"/>
      <c r="B312" s="106"/>
      <c r="C312" s="124"/>
      <c r="D312" s="107"/>
      <c r="E312" s="122"/>
      <c r="F312" s="122"/>
      <c r="G312" s="123"/>
    </row>
    <row r="313" spans="1:7" ht="15" customHeight="1" thickBot="1">
      <c r="A313" s="96"/>
      <c r="B313" s="96"/>
      <c r="C313" s="47"/>
      <c r="D313" s="18" t="s">
        <v>8</v>
      </c>
      <c r="E313" s="18" t="s">
        <v>1</v>
      </c>
      <c r="F313" s="18" t="s">
        <v>6</v>
      </c>
      <c r="G313" s="19" t="s">
        <v>9</v>
      </c>
    </row>
    <row r="314" spans="1:7" ht="15" customHeight="1">
      <c r="A314" s="96"/>
      <c r="B314" s="96"/>
      <c r="C314" s="95" t="s">
        <v>31</v>
      </c>
      <c r="D314" s="31"/>
      <c r="E314" s="32"/>
      <c r="F314" s="32"/>
      <c r="G314" s="31"/>
    </row>
    <row r="315" spans="1:7" ht="15" customHeight="1">
      <c r="A315" s="96"/>
      <c r="B315" s="96"/>
      <c r="C315" s="127" t="s">
        <v>163</v>
      </c>
      <c r="D315" s="34">
        <v>26.08</v>
      </c>
      <c r="E315" s="32">
        <v>1.4999999999999999E-2</v>
      </c>
      <c r="F315" s="32" t="s">
        <v>29</v>
      </c>
      <c r="G315" s="34">
        <f>D315*E315</f>
        <v>0.39119999999999994</v>
      </c>
    </row>
    <row r="316" spans="1:7" ht="15" customHeight="1">
      <c r="A316" s="96"/>
      <c r="B316" s="96"/>
      <c r="C316" s="127" t="s">
        <v>165</v>
      </c>
      <c r="D316" s="34">
        <v>30.41</v>
      </c>
      <c r="E316" s="32">
        <v>1.4999999999999999E-2</v>
      </c>
      <c r="F316" s="32" t="s">
        <v>29</v>
      </c>
      <c r="G316" s="34">
        <f>D316*E316</f>
        <v>0.45615</v>
      </c>
    </row>
    <row r="317" spans="1:7" ht="15" customHeight="1">
      <c r="A317" s="96"/>
      <c r="B317" s="96"/>
      <c r="C317" s="95" t="s">
        <v>33</v>
      </c>
      <c r="D317" s="139"/>
      <c r="E317" s="139"/>
      <c r="F317" s="139"/>
      <c r="G317" s="91">
        <f>G315+G316</f>
        <v>0.84734999999999994</v>
      </c>
    </row>
    <row r="318" spans="1:7" ht="15" customHeight="1">
      <c r="A318" s="96"/>
      <c r="B318" s="96"/>
      <c r="C318" s="95" t="s">
        <v>30</v>
      </c>
      <c r="D318" s="31"/>
      <c r="E318" s="32"/>
      <c r="F318" s="32"/>
      <c r="G318" s="31"/>
    </row>
    <row r="319" spans="1:7" ht="15" customHeight="1">
      <c r="A319" s="96"/>
      <c r="B319" s="96"/>
      <c r="C319" s="93"/>
      <c r="D319" s="31"/>
      <c r="E319" s="32"/>
      <c r="F319" s="32"/>
      <c r="G319" s="34">
        <f>D319*E319</f>
        <v>0</v>
      </c>
    </row>
    <row r="320" spans="1:7" ht="15" customHeight="1">
      <c r="A320" s="96"/>
      <c r="B320" s="96"/>
      <c r="C320" s="93" t="s">
        <v>32</v>
      </c>
      <c r="D320" s="31">
        <v>4.62</v>
      </c>
      <c r="E320" s="32">
        <v>1</v>
      </c>
      <c r="F320" s="32" t="s">
        <v>7</v>
      </c>
      <c r="G320" s="34">
        <f>D320*E320</f>
        <v>4.62</v>
      </c>
    </row>
    <row r="321" spans="1:7" ht="15" customHeight="1">
      <c r="A321" s="96"/>
      <c r="B321" s="96"/>
      <c r="C321" s="95" t="s">
        <v>33</v>
      </c>
      <c r="D321" s="139"/>
      <c r="E321" s="139"/>
      <c r="F321" s="139"/>
      <c r="G321" s="91">
        <f>G319+G320</f>
        <v>4.62</v>
      </c>
    </row>
    <row r="322" spans="1:7" ht="15" customHeight="1">
      <c r="A322" s="97"/>
      <c r="B322" s="97"/>
      <c r="C322" s="126" t="s">
        <v>34</v>
      </c>
      <c r="D322" s="139"/>
      <c r="E322" s="139"/>
      <c r="F322" s="139"/>
      <c r="G322" s="91">
        <f>(G317+G321)*0.015</f>
        <v>8.2010249999999993E-2</v>
      </c>
    </row>
    <row r="323" spans="1:7" s="8" customFormat="1" ht="15" customHeight="1">
      <c r="A323" s="97"/>
      <c r="B323" s="97"/>
      <c r="C323" s="95" t="s">
        <v>35</v>
      </c>
      <c r="D323" s="139"/>
      <c r="E323" s="139"/>
      <c r="F323" s="139"/>
      <c r="G323" s="91">
        <f>G317+G321+G322</f>
        <v>5.5493602499999994</v>
      </c>
    </row>
    <row r="324" spans="1:7" ht="15" customHeight="1">
      <c r="A324" s="96"/>
      <c r="B324" s="96"/>
      <c r="C324" s="126" t="s">
        <v>99</v>
      </c>
      <c r="D324" s="140"/>
      <c r="E324" s="140"/>
      <c r="F324" s="140"/>
      <c r="G324" s="91">
        <f>G323*0.03</f>
        <v>0.16648080749999997</v>
      </c>
    </row>
    <row r="325" spans="1:7" ht="15" customHeight="1">
      <c r="A325" s="96"/>
      <c r="B325" s="96"/>
      <c r="C325" s="95" t="s">
        <v>36</v>
      </c>
      <c r="D325" s="140"/>
      <c r="E325" s="140"/>
      <c r="F325" s="140"/>
      <c r="G325" s="91">
        <f>G323+G324</f>
        <v>5.7158410574999996</v>
      </c>
    </row>
    <row r="326" spans="1:7" ht="15" customHeight="1">
      <c r="A326" s="96"/>
      <c r="B326" s="96"/>
      <c r="C326" s="95"/>
      <c r="D326" s="114"/>
      <c r="E326" s="114"/>
      <c r="F326" s="114"/>
      <c r="G326" s="115"/>
    </row>
    <row r="327" spans="1:7" ht="15" customHeight="1" thickBot="1">
      <c r="A327" s="35" t="s">
        <v>43</v>
      </c>
      <c r="B327" s="35" t="s">
        <v>37</v>
      </c>
      <c r="C327" s="56" t="s">
        <v>0</v>
      </c>
      <c r="D327" s="18" t="s">
        <v>8</v>
      </c>
      <c r="E327" s="18" t="s">
        <v>1</v>
      </c>
      <c r="F327" s="18" t="s">
        <v>6</v>
      </c>
      <c r="G327" s="19" t="s">
        <v>9</v>
      </c>
    </row>
    <row r="328" spans="1:7" ht="90" customHeight="1">
      <c r="A328" s="32">
        <v>6</v>
      </c>
      <c r="B328" s="106" t="s">
        <v>101</v>
      </c>
      <c r="C328" s="54" t="s">
        <v>129</v>
      </c>
      <c r="D328" s="34"/>
      <c r="E328" s="33"/>
      <c r="F328" s="32"/>
      <c r="G328" s="31"/>
    </row>
    <row r="329" spans="1:7" ht="15" customHeight="1">
      <c r="A329" s="32"/>
      <c r="B329" s="106"/>
      <c r="C329" s="124"/>
      <c r="D329" s="107"/>
      <c r="E329" s="122"/>
      <c r="F329" s="122"/>
      <c r="G329" s="123"/>
    </row>
    <row r="330" spans="1:7" ht="15" customHeight="1" thickBot="1">
      <c r="A330" s="96"/>
      <c r="B330" s="96"/>
      <c r="C330" s="47"/>
      <c r="D330" s="18" t="s">
        <v>8</v>
      </c>
      <c r="E330" s="18" t="s">
        <v>1</v>
      </c>
      <c r="F330" s="18" t="s">
        <v>6</v>
      </c>
      <c r="G330" s="19" t="s">
        <v>9</v>
      </c>
    </row>
    <row r="331" spans="1:7" ht="15" customHeight="1">
      <c r="A331" s="96"/>
      <c r="B331" s="96"/>
      <c r="C331" s="95" t="s">
        <v>31</v>
      </c>
      <c r="D331" s="31"/>
      <c r="E331" s="32"/>
      <c r="F331" s="32"/>
      <c r="G331" s="31"/>
    </row>
    <row r="332" spans="1:7" ht="15" customHeight="1">
      <c r="A332" s="96"/>
      <c r="B332" s="96"/>
      <c r="C332" s="127" t="s">
        <v>163</v>
      </c>
      <c r="D332" s="34">
        <v>26.08</v>
      </c>
      <c r="E332" s="32">
        <v>1.4999999999999999E-2</v>
      </c>
      <c r="F332" s="32" t="s">
        <v>29</v>
      </c>
      <c r="G332" s="34">
        <f>D332*E332</f>
        <v>0.39119999999999994</v>
      </c>
    </row>
    <row r="333" spans="1:7" ht="15" customHeight="1">
      <c r="A333" s="96"/>
      <c r="B333" s="96"/>
      <c r="C333" s="127" t="s">
        <v>165</v>
      </c>
      <c r="D333" s="34">
        <v>30.41</v>
      </c>
      <c r="E333" s="32">
        <v>1.4999999999999999E-2</v>
      </c>
      <c r="F333" s="32" t="s">
        <v>29</v>
      </c>
      <c r="G333" s="34">
        <f>D333*E333</f>
        <v>0.45615</v>
      </c>
    </row>
    <row r="334" spans="1:7" ht="15" customHeight="1">
      <c r="A334" s="96"/>
      <c r="B334" s="96"/>
      <c r="C334" s="95" t="s">
        <v>33</v>
      </c>
      <c r="D334" s="139"/>
      <c r="E334" s="139"/>
      <c r="F334" s="139"/>
      <c r="G334" s="91">
        <f>G332+G333</f>
        <v>0.84734999999999994</v>
      </c>
    </row>
    <row r="335" spans="1:7" ht="15" customHeight="1">
      <c r="A335" s="96"/>
      <c r="B335" s="96"/>
      <c r="C335" s="95" t="s">
        <v>30</v>
      </c>
      <c r="D335" s="31"/>
      <c r="E335" s="32"/>
      <c r="F335" s="32"/>
      <c r="G335" s="31"/>
    </row>
    <row r="336" spans="1:7" ht="15" customHeight="1">
      <c r="A336" s="96"/>
      <c r="B336" s="96"/>
      <c r="C336" s="93"/>
      <c r="D336" s="31"/>
      <c r="E336" s="32"/>
      <c r="F336" s="32"/>
      <c r="G336" s="34">
        <f>D336*E336</f>
        <v>0</v>
      </c>
    </row>
    <row r="337" spans="1:7" ht="15" customHeight="1">
      <c r="A337" s="96"/>
      <c r="B337" s="96"/>
      <c r="C337" s="93" t="s">
        <v>32</v>
      </c>
      <c r="D337" s="31">
        <v>6.08</v>
      </c>
      <c r="E337" s="32">
        <v>1</v>
      </c>
      <c r="F337" s="32" t="s">
        <v>7</v>
      </c>
      <c r="G337" s="34">
        <f>D337*E337</f>
        <v>6.08</v>
      </c>
    </row>
    <row r="338" spans="1:7" ht="15" customHeight="1">
      <c r="A338" s="96"/>
      <c r="B338" s="96"/>
      <c r="C338" s="95" t="s">
        <v>33</v>
      </c>
      <c r="D338" s="139"/>
      <c r="E338" s="139"/>
      <c r="F338" s="139"/>
      <c r="G338" s="91">
        <f>G336+G337</f>
        <v>6.08</v>
      </c>
    </row>
    <row r="339" spans="1:7" ht="15" customHeight="1">
      <c r="A339" s="97"/>
      <c r="B339" s="97"/>
      <c r="C339" s="126" t="s">
        <v>34</v>
      </c>
      <c r="D339" s="139"/>
      <c r="E339" s="139"/>
      <c r="F339" s="139"/>
      <c r="G339" s="91">
        <f>(G334+G338)*0.015</f>
        <v>0.10391025</v>
      </c>
    </row>
    <row r="340" spans="1:7" s="8" customFormat="1" ht="15" customHeight="1">
      <c r="A340" s="97"/>
      <c r="B340" s="97"/>
      <c r="C340" s="95" t="s">
        <v>35</v>
      </c>
      <c r="D340" s="139"/>
      <c r="E340" s="139"/>
      <c r="F340" s="139"/>
      <c r="G340" s="91">
        <f>G334+G338+G339</f>
        <v>7.0312602499999999</v>
      </c>
    </row>
    <row r="341" spans="1:7" ht="15" customHeight="1">
      <c r="A341" s="96"/>
      <c r="B341" s="96"/>
      <c r="C341" s="126" t="s">
        <v>99</v>
      </c>
      <c r="D341" s="140"/>
      <c r="E341" s="140"/>
      <c r="F341" s="140"/>
      <c r="G341" s="91">
        <f>G340*0.03</f>
        <v>0.21093780749999999</v>
      </c>
    </row>
    <row r="342" spans="1:7" ht="15" customHeight="1">
      <c r="A342" s="96"/>
      <c r="B342" s="96"/>
      <c r="C342" s="95" t="s">
        <v>36</v>
      </c>
      <c r="D342" s="140"/>
      <c r="E342" s="140"/>
      <c r="F342" s="140"/>
      <c r="G342" s="91">
        <f>G340+G341</f>
        <v>7.2421980574999996</v>
      </c>
    </row>
    <row r="343" spans="1:7" ht="15" customHeight="1">
      <c r="A343" s="96"/>
      <c r="B343" s="96"/>
      <c r="C343" s="95"/>
      <c r="D343" s="114"/>
      <c r="E343" s="114"/>
      <c r="F343" s="114"/>
      <c r="G343" s="115"/>
    </row>
    <row r="344" spans="1:7" ht="15" customHeight="1" thickBot="1">
      <c r="A344" s="35" t="s">
        <v>43</v>
      </c>
      <c r="B344" s="35" t="s">
        <v>37</v>
      </c>
      <c r="C344" s="56" t="s">
        <v>0</v>
      </c>
      <c r="D344" s="18" t="s">
        <v>8</v>
      </c>
      <c r="E344" s="18" t="s">
        <v>1</v>
      </c>
      <c r="F344" s="18" t="s">
        <v>6</v>
      </c>
      <c r="G344" s="19" t="s">
        <v>9</v>
      </c>
    </row>
    <row r="345" spans="1:7" ht="70.150000000000006" customHeight="1">
      <c r="A345" s="32">
        <v>7</v>
      </c>
      <c r="B345" s="106" t="s">
        <v>102</v>
      </c>
      <c r="C345" s="54" t="s">
        <v>130</v>
      </c>
      <c r="D345" s="34"/>
      <c r="E345" s="33"/>
      <c r="F345" s="32"/>
      <c r="G345" s="31"/>
    </row>
    <row r="346" spans="1:7" ht="15" customHeight="1">
      <c r="A346" s="32"/>
      <c r="B346" s="106"/>
      <c r="C346" s="124"/>
      <c r="D346" s="107"/>
      <c r="E346" s="122"/>
      <c r="F346" s="122"/>
      <c r="G346" s="123"/>
    </row>
    <row r="347" spans="1:7" ht="15" customHeight="1" thickBot="1">
      <c r="A347" s="96"/>
      <c r="B347" s="96"/>
      <c r="C347" s="47"/>
      <c r="D347" s="18" t="s">
        <v>8</v>
      </c>
      <c r="E347" s="18" t="s">
        <v>1</v>
      </c>
      <c r="F347" s="18" t="s">
        <v>6</v>
      </c>
      <c r="G347" s="19" t="s">
        <v>9</v>
      </c>
    </row>
    <row r="348" spans="1:7" ht="15" customHeight="1">
      <c r="A348" s="96"/>
      <c r="B348" s="96"/>
      <c r="C348" s="95" t="s">
        <v>31</v>
      </c>
      <c r="D348" s="31"/>
      <c r="E348" s="32"/>
      <c r="F348" s="32"/>
      <c r="G348" s="31"/>
    </row>
    <row r="349" spans="1:7" ht="15" customHeight="1">
      <c r="A349" s="96"/>
      <c r="B349" s="96"/>
      <c r="C349" s="127" t="s">
        <v>163</v>
      </c>
      <c r="D349" s="34">
        <v>26.08</v>
      </c>
      <c r="E349" s="32">
        <v>6.2E-2</v>
      </c>
      <c r="F349" s="32" t="s">
        <v>29</v>
      </c>
      <c r="G349" s="34">
        <f>D349*E349</f>
        <v>1.61696</v>
      </c>
    </row>
    <row r="350" spans="1:7" ht="15" customHeight="1">
      <c r="A350" s="96"/>
      <c r="B350" s="96"/>
      <c r="C350" s="127" t="s">
        <v>165</v>
      </c>
      <c r="D350" s="34">
        <v>30.41</v>
      </c>
      <c r="E350" s="32">
        <v>6.2E-2</v>
      </c>
      <c r="F350" s="32" t="s">
        <v>29</v>
      </c>
      <c r="G350" s="34">
        <f>D350*E350</f>
        <v>1.8854200000000001</v>
      </c>
    </row>
    <row r="351" spans="1:7" ht="15" customHeight="1">
      <c r="A351" s="96"/>
      <c r="B351" s="96"/>
      <c r="C351" s="95" t="s">
        <v>33</v>
      </c>
      <c r="D351" s="139"/>
      <c r="E351" s="139"/>
      <c r="F351" s="139"/>
      <c r="G351" s="91">
        <f>G349+G350</f>
        <v>3.50238</v>
      </c>
    </row>
    <row r="352" spans="1:7" ht="15" customHeight="1">
      <c r="A352" s="96"/>
      <c r="B352" s="96"/>
      <c r="C352" s="95" t="s">
        <v>30</v>
      </c>
      <c r="D352" s="31"/>
      <c r="E352" s="32"/>
      <c r="F352" s="32"/>
      <c r="G352" s="31"/>
    </row>
    <row r="353" spans="1:7" ht="15" customHeight="1">
      <c r="A353" s="96"/>
      <c r="B353" s="96"/>
      <c r="C353" s="93"/>
      <c r="D353" s="31"/>
      <c r="E353" s="32"/>
      <c r="F353" s="32"/>
      <c r="G353" s="34">
        <f>D353*E353</f>
        <v>0</v>
      </c>
    </row>
    <row r="354" spans="1:7" ht="15" customHeight="1">
      <c r="A354" s="96"/>
      <c r="B354" s="96"/>
      <c r="C354" s="93" t="s">
        <v>32</v>
      </c>
      <c r="D354" s="31">
        <v>40.75</v>
      </c>
      <c r="E354" s="32">
        <v>1</v>
      </c>
      <c r="F354" s="32" t="s">
        <v>7</v>
      </c>
      <c r="G354" s="34">
        <f>D354*E354</f>
        <v>40.75</v>
      </c>
    </row>
    <row r="355" spans="1:7" ht="15" customHeight="1">
      <c r="A355" s="96"/>
      <c r="B355" s="96"/>
      <c r="C355" s="95" t="s">
        <v>33</v>
      </c>
      <c r="D355" s="139"/>
      <c r="E355" s="139"/>
      <c r="F355" s="139"/>
      <c r="G355" s="91">
        <f>G353+G354</f>
        <v>40.75</v>
      </c>
    </row>
    <row r="356" spans="1:7" ht="15" customHeight="1">
      <c r="A356" s="97"/>
      <c r="B356" s="97"/>
      <c r="C356" s="126" t="s">
        <v>34</v>
      </c>
      <c r="D356" s="139"/>
      <c r="E356" s="139"/>
      <c r="F356" s="139"/>
      <c r="G356" s="91">
        <f>(G351+G355)*0.015</f>
        <v>0.66378570000000003</v>
      </c>
    </row>
    <row r="357" spans="1:7" s="8" customFormat="1" ht="15" customHeight="1">
      <c r="A357" s="97"/>
      <c r="B357" s="97"/>
      <c r="C357" s="95" t="s">
        <v>35</v>
      </c>
      <c r="D357" s="139"/>
      <c r="E357" s="139"/>
      <c r="F357" s="139"/>
      <c r="G357" s="91">
        <f>G351+G355+G356</f>
        <v>44.916165700000001</v>
      </c>
    </row>
    <row r="358" spans="1:7" ht="15" customHeight="1">
      <c r="A358" s="96"/>
      <c r="B358" s="96"/>
      <c r="C358" s="126" t="s">
        <v>99</v>
      </c>
      <c r="D358" s="140"/>
      <c r="E358" s="140"/>
      <c r="F358" s="140"/>
      <c r="G358" s="91">
        <f>G357*0.03</f>
        <v>1.3474849709999999</v>
      </c>
    </row>
    <row r="359" spans="1:7" ht="15" customHeight="1">
      <c r="A359" s="96"/>
      <c r="B359" s="96"/>
      <c r="C359" s="95" t="s">
        <v>36</v>
      </c>
      <c r="D359" s="140"/>
      <c r="E359" s="140"/>
      <c r="F359" s="140"/>
      <c r="G359" s="91">
        <f>G357+G358</f>
        <v>46.263650671000001</v>
      </c>
    </row>
    <row r="360" spans="1:7" ht="15" customHeight="1">
      <c r="A360" s="96"/>
      <c r="B360" s="96"/>
      <c r="C360" s="95"/>
      <c r="D360" s="114"/>
      <c r="E360" s="114"/>
      <c r="F360" s="114"/>
      <c r="G360" s="115"/>
    </row>
    <row r="361" spans="1:7" ht="15" customHeight="1" thickBot="1">
      <c r="A361" s="35" t="s">
        <v>43</v>
      </c>
      <c r="B361" s="35" t="s">
        <v>37</v>
      </c>
      <c r="C361" s="56" t="s">
        <v>0</v>
      </c>
      <c r="D361" s="18" t="s">
        <v>8</v>
      </c>
      <c r="E361" s="18" t="s">
        <v>1</v>
      </c>
      <c r="F361" s="18" t="s">
        <v>6</v>
      </c>
      <c r="G361" s="19" t="s">
        <v>9</v>
      </c>
    </row>
    <row r="362" spans="1:7" ht="60" customHeight="1">
      <c r="A362" s="32">
        <v>8</v>
      </c>
      <c r="B362" s="106" t="s">
        <v>103</v>
      </c>
      <c r="C362" s="54" t="s">
        <v>131</v>
      </c>
      <c r="D362" s="34"/>
      <c r="E362" s="33"/>
      <c r="F362" s="32"/>
      <c r="G362" s="31"/>
    </row>
    <row r="363" spans="1:7" ht="15" customHeight="1">
      <c r="A363" s="32"/>
      <c r="B363" s="106"/>
      <c r="C363" s="124"/>
      <c r="D363" s="107"/>
      <c r="E363" s="122"/>
      <c r="F363" s="122"/>
      <c r="G363" s="123"/>
    </row>
    <row r="364" spans="1:7" ht="15" customHeight="1" thickBot="1">
      <c r="A364" s="96"/>
      <c r="B364" s="96"/>
      <c r="C364" s="47"/>
      <c r="D364" s="18" t="s">
        <v>8</v>
      </c>
      <c r="E364" s="18" t="s">
        <v>1</v>
      </c>
      <c r="F364" s="18" t="s">
        <v>6</v>
      </c>
      <c r="G364" s="19" t="s">
        <v>9</v>
      </c>
    </row>
    <row r="365" spans="1:7" ht="15" customHeight="1">
      <c r="A365" s="96"/>
      <c r="B365" s="96"/>
      <c r="C365" s="95" t="s">
        <v>31</v>
      </c>
      <c r="D365" s="31"/>
      <c r="E365" s="32"/>
      <c r="F365" s="32"/>
      <c r="G365" s="31"/>
    </row>
    <row r="366" spans="1:7" ht="15" customHeight="1">
      <c r="A366" s="96"/>
      <c r="B366" s="96"/>
      <c r="C366" s="127" t="s">
        <v>163</v>
      </c>
      <c r="D366" s="34">
        <v>26.08</v>
      </c>
      <c r="E366" s="32">
        <v>5.1999999999999998E-2</v>
      </c>
      <c r="F366" s="32" t="s">
        <v>29</v>
      </c>
      <c r="G366" s="34">
        <f>D366*E366</f>
        <v>1.3561599999999998</v>
      </c>
    </row>
    <row r="367" spans="1:7" ht="15" customHeight="1">
      <c r="A367" s="96"/>
      <c r="B367" s="96"/>
      <c r="C367" s="127" t="s">
        <v>165</v>
      </c>
      <c r="D367" s="34">
        <v>30.41</v>
      </c>
      <c r="E367" s="32">
        <v>0.127</v>
      </c>
      <c r="F367" s="32" t="s">
        <v>29</v>
      </c>
      <c r="G367" s="34">
        <f>D367*E367</f>
        <v>3.8620700000000001</v>
      </c>
    </row>
    <row r="368" spans="1:7" ht="15" customHeight="1">
      <c r="A368" s="96"/>
      <c r="B368" s="96"/>
      <c r="C368" s="95" t="s">
        <v>33</v>
      </c>
      <c r="D368" s="139"/>
      <c r="E368" s="139"/>
      <c r="F368" s="139"/>
      <c r="G368" s="91">
        <f>G366+G367</f>
        <v>5.2182300000000001</v>
      </c>
    </row>
    <row r="369" spans="1:7" ht="15" customHeight="1">
      <c r="A369" s="96"/>
      <c r="B369" s="96"/>
      <c r="C369" s="95" t="s">
        <v>30</v>
      </c>
      <c r="D369" s="31"/>
      <c r="E369" s="32"/>
      <c r="F369" s="32"/>
      <c r="G369" s="31"/>
    </row>
    <row r="370" spans="1:7" ht="15" customHeight="1">
      <c r="A370" s="96"/>
      <c r="B370" s="96"/>
      <c r="C370" s="93"/>
      <c r="D370" s="31"/>
      <c r="E370" s="32"/>
      <c r="F370" s="32"/>
      <c r="G370" s="34">
        <f>D370*E370</f>
        <v>0</v>
      </c>
    </row>
    <row r="371" spans="1:7" ht="15" customHeight="1">
      <c r="A371" s="96"/>
      <c r="B371" s="96"/>
      <c r="C371" s="93" t="s">
        <v>32</v>
      </c>
      <c r="D371" s="31">
        <v>36.04</v>
      </c>
      <c r="E371" s="32">
        <v>1</v>
      </c>
      <c r="F371" s="32" t="s">
        <v>7</v>
      </c>
      <c r="G371" s="34">
        <f>D371*E371</f>
        <v>36.04</v>
      </c>
    </row>
    <row r="372" spans="1:7" ht="15" customHeight="1">
      <c r="A372" s="96"/>
      <c r="B372" s="96"/>
      <c r="C372" s="95" t="s">
        <v>33</v>
      </c>
      <c r="D372" s="139"/>
      <c r="E372" s="139"/>
      <c r="F372" s="139"/>
      <c r="G372" s="91">
        <f>G370+G371</f>
        <v>36.04</v>
      </c>
    </row>
    <row r="373" spans="1:7" ht="15" customHeight="1">
      <c r="A373" s="97"/>
      <c r="B373" s="97"/>
      <c r="C373" s="126" t="s">
        <v>34</v>
      </c>
      <c r="D373" s="139"/>
      <c r="E373" s="139"/>
      <c r="F373" s="139"/>
      <c r="G373" s="91">
        <f>(G368+G372)*0.015</f>
        <v>0.61887344999999994</v>
      </c>
    </row>
    <row r="374" spans="1:7" s="8" customFormat="1" ht="15" customHeight="1">
      <c r="A374" s="97"/>
      <c r="B374" s="97"/>
      <c r="C374" s="95" t="s">
        <v>35</v>
      </c>
      <c r="D374" s="139"/>
      <c r="E374" s="139"/>
      <c r="F374" s="139"/>
      <c r="G374" s="91">
        <f>G368+G372+G373</f>
        <v>41.87710345</v>
      </c>
    </row>
    <row r="375" spans="1:7" ht="15" customHeight="1">
      <c r="A375" s="96"/>
      <c r="B375" s="96"/>
      <c r="C375" s="126" t="s">
        <v>99</v>
      </c>
      <c r="D375" s="140"/>
      <c r="E375" s="140"/>
      <c r="F375" s="140"/>
      <c r="G375" s="91">
        <f>G374*0.03</f>
        <v>1.2563131034999999</v>
      </c>
    </row>
    <row r="376" spans="1:7" ht="15" customHeight="1">
      <c r="A376" s="96"/>
      <c r="B376" s="96"/>
      <c r="C376" s="95" t="s">
        <v>36</v>
      </c>
      <c r="D376" s="140"/>
      <c r="E376" s="140"/>
      <c r="F376" s="140"/>
      <c r="G376" s="91">
        <f>G374+G375</f>
        <v>43.133416553499998</v>
      </c>
    </row>
    <row r="377" spans="1:7" ht="15" customHeight="1">
      <c r="A377" s="96"/>
      <c r="B377" s="96"/>
      <c r="C377" s="95"/>
      <c r="D377" s="114"/>
      <c r="E377" s="114"/>
      <c r="F377" s="114"/>
      <c r="G377" s="115"/>
    </row>
    <row r="378" spans="1:7" ht="15" customHeight="1" thickBot="1">
      <c r="A378" s="35" t="s">
        <v>43</v>
      </c>
      <c r="B378" s="35" t="s">
        <v>37</v>
      </c>
      <c r="C378" s="56" t="s">
        <v>0</v>
      </c>
      <c r="D378" s="18" t="s">
        <v>8</v>
      </c>
      <c r="E378" s="18" t="s">
        <v>1</v>
      </c>
      <c r="F378" s="18" t="s">
        <v>6</v>
      </c>
      <c r="G378" s="19" t="s">
        <v>9</v>
      </c>
    </row>
    <row r="379" spans="1:7" ht="79.900000000000006" customHeight="1">
      <c r="A379" s="32">
        <v>9</v>
      </c>
      <c r="B379" s="106" t="s">
        <v>104</v>
      </c>
      <c r="C379" s="54" t="s">
        <v>132</v>
      </c>
      <c r="D379" s="34"/>
      <c r="E379" s="33"/>
      <c r="F379" s="32"/>
      <c r="G379" s="31"/>
    </row>
    <row r="380" spans="1:7" ht="15" customHeight="1">
      <c r="A380" s="32"/>
      <c r="B380" s="106"/>
      <c r="C380" s="124"/>
      <c r="D380" s="107"/>
      <c r="E380" s="122"/>
      <c r="F380" s="122"/>
      <c r="G380" s="123"/>
    </row>
    <row r="381" spans="1:7" ht="15" customHeight="1" thickBot="1">
      <c r="A381" s="96"/>
      <c r="B381" s="96"/>
      <c r="C381" s="47"/>
      <c r="D381" s="18" t="s">
        <v>8</v>
      </c>
      <c r="E381" s="18" t="s">
        <v>1</v>
      </c>
      <c r="F381" s="18" t="s">
        <v>6</v>
      </c>
      <c r="G381" s="19" t="s">
        <v>9</v>
      </c>
    </row>
    <row r="382" spans="1:7" ht="15" customHeight="1">
      <c r="A382" s="96"/>
      <c r="B382" s="96"/>
      <c r="C382" s="95" t="s">
        <v>31</v>
      </c>
      <c r="D382" s="31"/>
      <c r="E382" s="32"/>
      <c r="F382" s="32"/>
      <c r="G382" s="31"/>
    </row>
    <row r="383" spans="1:7" ht="15" customHeight="1">
      <c r="A383" s="96"/>
      <c r="B383" s="96"/>
      <c r="C383" s="127" t="s">
        <v>163</v>
      </c>
      <c r="D383" s="34">
        <v>26.08</v>
      </c>
      <c r="E383" s="32">
        <v>0.17</v>
      </c>
      <c r="F383" s="32" t="s">
        <v>29</v>
      </c>
      <c r="G383" s="34">
        <f>D383*E383</f>
        <v>4.4336000000000002</v>
      </c>
    </row>
    <row r="384" spans="1:7" ht="15" customHeight="1">
      <c r="A384" s="96"/>
      <c r="B384" s="96"/>
      <c r="C384" s="127" t="s">
        <v>165</v>
      </c>
      <c r="D384" s="34">
        <v>30.41</v>
      </c>
      <c r="E384" s="32">
        <v>0.17</v>
      </c>
      <c r="F384" s="32" t="s">
        <v>29</v>
      </c>
      <c r="G384" s="34">
        <f>D384*E384</f>
        <v>5.1697000000000006</v>
      </c>
    </row>
    <row r="385" spans="1:7" ht="15" customHeight="1">
      <c r="A385" s="96"/>
      <c r="B385" s="96"/>
      <c r="C385" s="95" t="s">
        <v>33</v>
      </c>
      <c r="D385" s="139"/>
      <c r="E385" s="139"/>
      <c r="F385" s="139"/>
      <c r="G385" s="91">
        <f>G383+G384</f>
        <v>9.6033000000000008</v>
      </c>
    </row>
    <row r="386" spans="1:7" ht="15" customHeight="1">
      <c r="A386" s="96"/>
      <c r="B386" s="96"/>
      <c r="C386" s="95" t="s">
        <v>30</v>
      </c>
      <c r="D386" s="31"/>
      <c r="E386" s="32"/>
      <c r="F386" s="32"/>
      <c r="G386" s="31"/>
    </row>
    <row r="387" spans="1:7" ht="15" customHeight="1">
      <c r="A387" s="96"/>
      <c r="B387" s="96"/>
      <c r="C387" s="93"/>
      <c r="D387" s="31"/>
      <c r="E387" s="32"/>
      <c r="F387" s="32"/>
      <c r="G387" s="34">
        <f>D387*E387</f>
        <v>0</v>
      </c>
    </row>
    <row r="388" spans="1:7" ht="15" customHeight="1">
      <c r="A388" s="96"/>
      <c r="B388" s="96"/>
      <c r="C388" s="93" t="s">
        <v>32</v>
      </c>
      <c r="D388" s="31">
        <v>412.26</v>
      </c>
      <c r="E388" s="32">
        <v>1</v>
      </c>
      <c r="F388" s="32" t="s">
        <v>7</v>
      </c>
      <c r="G388" s="34">
        <f>D388*E388</f>
        <v>412.26</v>
      </c>
    </row>
    <row r="389" spans="1:7" ht="15" customHeight="1">
      <c r="A389" s="96"/>
      <c r="B389" s="96"/>
      <c r="C389" s="95" t="s">
        <v>33</v>
      </c>
      <c r="D389" s="139"/>
      <c r="E389" s="139"/>
      <c r="F389" s="139"/>
      <c r="G389" s="91">
        <f>G387+G388</f>
        <v>412.26</v>
      </c>
    </row>
    <row r="390" spans="1:7" ht="15" customHeight="1">
      <c r="A390" s="97"/>
      <c r="B390" s="97"/>
      <c r="C390" s="126" t="s">
        <v>34</v>
      </c>
      <c r="D390" s="139"/>
      <c r="E390" s="139"/>
      <c r="F390" s="139"/>
      <c r="G390" s="91">
        <f>(G385+G389)*0.015</f>
        <v>6.3279494999999999</v>
      </c>
    </row>
    <row r="391" spans="1:7" s="8" customFormat="1" ht="15" customHeight="1">
      <c r="A391" s="97"/>
      <c r="B391" s="97"/>
      <c r="C391" s="95" t="s">
        <v>35</v>
      </c>
      <c r="D391" s="139"/>
      <c r="E391" s="139"/>
      <c r="F391" s="139"/>
      <c r="G391" s="91">
        <f>G385+G389+G390</f>
        <v>428.19124949999997</v>
      </c>
    </row>
    <row r="392" spans="1:7" ht="15" customHeight="1">
      <c r="A392" s="96"/>
      <c r="B392" s="96"/>
      <c r="C392" s="126" t="s">
        <v>99</v>
      </c>
      <c r="D392" s="140"/>
      <c r="E392" s="140"/>
      <c r="F392" s="140"/>
      <c r="G392" s="91">
        <f>G391*0.03</f>
        <v>12.845737484999999</v>
      </c>
    </row>
    <row r="393" spans="1:7" ht="15" customHeight="1">
      <c r="A393" s="96"/>
      <c r="B393" s="96"/>
      <c r="C393" s="95" t="s">
        <v>36</v>
      </c>
      <c r="D393" s="140"/>
      <c r="E393" s="140"/>
      <c r="F393" s="140"/>
      <c r="G393" s="91">
        <f>G391+G392</f>
        <v>441.03698698499994</v>
      </c>
    </row>
    <row r="394" spans="1:7" ht="15" customHeight="1">
      <c r="A394" s="96"/>
      <c r="B394" s="96"/>
      <c r="C394" s="95"/>
      <c r="D394" s="114"/>
      <c r="E394" s="114"/>
      <c r="F394" s="114"/>
      <c r="G394" s="115"/>
    </row>
    <row r="395" spans="1:7" ht="15" customHeight="1" thickBot="1">
      <c r="A395" s="35" t="s">
        <v>43</v>
      </c>
      <c r="B395" s="35" t="s">
        <v>37</v>
      </c>
      <c r="C395" s="56" t="s">
        <v>0</v>
      </c>
      <c r="D395" s="18" t="s">
        <v>8</v>
      </c>
      <c r="E395" s="18" t="s">
        <v>1</v>
      </c>
      <c r="F395" s="18" t="s">
        <v>6</v>
      </c>
      <c r="G395" s="19" t="s">
        <v>9</v>
      </c>
    </row>
    <row r="396" spans="1:7" ht="79.900000000000006" customHeight="1">
      <c r="A396" s="32">
        <v>10</v>
      </c>
      <c r="B396" s="106" t="s">
        <v>105</v>
      </c>
      <c r="C396" s="54" t="s">
        <v>159</v>
      </c>
      <c r="D396" s="34"/>
      <c r="E396" s="33"/>
      <c r="F396" s="32"/>
      <c r="G396" s="31"/>
    </row>
    <row r="397" spans="1:7" ht="15" customHeight="1">
      <c r="A397" s="32"/>
      <c r="B397" s="106"/>
      <c r="C397" s="124"/>
      <c r="D397" s="107"/>
      <c r="E397" s="122"/>
      <c r="F397" s="122"/>
      <c r="G397" s="123"/>
    </row>
    <row r="398" spans="1:7" ht="15" customHeight="1" thickBot="1">
      <c r="A398" s="96"/>
      <c r="B398" s="96"/>
      <c r="C398" s="47"/>
      <c r="D398" s="18" t="s">
        <v>8</v>
      </c>
      <c r="E398" s="18" t="s">
        <v>1</v>
      </c>
      <c r="F398" s="18" t="s">
        <v>6</v>
      </c>
      <c r="G398" s="19" t="s">
        <v>9</v>
      </c>
    </row>
    <row r="399" spans="1:7" ht="15" customHeight="1">
      <c r="A399" s="96"/>
      <c r="B399" s="96"/>
      <c r="C399" s="95" t="s">
        <v>31</v>
      </c>
      <c r="D399" s="31"/>
      <c r="E399" s="32"/>
      <c r="F399" s="32"/>
      <c r="G399" s="31"/>
    </row>
    <row r="400" spans="1:7" ht="15" customHeight="1">
      <c r="A400" s="96"/>
      <c r="B400" s="96"/>
      <c r="C400" s="127" t="s">
        <v>163</v>
      </c>
      <c r="D400" s="34">
        <v>26.08</v>
      </c>
      <c r="E400" s="32">
        <v>0.19</v>
      </c>
      <c r="F400" s="32" t="s">
        <v>29</v>
      </c>
      <c r="G400" s="34">
        <f>D400*E400</f>
        <v>4.9551999999999996</v>
      </c>
    </row>
    <row r="401" spans="1:7" ht="15" customHeight="1">
      <c r="A401" s="96"/>
      <c r="B401" s="96"/>
      <c r="C401" s="127" t="s">
        <v>165</v>
      </c>
      <c r="D401" s="34">
        <v>30.41</v>
      </c>
      <c r="E401" s="32">
        <v>0.19</v>
      </c>
      <c r="F401" s="32" t="s">
        <v>29</v>
      </c>
      <c r="G401" s="34">
        <f>D401*E401</f>
        <v>5.7778999999999998</v>
      </c>
    </row>
    <row r="402" spans="1:7" ht="15" customHeight="1">
      <c r="A402" s="96"/>
      <c r="B402" s="96"/>
      <c r="C402" s="95" t="s">
        <v>33</v>
      </c>
      <c r="D402" s="139"/>
      <c r="E402" s="139"/>
      <c r="F402" s="139"/>
      <c r="G402" s="91">
        <f>G400+G401</f>
        <v>10.7331</v>
      </c>
    </row>
    <row r="403" spans="1:7" ht="15" customHeight="1">
      <c r="A403" s="96"/>
      <c r="B403" s="96"/>
      <c r="C403" s="95" t="s">
        <v>30</v>
      </c>
      <c r="D403" s="31"/>
      <c r="E403" s="32"/>
      <c r="F403" s="32"/>
      <c r="G403" s="31"/>
    </row>
    <row r="404" spans="1:7" ht="15" customHeight="1">
      <c r="A404" s="96"/>
      <c r="B404" s="96"/>
      <c r="C404" s="93"/>
      <c r="D404" s="31"/>
      <c r="E404" s="32"/>
      <c r="F404" s="32"/>
      <c r="G404" s="34">
        <f>D404*E404</f>
        <v>0</v>
      </c>
    </row>
    <row r="405" spans="1:7" ht="15" customHeight="1">
      <c r="A405" s="96"/>
      <c r="B405" s="96"/>
      <c r="C405" s="93" t="s">
        <v>32</v>
      </c>
      <c r="D405" s="31">
        <v>491.18</v>
      </c>
      <c r="E405" s="32">
        <v>1</v>
      </c>
      <c r="F405" s="32" t="s">
        <v>15</v>
      </c>
      <c r="G405" s="34">
        <f>D405*E405</f>
        <v>491.18</v>
      </c>
    </row>
    <row r="406" spans="1:7" ht="15" customHeight="1">
      <c r="A406" s="96"/>
      <c r="B406" s="96"/>
      <c r="C406" s="95" t="s">
        <v>33</v>
      </c>
      <c r="D406" s="139"/>
      <c r="E406" s="139"/>
      <c r="F406" s="139"/>
      <c r="G406" s="91">
        <f>G404+G405</f>
        <v>491.18</v>
      </c>
    </row>
    <row r="407" spans="1:7" ht="15" customHeight="1">
      <c r="A407" s="97"/>
      <c r="B407" s="97"/>
      <c r="C407" s="126" t="s">
        <v>34</v>
      </c>
      <c r="D407" s="139"/>
      <c r="E407" s="139"/>
      <c r="F407" s="139"/>
      <c r="G407" s="91">
        <f>(G402+G406)*0.015</f>
        <v>7.5286964999999997</v>
      </c>
    </row>
    <row r="408" spans="1:7" s="8" customFormat="1" ht="15" customHeight="1">
      <c r="A408" s="97"/>
      <c r="B408" s="97"/>
      <c r="C408" s="95" t="s">
        <v>35</v>
      </c>
      <c r="D408" s="139"/>
      <c r="E408" s="139"/>
      <c r="F408" s="139"/>
      <c r="G408" s="91">
        <f>G402+G406+G407</f>
        <v>509.44179650000001</v>
      </c>
    </row>
    <row r="409" spans="1:7" ht="15" customHeight="1">
      <c r="A409" s="96"/>
      <c r="B409" s="96"/>
      <c r="C409" s="126" t="s">
        <v>99</v>
      </c>
      <c r="D409" s="140"/>
      <c r="E409" s="140"/>
      <c r="F409" s="140"/>
      <c r="G409" s="91">
        <f>G408*0.03</f>
        <v>15.283253895</v>
      </c>
    </row>
    <row r="410" spans="1:7" ht="15" customHeight="1">
      <c r="A410" s="96"/>
      <c r="B410" s="96"/>
      <c r="C410" s="95" t="s">
        <v>36</v>
      </c>
      <c r="D410" s="140"/>
      <c r="E410" s="140"/>
      <c r="F410" s="140"/>
      <c r="G410" s="91">
        <f>G408+G409</f>
        <v>524.72505039500004</v>
      </c>
    </row>
    <row r="411" spans="1:7" ht="15" customHeight="1">
      <c r="A411" s="96"/>
      <c r="B411" s="96"/>
      <c r="C411" s="95"/>
      <c r="D411" s="114"/>
      <c r="E411" s="114"/>
      <c r="F411" s="114"/>
      <c r="G411" s="115"/>
    </row>
    <row r="412" spans="1:7" ht="15" customHeight="1" thickBot="1">
      <c r="A412" s="35" t="s">
        <v>43</v>
      </c>
      <c r="B412" s="35" t="s">
        <v>37</v>
      </c>
      <c r="C412" s="56" t="s">
        <v>0</v>
      </c>
      <c r="D412" s="18" t="s">
        <v>8</v>
      </c>
      <c r="E412" s="18" t="s">
        <v>1</v>
      </c>
      <c r="F412" s="18" t="s">
        <v>6</v>
      </c>
      <c r="G412" s="19" t="s">
        <v>9</v>
      </c>
    </row>
    <row r="413" spans="1:7" ht="100.15" customHeight="1">
      <c r="A413" s="32">
        <v>11</v>
      </c>
      <c r="B413" s="106" t="s">
        <v>106</v>
      </c>
      <c r="C413" s="54" t="s">
        <v>161</v>
      </c>
      <c r="D413" s="34"/>
      <c r="E413" s="33"/>
      <c r="F413" s="32"/>
      <c r="G413" s="31"/>
    </row>
    <row r="414" spans="1:7" ht="15" customHeight="1">
      <c r="A414" s="32"/>
      <c r="B414" s="106"/>
      <c r="C414" s="124"/>
      <c r="D414" s="107"/>
      <c r="E414" s="122"/>
      <c r="F414" s="122"/>
      <c r="G414" s="123"/>
    </row>
    <row r="415" spans="1:7" ht="15" customHeight="1" thickBot="1">
      <c r="A415" s="96"/>
      <c r="B415" s="96"/>
      <c r="C415" s="47"/>
      <c r="D415" s="18" t="s">
        <v>8</v>
      </c>
      <c r="E415" s="18" t="s">
        <v>1</v>
      </c>
      <c r="F415" s="18" t="s">
        <v>6</v>
      </c>
      <c r="G415" s="19" t="s">
        <v>9</v>
      </c>
    </row>
    <row r="416" spans="1:7" s="8" customFormat="1" ht="15" customHeight="1">
      <c r="A416" s="97"/>
      <c r="B416" s="97"/>
      <c r="C416" s="95" t="s">
        <v>107</v>
      </c>
      <c r="D416" s="139"/>
      <c r="E416" s="139"/>
      <c r="F416" s="139"/>
      <c r="G416" s="91">
        <v>776.7</v>
      </c>
    </row>
    <row r="417" spans="1:7" ht="15" customHeight="1">
      <c r="A417" s="96"/>
      <c r="B417" s="96"/>
      <c r="C417" s="126" t="s">
        <v>99</v>
      </c>
      <c r="D417" s="140"/>
      <c r="E417" s="140"/>
      <c r="F417" s="140"/>
      <c r="G417" s="91">
        <f>G416*0.03</f>
        <v>23.301000000000002</v>
      </c>
    </row>
    <row r="418" spans="1:7" ht="15" customHeight="1">
      <c r="A418" s="96"/>
      <c r="B418" s="96"/>
      <c r="C418" s="95" t="s">
        <v>36</v>
      </c>
      <c r="D418" s="140"/>
      <c r="E418" s="140"/>
      <c r="F418" s="140"/>
      <c r="G418" s="91">
        <f>G416+G417</f>
        <v>800.00100000000009</v>
      </c>
    </row>
    <row r="419" spans="1:7" ht="15" customHeight="1">
      <c r="A419" s="96"/>
      <c r="B419" s="96"/>
      <c r="C419" s="95"/>
      <c r="D419" s="114"/>
      <c r="E419" s="114"/>
      <c r="F419" s="114"/>
      <c r="G419" s="115"/>
    </row>
    <row r="420" spans="1:7" ht="15" customHeight="1" thickBot="1">
      <c r="A420" s="35" t="s">
        <v>43</v>
      </c>
      <c r="B420" s="35" t="s">
        <v>37</v>
      </c>
      <c r="C420" s="56" t="s">
        <v>0</v>
      </c>
      <c r="D420" s="18" t="s">
        <v>8</v>
      </c>
      <c r="E420" s="18" t="s">
        <v>1</v>
      </c>
      <c r="F420" s="18" t="s">
        <v>6</v>
      </c>
      <c r="G420" s="19" t="s">
        <v>9</v>
      </c>
    </row>
    <row r="421" spans="1:7" ht="90" customHeight="1">
      <c r="A421" s="32">
        <v>12</v>
      </c>
      <c r="B421" s="106" t="s">
        <v>108</v>
      </c>
      <c r="C421" s="54" t="s">
        <v>133</v>
      </c>
      <c r="D421" s="34"/>
      <c r="E421" s="33"/>
      <c r="F421" s="32"/>
      <c r="G421" s="31"/>
    </row>
    <row r="422" spans="1:7" ht="15" customHeight="1">
      <c r="A422" s="32"/>
      <c r="B422" s="106"/>
      <c r="C422" s="124"/>
      <c r="D422" s="107"/>
      <c r="E422" s="122"/>
      <c r="F422" s="122"/>
      <c r="G422" s="123"/>
    </row>
    <row r="423" spans="1:7" ht="15" customHeight="1" thickBot="1">
      <c r="A423" s="96"/>
      <c r="B423" s="96"/>
      <c r="C423" s="47"/>
      <c r="D423" s="18" t="s">
        <v>8</v>
      </c>
      <c r="E423" s="18" t="s">
        <v>1</v>
      </c>
      <c r="F423" s="18" t="s">
        <v>6</v>
      </c>
      <c r="G423" s="19" t="s">
        <v>9</v>
      </c>
    </row>
    <row r="424" spans="1:7" ht="15" customHeight="1">
      <c r="A424" s="96"/>
      <c r="B424" s="96"/>
      <c r="C424" s="95" t="s">
        <v>31</v>
      </c>
      <c r="D424" s="31"/>
      <c r="E424" s="32"/>
      <c r="F424" s="32"/>
      <c r="G424" s="31"/>
    </row>
    <row r="425" spans="1:7" ht="15" customHeight="1">
      <c r="A425" s="96"/>
      <c r="B425" s="96"/>
      <c r="C425" s="127" t="s">
        <v>163</v>
      </c>
      <c r="D425" s="34">
        <v>26.08</v>
      </c>
      <c r="E425" s="32">
        <v>0.05</v>
      </c>
      <c r="F425" s="32" t="s">
        <v>29</v>
      </c>
      <c r="G425" s="34">
        <f>D425*E425</f>
        <v>1.304</v>
      </c>
    </row>
    <row r="426" spans="1:7" ht="15" customHeight="1">
      <c r="A426" s="96"/>
      <c r="B426" s="96"/>
      <c r="C426" s="127" t="s">
        <v>165</v>
      </c>
      <c r="D426" s="34">
        <v>30.41</v>
      </c>
      <c r="E426" s="32">
        <v>3.5000000000000003E-2</v>
      </c>
      <c r="F426" s="32" t="s">
        <v>29</v>
      </c>
      <c r="G426" s="34">
        <f>D426*E426</f>
        <v>1.0643500000000001</v>
      </c>
    </row>
    <row r="427" spans="1:7" ht="15" customHeight="1">
      <c r="A427" s="96"/>
      <c r="B427" s="96"/>
      <c r="C427" s="95" t="s">
        <v>33</v>
      </c>
      <c r="D427" s="139"/>
      <c r="E427" s="139"/>
      <c r="F427" s="139"/>
      <c r="G427" s="91">
        <f>G425+G426</f>
        <v>2.3683500000000004</v>
      </c>
    </row>
    <row r="428" spans="1:7" ht="15" customHeight="1">
      <c r="A428" s="96"/>
      <c r="B428" s="96"/>
      <c r="C428" s="95" t="s">
        <v>30</v>
      </c>
      <c r="D428" s="31"/>
      <c r="E428" s="32"/>
      <c r="F428" s="32"/>
      <c r="G428" s="31"/>
    </row>
    <row r="429" spans="1:7" ht="15" customHeight="1">
      <c r="A429" s="96"/>
      <c r="B429" s="96"/>
      <c r="C429" s="93" t="s">
        <v>69</v>
      </c>
      <c r="D429" s="31">
        <v>0.23</v>
      </c>
      <c r="E429" s="32">
        <v>1</v>
      </c>
      <c r="F429" s="32" t="s">
        <v>7</v>
      </c>
      <c r="G429" s="34">
        <f>D429*E429</f>
        <v>0.23</v>
      </c>
    </row>
    <row r="430" spans="1:7" ht="15" customHeight="1">
      <c r="A430" s="96"/>
      <c r="B430" s="96"/>
      <c r="C430" s="93" t="s">
        <v>68</v>
      </c>
      <c r="D430" s="31">
        <v>3.8</v>
      </c>
      <c r="E430" s="32">
        <v>1</v>
      </c>
      <c r="F430" s="32" t="s">
        <v>7</v>
      </c>
      <c r="G430" s="34">
        <f>D430*E430</f>
        <v>3.8</v>
      </c>
    </row>
    <row r="431" spans="1:7" ht="15" customHeight="1">
      <c r="A431" s="96"/>
      <c r="B431" s="96"/>
      <c r="C431" s="95" t="s">
        <v>33</v>
      </c>
      <c r="D431" s="139"/>
      <c r="E431" s="139"/>
      <c r="F431" s="139"/>
      <c r="G431" s="91">
        <f>G429+G430</f>
        <v>4.03</v>
      </c>
    </row>
    <row r="432" spans="1:7" ht="15" customHeight="1">
      <c r="A432" s="97"/>
      <c r="B432" s="97"/>
      <c r="C432" s="95" t="s">
        <v>34</v>
      </c>
      <c r="D432" s="139"/>
      <c r="E432" s="139"/>
      <c r="F432" s="139"/>
      <c r="G432" s="91">
        <f>(G427+G431)*0.015</f>
        <v>9.5975250000000012E-2</v>
      </c>
    </row>
    <row r="433" spans="1:7" s="8" customFormat="1" ht="15" customHeight="1">
      <c r="A433" s="97"/>
      <c r="B433" s="97"/>
      <c r="C433" s="95" t="s">
        <v>35</v>
      </c>
      <c r="D433" s="139"/>
      <c r="E433" s="139"/>
      <c r="F433" s="139"/>
      <c r="G433" s="91">
        <f>G427+G431+G432</f>
        <v>6.494325250000001</v>
      </c>
    </row>
    <row r="434" spans="1:7" ht="15" customHeight="1">
      <c r="A434" s="96"/>
      <c r="B434" s="96"/>
      <c r="C434" s="95" t="s">
        <v>99</v>
      </c>
      <c r="D434" s="140"/>
      <c r="E434" s="140"/>
      <c r="F434" s="140"/>
      <c r="G434" s="91">
        <f>G433*0.03</f>
        <v>0.19482975750000003</v>
      </c>
    </row>
    <row r="435" spans="1:7" ht="15" customHeight="1">
      <c r="A435" s="96"/>
      <c r="B435" s="96"/>
      <c r="C435" s="95" t="s">
        <v>36</v>
      </c>
      <c r="D435" s="140"/>
      <c r="E435" s="140"/>
      <c r="F435" s="140"/>
      <c r="G435" s="91">
        <f>G433+G434</f>
        <v>6.689155007500001</v>
      </c>
    </row>
    <row r="436" spans="1:7" ht="15" customHeight="1" thickBot="1">
      <c r="A436" s="96"/>
      <c r="B436" s="96"/>
      <c r="C436" s="95"/>
      <c r="D436" s="114"/>
      <c r="E436" s="114"/>
      <c r="F436" s="114"/>
      <c r="G436" s="115"/>
    </row>
    <row r="437" spans="1:7" ht="15" customHeight="1" thickBot="1">
      <c r="A437" s="68" t="s">
        <v>5</v>
      </c>
      <c r="B437" s="68"/>
      <c r="C437" s="67">
        <v>5</v>
      </c>
      <c r="D437" s="9"/>
      <c r="E437" s="10"/>
      <c r="F437" s="10"/>
      <c r="G437" s="11"/>
    </row>
    <row r="438" spans="1:7" ht="15" customHeight="1">
      <c r="A438" s="4" t="s">
        <v>2</v>
      </c>
      <c r="B438" s="4"/>
      <c r="C438" s="53" t="s">
        <v>27</v>
      </c>
      <c r="D438" s="5"/>
      <c r="E438" s="5"/>
      <c r="F438" s="5"/>
      <c r="G438" s="6"/>
    </row>
    <row r="439" spans="1:7" ht="30" customHeight="1" thickBot="1">
      <c r="A439" s="7" t="s">
        <v>3</v>
      </c>
      <c r="B439" s="7"/>
      <c r="C439" s="46">
        <v>6</v>
      </c>
      <c r="D439" s="136" t="s">
        <v>109</v>
      </c>
      <c r="E439" s="136"/>
      <c r="F439" s="136"/>
      <c r="G439" s="136"/>
    </row>
    <row r="440" spans="1:7" ht="15" customHeight="1">
      <c r="A440" s="17"/>
      <c r="B440" s="17"/>
      <c r="C440" s="55"/>
      <c r="D440" s="137"/>
      <c r="E440" s="137"/>
      <c r="F440" s="137"/>
      <c r="G440" s="137"/>
    </row>
    <row r="441" spans="1:7" ht="15" customHeight="1" thickBot="1">
      <c r="A441" s="35" t="s">
        <v>43</v>
      </c>
      <c r="B441" s="35" t="s">
        <v>37</v>
      </c>
      <c r="C441" s="56" t="s">
        <v>0</v>
      </c>
      <c r="D441" s="18" t="s">
        <v>8</v>
      </c>
      <c r="E441" s="18" t="s">
        <v>1</v>
      </c>
      <c r="F441" s="18" t="s">
        <v>6</v>
      </c>
      <c r="G441" s="19" t="s">
        <v>9</v>
      </c>
    </row>
    <row r="442" spans="1:7" ht="49.9" customHeight="1">
      <c r="A442" s="32">
        <v>1</v>
      </c>
      <c r="B442" s="106" t="s">
        <v>53</v>
      </c>
      <c r="C442" s="54" t="s">
        <v>168</v>
      </c>
      <c r="D442" s="34"/>
      <c r="E442" s="33"/>
      <c r="F442" s="33"/>
      <c r="G442" s="31"/>
    </row>
    <row r="443" spans="1:7" ht="15" customHeight="1">
      <c r="A443" s="32"/>
      <c r="B443" s="106"/>
      <c r="C443" s="124"/>
      <c r="D443" s="107"/>
      <c r="E443" s="122"/>
      <c r="F443" s="122"/>
      <c r="G443" s="123"/>
    </row>
    <row r="444" spans="1:7" ht="15" customHeight="1" thickBot="1">
      <c r="A444" s="96"/>
      <c r="B444" s="96"/>
      <c r="C444" s="47"/>
      <c r="D444" s="18" t="s">
        <v>8</v>
      </c>
      <c r="E444" s="18" t="s">
        <v>1</v>
      </c>
      <c r="F444" s="18" t="s">
        <v>6</v>
      </c>
      <c r="G444" s="19" t="s">
        <v>9</v>
      </c>
    </row>
    <row r="445" spans="1:7" ht="15" customHeight="1">
      <c r="A445" s="96"/>
      <c r="B445" s="96"/>
      <c r="C445" s="95" t="s">
        <v>31</v>
      </c>
      <c r="D445" s="31"/>
      <c r="E445" s="32"/>
      <c r="F445" s="32"/>
      <c r="G445" s="31"/>
    </row>
    <row r="446" spans="1:7" ht="15" customHeight="1">
      <c r="A446" s="96"/>
      <c r="B446" s="96"/>
      <c r="C446" s="127" t="s">
        <v>163</v>
      </c>
      <c r="D446" s="34">
        <v>26.08</v>
      </c>
      <c r="E446" s="32">
        <v>1</v>
      </c>
      <c r="F446" s="32" t="s">
        <v>29</v>
      </c>
      <c r="G446" s="34">
        <f>D446*E446</f>
        <v>26.08</v>
      </c>
    </row>
    <row r="447" spans="1:7" ht="15" customHeight="1">
      <c r="A447" s="96"/>
      <c r="B447" s="96"/>
      <c r="C447" s="127" t="s">
        <v>165</v>
      </c>
      <c r="D447" s="34">
        <v>30.41</v>
      </c>
      <c r="E447" s="32">
        <v>1</v>
      </c>
      <c r="F447" s="32" t="s">
        <v>29</v>
      </c>
      <c r="G447" s="34">
        <f>D447*E447</f>
        <v>30.41</v>
      </c>
    </row>
    <row r="448" spans="1:7" ht="15" customHeight="1">
      <c r="A448" s="96"/>
      <c r="B448" s="96"/>
      <c r="C448" s="95" t="s">
        <v>33</v>
      </c>
      <c r="D448" s="139"/>
      <c r="E448" s="139"/>
      <c r="F448" s="139"/>
      <c r="G448" s="91">
        <f>G446+G447</f>
        <v>56.489999999999995</v>
      </c>
    </row>
    <row r="449" spans="1:7" ht="15" customHeight="1">
      <c r="A449" s="96"/>
      <c r="B449" s="96"/>
      <c r="C449" s="95" t="s">
        <v>30</v>
      </c>
      <c r="D449" s="31"/>
      <c r="E449" s="32"/>
      <c r="F449" s="32"/>
      <c r="G449" s="31"/>
    </row>
    <row r="450" spans="1:7" ht="15" customHeight="1">
      <c r="A450" s="96"/>
      <c r="B450" s="96"/>
      <c r="C450" s="93"/>
      <c r="D450" s="31"/>
      <c r="E450" s="32"/>
      <c r="F450" s="32"/>
      <c r="G450" s="34">
        <f>D450*E450</f>
        <v>0</v>
      </c>
    </row>
    <row r="451" spans="1:7" ht="15" customHeight="1">
      <c r="A451" s="96"/>
      <c r="B451" s="96"/>
      <c r="C451" s="93"/>
      <c r="D451" s="90"/>
      <c r="E451" s="32"/>
      <c r="F451" s="32"/>
      <c r="G451" s="34">
        <f>D451*E451</f>
        <v>0</v>
      </c>
    </row>
    <row r="452" spans="1:7" ht="15" customHeight="1">
      <c r="A452" s="96"/>
      <c r="B452" s="96"/>
      <c r="C452" s="95" t="s">
        <v>33</v>
      </c>
      <c r="D452" s="139"/>
      <c r="E452" s="139"/>
      <c r="F452" s="139"/>
      <c r="G452" s="91">
        <f>G450+G451</f>
        <v>0</v>
      </c>
    </row>
    <row r="453" spans="1:7" ht="15" customHeight="1">
      <c r="A453" s="97"/>
      <c r="B453" s="97"/>
      <c r="C453" s="95" t="s">
        <v>34</v>
      </c>
      <c r="D453" s="139"/>
      <c r="E453" s="139"/>
      <c r="F453" s="139"/>
      <c r="G453" s="91">
        <f>(G448+G452)*0.015</f>
        <v>0.84734999999999994</v>
      </c>
    </row>
    <row r="454" spans="1:7" s="8" customFormat="1" ht="15" customHeight="1">
      <c r="A454" s="97"/>
      <c r="B454" s="97"/>
      <c r="C454" s="95" t="s">
        <v>35</v>
      </c>
      <c r="D454" s="139"/>
      <c r="E454" s="139"/>
      <c r="F454" s="139"/>
      <c r="G454" s="91">
        <f>G448+G452+G453</f>
        <v>57.337349999999994</v>
      </c>
    </row>
    <row r="455" spans="1:7" ht="15" customHeight="1">
      <c r="A455" s="96"/>
      <c r="B455" s="96"/>
      <c r="C455" s="95" t="s">
        <v>99</v>
      </c>
      <c r="D455" s="140"/>
      <c r="E455" s="140"/>
      <c r="F455" s="140"/>
      <c r="G455" s="91">
        <f>G454*0.03</f>
        <v>1.7201204999999997</v>
      </c>
    </row>
    <row r="456" spans="1:7" ht="15" customHeight="1">
      <c r="A456" s="96"/>
      <c r="B456" s="96"/>
      <c r="C456" s="95" t="s">
        <v>36</v>
      </c>
      <c r="D456" s="140"/>
      <c r="E456" s="140"/>
      <c r="F456" s="140"/>
      <c r="G456" s="94">
        <f>G454+G455</f>
        <v>59.057470499999994</v>
      </c>
    </row>
    <row r="457" spans="1:7" ht="15" customHeight="1"/>
    <row r="458" spans="1:7" ht="15" customHeight="1" thickBot="1">
      <c r="A458" s="35" t="s">
        <v>43</v>
      </c>
      <c r="B458" s="35" t="s">
        <v>37</v>
      </c>
      <c r="C458" s="56" t="s">
        <v>0</v>
      </c>
      <c r="D458" s="18" t="s">
        <v>8</v>
      </c>
      <c r="E458" s="18" t="s">
        <v>1</v>
      </c>
      <c r="F458" s="18" t="s">
        <v>6</v>
      </c>
      <c r="G458" s="19" t="s">
        <v>9</v>
      </c>
    </row>
    <row r="459" spans="1:7" ht="49.9" customHeight="1">
      <c r="A459" s="32">
        <v>2</v>
      </c>
      <c r="B459" s="106" t="s">
        <v>110</v>
      </c>
      <c r="C459" s="54" t="s">
        <v>116</v>
      </c>
      <c r="D459" s="34"/>
      <c r="E459" s="33"/>
      <c r="F459" s="33"/>
      <c r="G459" s="31"/>
    </row>
    <row r="460" spans="1:7" ht="15" customHeight="1">
      <c r="A460" s="32"/>
      <c r="B460" s="106"/>
      <c r="C460" s="124"/>
      <c r="D460" s="107"/>
      <c r="E460" s="122"/>
      <c r="F460" s="122"/>
      <c r="G460" s="123"/>
    </row>
    <row r="461" spans="1:7" ht="15" customHeight="1" thickBot="1">
      <c r="A461" s="96"/>
      <c r="B461" s="96"/>
      <c r="C461" s="47"/>
      <c r="D461" s="18" t="s">
        <v>8</v>
      </c>
      <c r="E461" s="18" t="s">
        <v>1</v>
      </c>
      <c r="F461" s="18" t="s">
        <v>6</v>
      </c>
      <c r="G461" s="19" t="s">
        <v>9</v>
      </c>
    </row>
    <row r="462" spans="1:7" ht="15" customHeight="1">
      <c r="A462" s="96"/>
      <c r="B462" s="96"/>
      <c r="C462" s="95" t="s">
        <v>31</v>
      </c>
      <c r="D462" s="31"/>
      <c r="E462" s="32"/>
      <c r="F462" s="32"/>
      <c r="G462" s="31"/>
    </row>
    <row r="463" spans="1:7" ht="15" customHeight="1">
      <c r="A463" s="96"/>
      <c r="B463" s="96"/>
      <c r="C463" s="127" t="s">
        <v>163</v>
      </c>
      <c r="D463" s="34">
        <v>26.08</v>
      </c>
      <c r="E463" s="32">
        <v>0.5</v>
      </c>
      <c r="F463" s="32" t="s">
        <v>29</v>
      </c>
      <c r="G463" s="34">
        <f>D463*E463</f>
        <v>13.04</v>
      </c>
    </row>
    <row r="464" spans="1:7" ht="15" customHeight="1">
      <c r="A464" s="96"/>
      <c r="B464" s="96"/>
      <c r="C464" s="127" t="s">
        <v>165</v>
      </c>
      <c r="D464" s="34">
        <v>30.41</v>
      </c>
      <c r="E464" s="32">
        <v>0.5</v>
      </c>
      <c r="F464" s="32" t="s">
        <v>29</v>
      </c>
      <c r="G464" s="34">
        <f>D464*E464</f>
        <v>15.205</v>
      </c>
    </row>
    <row r="465" spans="1:7" ht="15" customHeight="1">
      <c r="A465" s="96"/>
      <c r="B465" s="96"/>
      <c r="C465" s="95" t="s">
        <v>33</v>
      </c>
      <c r="D465" s="139"/>
      <c r="E465" s="139"/>
      <c r="F465" s="139"/>
      <c r="G465" s="91">
        <f>G463+G464</f>
        <v>28.244999999999997</v>
      </c>
    </row>
    <row r="466" spans="1:7" ht="15" customHeight="1">
      <c r="A466" s="96"/>
      <c r="B466" s="96"/>
      <c r="C466" s="95" t="s">
        <v>30</v>
      </c>
      <c r="D466" s="31"/>
      <c r="E466" s="32"/>
      <c r="F466" s="32"/>
      <c r="G466" s="31"/>
    </row>
    <row r="467" spans="1:7" ht="15" customHeight="1">
      <c r="A467" s="96"/>
      <c r="B467" s="96"/>
      <c r="C467" s="93"/>
      <c r="D467" s="31"/>
      <c r="E467" s="32"/>
      <c r="F467" s="32"/>
      <c r="G467" s="34">
        <f>D467*E467</f>
        <v>0</v>
      </c>
    </row>
    <row r="468" spans="1:7" ht="15" customHeight="1">
      <c r="A468" s="96"/>
      <c r="B468" s="96"/>
      <c r="C468" s="93"/>
      <c r="D468" s="90"/>
      <c r="E468" s="32"/>
      <c r="F468" s="32"/>
      <c r="G468" s="34">
        <f>D468*E468</f>
        <v>0</v>
      </c>
    </row>
    <row r="469" spans="1:7" ht="15" customHeight="1">
      <c r="A469" s="96"/>
      <c r="B469" s="96"/>
      <c r="C469" s="95" t="s">
        <v>33</v>
      </c>
      <c r="D469" s="139"/>
      <c r="E469" s="139"/>
      <c r="F469" s="139"/>
      <c r="G469" s="91">
        <f>G467+G468</f>
        <v>0</v>
      </c>
    </row>
    <row r="470" spans="1:7" ht="15" customHeight="1">
      <c r="A470" s="97"/>
      <c r="B470" s="97"/>
      <c r="C470" s="95" t="s">
        <v>34</v>
      </c>
      <c r="D470" s="139"/>
      <c r="E470" s="139"/>
      <c r="F470" s="139"/>
      <c r="G470" s="91">
        <f>(G465+G469)*0.015</f>
        <v>0.42367499999999997</v>
      </c>
    </row>
    <row r="471" spans="1:7" s="8" customFormat="1" ht="15" customHeight="1">
      <c r="A471" s="97"/>
      <c r="B471" s="97"/>
      <c r="C471" s="95" t="s">
        <v>35</v>
      </c>
      <c r="D471" s="139"/>
      <c r="E471" s="139"/>
      <c r="F471" s="139"/>
      <c r="G471" s="91">
        <f>G465+G469+G470</f>
        <v>28.668674999999997</v>
      </c>
    </row>
    <row r="472" spans="1:7" ht="15" customHeight="1">
      <c r="A472" s="96"/>
      <c r="B472" s="96"/>
      <c r="C472" s="95" t="s">
        <v>99</v>
      </c>
      <c r="D472" s="140"/>
      <c r="E472" s="140"/>
      <c r="F472" s="140"/>
      <c r="G472" s="91">
        <f>G471*0.03</f>
        <v>0.86006024999999986</v>
      </c>
    </row>
    <row r="473" spans="1:7" ht="15" customHeight="1">
      <c r="A473" s="96"/>
      <c r="B473" s="96"/>
      <c r="C473" s="95" t="s">
        <v>36</v>
      </c>
      <c r="D473" s="140"/>
      <c r="E473" s="140"/>
      <c r="F473" s="140"/>
      <c r="G473" s="94">
        <f>G471+G472</f>
        <v>29.528735249999997</v>
      </c>
    </row>
    <row r="474" spans="1:7" ht="15" customHeight="1"/>
    <row r="475" spans="1:7" ht="15" customHeight="1" thickBot="1">
      <c r="A475" s="35" t="s">
        <v>43</v>
      </c>
      <c r="B475" s="35" t="s">
        <v>37</v>
      </c>
      <c r="C475" s="56" t="s">
        <v>0</v>
      </c>
      <c r="D475" s="18" t="s">
        <v>8</v>
      </c>
      <c r="E475" s="18" t="s">
        <v>1</v>
      </c>
      <c r="F475" s="18" t="s">
        <v>6</v>
      </c>
      <c r="G475" s="19" t="s">
        <v>9</v>
      </c>
    </row>
    <row r="476" spans="1:7" ht="49.9" customHeight="1">
      <c r="A476" s="32">
        <v>3</v>
      </c>
      <c r="B476" s="106" t="s">
        <v>151</v>
      </c>
      <c r="C476" s="84" t="s">
        <v>115</v>
      </c>
      <c r="D476" s="34"/>
      <c r="E476" s="33"/>
      <c r="F476" s="32"/>
      <c r="G476" s="31"/>
    </row>
    <row r="477" spans="1:7" s="8" customFormat="1" ht="15" customHeight="1">
      <c r="A477" s="32"/>
      <c r="B477" s="106"/>
      <c r="C477" s="124"/>
      <c r="D477" s="107"/>
      <c r="E477" s="122"/>
      <c r="F477" s="122"/>
      <c r="G477" s="123"/>
    </row>
    <row r="478" spans="1:7" ht="15" customHeight="1" thickBot="1">
      <c r="A478" s="96"/>
      <c r="B478" s="96"/>
      <c r="C478" s="47"/>
      <c r="D478" s="18" t="s">
        <v>8</v>
      </c>
      <c r="E478" s="18" t="s">
        <v>1</v>
      </c>
      <c r="F478" s="18" t="s">
        <v>6</v>
      </c>
      <c r="G478" s="19" t="s">
        <v>9</v>
      </c>
    </row>
    <row r="479" spans="1:7" ht="15" customHeight="1">
      <c r="A479" s="96"/>
      <c r="B479" s="96"/>
      <c r="C479" s="95" t="s">
        <v>31</v>
      </c>
      <c r="D479" s="31"/>
      <c r="E479" s="32"/>
      <c r="F479" s="32"/>
      <c r="G479" s="31"/>
    </row>
    <row r="480" spans="1:7" ht="15" customHeight="1">
      <c r="A480" s="96"/>
      <c r="B480" s="96"/>
      <c r="C480" s="127" t="s">
        <v>163</v>
      </c>
      <c r="D480" s="34">
        <v>26.08</v>
      </c>
      <c r="E480" s="32">
        <v>0.6</v>
      </c>
      <c r="F480" s="32" t="s">
        <v>29</v>
      </c>
      <c r="G480" s="34">
        <f>D480*E480</f>
        <v>15.647999999999998</v>
      </c>
    </row>
    <row r="481" spans="1:7" ht="15" customHeight="1">
      <c r="A481" s="96"/>
      <c r="B481" s="96"/>
      <c r="C481" s="127" t="s">
        <v>165</v>
      </c>
      <c r="D481" s="34">
        <v>30.41</v>
      </c>
      <c r="E481" s="32">
        <v>0.6</v>
      </c>
      <c r="F481" s="32" t="s">
        <v>29</v>
      </c>
      <c r="G481" s="34">
        <f>D481*E481</f>
        <v>18.245999999999999</v>
      </c>
    </row>
    <row r="482" spans="1:7" ht="15" customHeight="1">
      <c r="A482" s="96"/>
      <c r="B482" s="96"/>
      <c r="C482" s="95" t="s">
        <v>33</v>
      </c>
      <c r="D482" s="139"/>
      <c r="E482" s="139"/>
      <c r="F482" s="139"/>
      <c r="G482" s="91">
        <f>G480+G481</f>
        <v>33.893999999999998</v>
      </c>
    </row>
    <row r="483" spans="1:7" ht="15" customHeight="1">
      <c r="A483" s="96"/>
      <c r="B483" s="96"/>
      <c r="C483" s="95" t="s">
        <v>30</v>
      </c>
      <c r="D483" s="31"/>
      <c r="E483" s="32"/>
      <c r="F483" s="32"/>
      <c r="G483" s="31"/>
    </row>
    <row r="484" spans="1:7" ht="15" customHeight="1">
      <c r="A484" s="96"/>
      <c r="B484" s="96"/>
      <c r="C484" s="93"/>
      <c r="D484" s="31"/>
      <c r="E484" s="32"/>
      <c r="F484" s="32"/>
      <c r="G484" s="34">
        <f>D484*E484</f>
        <v>0</v>
      </c>
    </row>
    <row r="485" spans="1:7" ht="15" customHeight="1">
      <c r="A485" s="96"/>
      <c r="B485" s="96"/>
      <c r="C485" s="93"/>
      <c r="D485" s="31"/>
      <c r="E485" s="32"/>
      <c r="F485" s="32"/>
      <c r="G485" s="34">
        <f>D485*E485</f>
        <v>0</v>
      </c>
    </row>
    <row r="486" spans="1:7" ht="15" customHeight="1">
      <c r="A486" s="96"/>
      <c r="B486" s="96"/>
      <c r="C486" s="95" t="s">
        <v>33</v>
      </c>
      <c r="D486" s="139"/>
      <c r="E486" s="139"/>
      <c r="F486" s="139"/>
      <c r="G486" s="91">
        <f>G484+G485</f>
        <v>0</v>
      </c>
    </row>
    <row r="487" spans="1:7" ht="15" customHeight="1">
      <c r="A487" s="97"/>
      <c r="B487" s="97"/>
      <c r="C487" s="95" t="s">
        <v>34</v>
      </c>
      <c r="D487" s="139"/>
      <c r="E487" s="139"/>
      <c r="F487" s="139"/>
      <c r="G487" s="91">
        <f>(G482+G486)*0.015</f>
        <v>0.50840999999999992</v>
      </c>
    </row>
    <row r="488" spans="1:7" s="8" customFormat="1" ht="15" customHeight="1">
      <c r="A488" s="97"/>
      <c r="B488" s="97"/>
      <c r="C488" s="95" t="s">
        <v>35</v>
      </c>
      <c r="D488" s="139"/>
      <c r="E488" s="139"/>
      <c r="F488" s="139"/>
      <c r="G488" s="91">
        <f>G482+G486+G487</f>
        <v>34.402409999999996</v>
      </c>
    </row>
    <row r="489" spans="1:7" ht="15" customHeight="1">
      <c r="A489" s="96"/>
      <c r="B489" s="96"/>
      <c r="C489" s="95" t="s">
        <v>99</v>
      </c>
      <c r="D489" s="140"/>
      <c r="E489" s="140"/>
      <c r="F489" s="140"/>
      <c r="G489" s="91">
        <f>G488*0.03</f>
        <v>1.0320722999999998</v>
      </c>
    </row>
    <row r="490" spans="1:7" ht="15" customHeight="1">
      <c r="A490" s="96"/>
      <c r="B490" s="96"/>
      <c r="C490" s="95" t="s">
        <v>36</v>
      </c>
      <c r="D490" s="140"/>
      <c r="E490" s="140"/>
      <c r="F490" s="140"/>
      <c r="G490" s="91">
        <f>G488+G489</f>
        <v>35.434482299999999</v>
      </c>
    </row>
    <row r="491" spans="1:7" ht="15" customHeight="1">
      <c r="A491" s="96"/>
      <c r="B491" s="96"/>
      <c r="C491" s="95"/>
      <c r="D491" s="114"/>
      <c r="E491" s="114"/>
      <c r="F491" s="114"/>
      <c r="G491" s="115"/>
    </row>
    <row r="492" spans="1:7" ht="15" customHeight="1" thickBot="1">
      <c r="A492" s="35" t="s">
        <v>43</v>
      </c>
      <c r="B492" s="35" t="s">
        <v>37</v>
      </c>
      <c r="C492" s="56" t="s">
        <v>0</v>
      </c>
      <c r="D492" s="18" t="s">
        <v>8</v>
      </c>
      <c r="E492" s="18" t="s">
        <v>1</v>
      </c>
      <c r="F492" s="18" t="s">
        <v>6</v>
      </c>
      <c r="G492" s="19" t="s">
        <v>9</v>
      </c>
    </row>
    <row r="493" spans="1:7" ht="60" customHeight="1">
      <c r="A493" s="32">
        <v>4</v>
      </c>
      <c r="B493" s="106" t="s">
        <v>112</v>
      </c>
      <c r="C493" s="64" t="s">
        <v>134</v>
      </c>
      <c r="D493" s="34"/>
      <c r="E493" s="33"/>
      <c r="F493" s="32"/>
      <c r="G493" s="31"/>
    </row>
    <row r="494" spans="1:7" ht="15" customHeight="1">
      <c r="A494" s="32"/>
      <c r="B494" s="106"/>
      <c r="C494" s="124"/>
      <c r="D494" s="107"/>
      <c r="E494" s="122"/>
      <c r="F494" s="122"/>
      <c r="G494" s="123"/>
    </row>
    <row r="495" spans="1:7" ht="15" customHeight="1" thickBot="1">
      <c r="A495" s="96"/>
      <c r="B495" s="96"/>
      <c r="C495" s="47"/>
      <c r="D495" s="18" t="s">
        <v>8</v>
      </c>
      <c r="E495" s="18" t="s">
        <v>1</v>
      </c>
      <c r="F495" s="18" t="s">
        <v>6</v>
      </c>
      <c r="G495" s="19" t="s">
        <v>9</v>
      </c>
    </row>
    <row r="496" spans="1:7" ht="15" customHeight="1">
      <c r="A496" s="96"/>
      <c r="B496" s="96"/>
      <c r="C496" s="95" t="s">
        <v>31</v>
      </c>
      <c r="D496" s="31"/>
      <c r="E496" s="32"/>
      <c r="F496" s="32"/>
      <c r="G496" s="31"/>
    </row>
    <row r="497" spans="1:7" ht="15" customHeight="1">
      <c r="A497" s="96"/>
      <c r="B497" s="96"/>
      <c r="C497" s="127" t="s">
        <v>163</v>
      </c>
      <c r="D497" s="34">
        <v>26.08</v>
      </c>
      <c r="E497" s="32">
        <v>0.2</v>
      </c>
      <c r="F497" s="32" t="s">
        <v>29</v>
      </c>
      <c r="G497" s="34">
        <f>D497*E497</f>
        <v>5.2160000000000002</v>
      </c>
    </row>
    <row r="498" spans="1:7" ht="15" customHeight="1">
      <c r="A498" s="96"/>
      <c r="B498" s="96"/>
      <c r="C498" s="127" t="s">
        <v>165</v>
      </c>
      <c r="D498" s="34">
        <v>30.41</v>
      </c>
      <c r="E498" s="32">
        <v>0.2</v>
      </c>
      <c r="F498" s="32" t="s">
        <v>29</v>
      </c>
      <c r="G498" s="34">
        <f>D498*E498</f>
        <v>6.0820000000000007</v>
      </c>
    </row>
    <row r="499" spans="1:7" ht="15" customHeight="1">
      <c r="A499" s="96"/>
      <c r="B499" s="96"/>
      <c r="C499" s="95" t="s">
        <v>33</v>
      </c>
      <c r="D499" s="139"/>
      <c r="E499" s="139"/>
      <c r="F499" s="139"/>
      <c r="G499" s="91">
        <f>G497+G498</f>
        <v>11.298000000000002</v>
      </c>
    </row>
    <row r="500" spans="1:7" ht="15" customHeight="1">
      <c r="A500" s="96"/>
      <c r="B500" s="96"/>
      <c r="C500" s="95" t="s">
        <v>30</v>
      </c>
      <c r="D500" s="31"/>
      <c r="E500" s="32"/>
      <c r="F500" s="32"/>
      <c r="G500" s="31"/>
    </row>
    <row r="501" spans="1:7" ht="15" customHeight="1">
      <c r="A501" s="96"/>
      <c r="B501" s="96"/>
      <c r="C501" s="93" t="s">
        <v>71</v>
      </c>
      <c r="D501" s="31">
        <v>4.4000000000000004</v>
      </c>
      <c r="E501" s="32">
        <v>1</v>
      </c>
      <c r="F501" s="32" t="s">
        <v>16</v>
      </c>
      <c r="G501" s="34">
        <f>D501*E501</f>
        <v>4.4000000000000004</v>
      </c>
    </row>
    <row r="502" spans="1:7" ht="15" customHeight="1">
      <c r="A502" s="96"/>
      <c r="B502" s="96"/>
      <c r="C502" s="93" t="s">
        <v>113</v>
      </c>
      <c r="D502" s="31">
        <v>21</v>
      </c>
      <c r="E502" s="32">
        <v>1</v>
      </c>
      <c r="F502" s="32" t="s">
        <v>16</v>
      </c>
      <c r="G502" s="34">
        <f>D502*E502</f>
        <v>21</v>
      </c>
    </row>
    <row r="503" spans="1:7" ht="15" customHeight="1">
      <c r="A503" s="96"/>
      <c r="B503" s="96"/>
      <c r="C503" s="95" t="s">
        <v>33</v>
      </c>
      <c r="D503" s="139"/>
      <c r="E503" s="139"/>
      <c r="F503" s="139"/>
      <c r="G503" s="91">
        <f>G501+G502</f>
        <v>25.4</v>
      </c>
    </row>
    <row r="504" spans="1:7" ht="15" customHeight="1">
      <c r="A504" s="97"/>
      <c r="B504" s="97"/>
      <c r="C504" s="95" t="s">
        <v>34</v>
      </c>
      <c r="D504" s="139"/>
      <c r="E504" s="139"/>
      <c r="F504" s="139"/>
      <c r="G504" s="91">
        <f>(G499+G503)*0.015</f>
        <v>0.55047000000000001</v>
      </c>
    </row>
    <row r="505" spans="1:7" s="8" customFormat="1" ht="15" customHeight="1">
      <c r="A505" s="97"/>
      <c r="B505" s="97"/>
      <c r="C505" s="95" t="s">
        <v>35</v>
      </c>
      <c r="D505" s="139"/>
      <c r="E505" s="139"/>
      <c r="F505" s="139"/>
      <c r="G505" s="91">
        <f>G499+G503+G504</f>
        <v>37.248469999999998</v>
      </c>
    </row>
    <row r="506" spans="1:7" ht="15" customHeight="1">
      <c r="A506" s="96"/>
      <c r="B506" s="96"/>
      <c r="C506" s="95" t="s">
        <v>99</v>
      </c>
      <c r="D506" s="140"/>
      <c r="E506" s="140"/>
      <c r="F506" s="140"/>
      <c r="G506" s="91">
        <f>G505*0.03</f>
        <v>1.1174540999999998</v>
      </c>
    </row>
    <row r="507" spans="1:7" ht="15" customHeight="1">
      <c r="A507" s="96"/>
      <c r="B507" s="96"/>
      <c r="C507" s="95" t="s">
        <v>36</v>
      </c>
      <c r="D507" s="140"/>
      <c r="E507" s="140"/>
      <c r="F507" s="140"/>
      <c r="G507" s="94">
        <f>G505+G506</f>
        <v>38.365924100000001</v>
      </c>
    </row>
    <row r="508" spans="1:7" ht="15" customHeight="1"/>
    <row r="509" spans="1:7" ht="15" customHeight="1" thickBot="1">
      <c r="A509" s="35" t="s">
        <v>43</v>
      </c>
      <c r="B509" s="35" t="s">
        <v>37</v>
      </c>
      <c r="C509" s="56" t="s">
        <v>0</v>
      </c>
      <c r="D509" s="18" t="s">
        <v>8</v>
      </c>
      <c r="E509" s="18" t="s">
        <v>1</v>
      </c>
      <c r="F509" s="18" t="s">
        <v>6</v>
      </c>
      <c r="G509" s="19" t="s">
        <v>9</v>
      </c>
    </row>
    <row r="510" spans="1:7" ht="79.900000000000006" customHeight="1">
      <c r="A510" s="32">
        <v>5</v>
      </c>
      <c r="B510" s="106" t="s">
        <v>167</v>
      </c>
      <c r="C510" s="54" t="s">
        <v>162</v>
      </c>
      <c r="D510" s="34"/>
      <c r="E510" s="33"/>
      <c r="F510" s="33"/>
      <c r="G510" s="31"/>
    </row>
    <row r="511" spans="1:7" ht="15" customHeight="1">
      <c r="A511" s="32"/>
      <c r="B511" s="106"/>
      <c r="C511" s="124"/>
      <c r="D511" s="107"/>
      <c r="E511" s="122"/>
      <c r="F511" s="122"/>
      <c r="G511" s="123"/>
    </row>
    <row r="512" spans="1:7" ht="15" customHeight="1" thickBot="1">
      <c r="A512" s="96"/>
      <c r="B512" s="96"/>
      <c r="C512" s="47"/>
      <c r="D512" s="18" t="s">
        <v>8</v>
      </c>
      <c r="E512" s="18" t="s">
        <v>1</v>
      </c>
      <c r="F512" s="18" t="s">
        <v>6</v>
      </c>
      <c r="G512" s="19" t="s">
        <v>9</v>
      </c>
    </row>
    <row r="513" spans="1:9" ht="15" customHeight="1">
      <c r="A513" s="96"/>
      <c r="B513" s="96"/>
      <c r="C513" s="95" t="s">
        <v>31</v>
      </c>
      <c r="D513" s="31"/>
      <c r="E513" s="32"/>
      <c r="F513" s="32"/>
      <c r="G513" s="31"/>
    </row>
    <row r="514" spans="1:9" ht="15" customHeight="1">
      <c r="A514" s="96"/>
      <c r="B514" s="96"/>
      <c r="C514" s="127" t="s">
        <v>163</v>
      </c>
      <c r="D514" s="34">
        <v>-26.08</v>
      </c>
      <c r="E514" s="32">
        <v>1</v>
      </c>
      <c r="F514" s="32" t="s">
        <v>29</v>
      </c>
      <c r="G514" s="34">
        <f>D514*E514</f>
        <v>-26.08</v>
      </c>
      <c r="I514" s="128"/>
    </row>
    <row r="515" spans="1:9" ht="15" customHeight="1">
      <c r="A515" s="96"/>
      <c r="B515" s="96"/>
      <c r="C515" s="129" t="s">
        <v>164</v>
      </c>
      <c r="D515" s="34">
        <f>26.08*1.35</f>
        <v>35.207999999999998</v>
      </c>
      <c r="E515" s="32">
        <v>1</v>
      </c>
      <c r="F515" s="32" t="s">
        <v>29</v>
      </c>
      <c r="G515" s="34">
        <f>D515*E515</f>
        <v>35.207999999999998</v>
      </c>
      <c r="I515" s="128"/>
    </row>
    <row r="516" spans="1:9" ht="15" customHeight="1">
      <c r="A516" s="96"/>
      <c r="B516" s="96"/>
      <c r="C516" s="127" t="s">
        <v>165</v>
      </c>
      <c r="D516" s="34">
        <v>-30.41</v>
      </c>
      <c r="E516" s="32">
        <v>1</v>
      </c>
      <c r="F516" s="32" t="s">
        <v>29</v>
      </c>
      <c r="G516" s="34">
        <f>D516*E516</f>
        <v>-30.41</v>
      </c>
    </row>
    <row r="517" spans="1:9" ht="15" customHeight="1">
      <c r="A517" s="96"/>
      <c r="B517" s="96"/>
      <c r="C517" s="129" t="s">
        <v>166</v>
      </c>
      <c r="D517" s="34">
        <f>30.41*1.35</f>
        <v>41.0535</v>
      </c>
      <c r="E517" s="32">
        <v>1</v>
      </c>
      <c r="F517" s="32" t="s">
        <v>29</v>
      </c>
      <c r="G517" s="34">
        <f>D517*E517</f>
        <v>41.0535</v>
      </c>
      <c r="I517" s="128"/>
    </row>
    <row r="518" spans="1:9" ht="15" customHeight="1">
      <c r="A518" s="96"/>
      <c r="B518" s="96"/>
      <c r="C518" s="95" t="s">
        <v>33</v>
      </c>
      <c r="D518" s="139"/>
      <c r="E518" s="139"/>
      <c r="F518" s="139"/>
      <c r="G518" s="91">
        <f>G514+G515+G516+G517</f>
        <v>19.7715</v>
      </c>
    </row>
    <row r="519" spans="1:9" ht="15" customHeight="1">
      <c r="A519" s="96"/>
      <c r="B519" s="96"/>
      <c r="C519" s="95" t="s">
        <v>30</v>
      </c>
      <c r="D519" s="31"/>
      <c r="E519" s="32"/>
      <c r="F519" s="32"/>
      <c r="G519" s="31"/>
    </row>
    <row r="520" spans="1:9" ht="15" customHeight="1">
      <c r="A520" s="96"/>
      <c r="B520" s="96"/>
      <c r="C520" s="93"/>
      <c r="D520" s="31"/>
      <c r="E520" s="32"/>
      <c r="F520" s="32"/>
      <c r="G520" s="34">
        <f>D520*E520</f>
        <v>0</v>
      </c>
    </row>
    <row r="521" spans="1:9" ht="15" customHeight="1">
      <c r="A521" s="96"/>
      <c r="B521" s="96"/>
      <c r="C521" s="93"/>
      <c r="D521" s="34"/>
      <c r="E521" s="32"/>
      <c r="F521" s="32"/>
      <c r="G521" s="34">
        <f>D521*E521</f>
        <v>0</v>
      </c>
    </row>
    <row r="522" spans="1:9" ht="15" customHeight="1">
      <c r="A522" s="96"/>
      <c r="B522" s="96"/>
      <c r="C522" s="95" t="s">
        <v>33</v>
      </c>
      <c r="D522" s="139"/>
      <c r="E522" s="139"/>
      <c r="F522" s="139"/>
      <c r="G522" s="91">
        <f>G520+G521</f>
        <v>0</v>
      </c>
    </row>
    <row r="523" spans="1:9" ht="15" customHeight="1">
      <c r="A523" s="97"/>
      <c r="B523" s="97"/>
      <c r="C523" s="95" t="s">
        <v>34</v>
      </c>
      <c r="D523" s="139"/>
      <c r="E523" s="139"/>
      <c r="F523" s="139"/>
      <c r="G523" s="91">
        <f>(G518+G522)*0.015</f>
        <v>0.29657249999999996</v>
      </c>
    </row>
    <row r="524" spans="1:9" s="8" customFormat="1" ht="15" customHeight="1">
      <c r="A524" s="97"/>
      <c r="B524" s="97"/>
      <c r="C524" s="95" t="s">
        <v>35</v>
      </c>
      <c r="D524" s="139"/>
      <c r="E524" s="139"/>
      <c r="F524" s="139"/>
      <c r="G524" s="91">
        <f>G518+G522+G523</f>
        <v>20.0680725</v>
      </c>
    </row>
    <row r="525" spans="1:9" ht="15" customHeight="1">
      <c r="A525" s="96"/>
      <c r="B525" s="96"/>
      <c r="C525" s="95" t="s">
        <v>99</v>
      </c>
      <c r="D525" s="140"/>
      <c r="E525" s="140"/>
      <c r="F525" s="140"/>
      <c r="G525" s="91">
        <f>G524*0.03</f>
        <v>0.60204217500000001</v>
      </c>
    </row>
    <row r="526" spans="1:9" ht="15" customHeight="1">
      <c r="A526" s="96"/>
      <c r="B526" s="96"/>
      <c r="C526" s="95" t="s">
        <v>36</v>
      </c>
      <c r="D526" s="140"/>
      <c r="E526" s="140"/>
      <c r="F526" s="140"/>
      <c r="G526" s="94">
        <f>G524+G525</f>
        <v>20.670114675000001</v>
      </c>
    </row>
    <row r="527" spans="1:9" ht="15" customHeight="1" thickBot="1"/>
    <row r="528" spans="1:9" ht="15" customHeight="1" thickBot="1">
      <c r="A528" s="68" t="s">
        <v>5</v>
      </c>
      <c r="B528" s="68"/>
      <c r="C528" s="67">
        <v>6</v>
      </c>
      <c r="D528" s="9"/>
      <c r="E528" s="10"/>
      <c r="F528" s="10"/>
      <c r="G528" s="11"/>
    </row>
  </sheetData>
  <mergeCells count="191">
    <mergeCell ref="A1:C1"/>
    <mergeCell ref="D1:E1"/>
    <mergeCell ref="D3:G3"/>
    <mergeCell ref="D4:G4"/>
    <mergeCell ref="D12:F12"/>
    <mergeCell ref="D16:F16"/>
    <mergeCell ref="D51:F51"/>
    <mergeCell ref="D52:F52"/>
    <mergeCell ref="D53:F53"/>
    <mergeCell ref="D34:F34"/>
    <mergeCell ref="D35:F35"/>
    <mergeCell ref="D36:F36"/>
    <mergeCell ref="D17:F17"/>
    <mergeCell ref="D18:F18"/>
    <mergeCell ref="D19:F19"/>
    <mergeCell ref="D20:F20"/>
    <mergeCell ref="D29:F29"/>
    <mergeCell ref="D33:F33"/>
    <mergeCell ref="D54:F54"/>
    <mergeCell ref="D63:F63"/>
    <mergeCell ref="D67:F67"/>
    <mergeCell ref="D37:F37"/>
    <mergeCell ref="D46:F46"/>
    <mergeCell ref="D50:F50"/>
    <mergeCell ref="D85:F85"/>
    <mergeCell ref="D86:F86"/>
    <mergeCell ref="D87:F87"/>
    <mergeCell ref="D88:F88"/>
    <mergeCell ref="D92:G92"/>
    <mergeCell ref="D93:G93"/>
    <mergeCell ref="D68:F68"/>
    <mergeCell ref="D69:F69"/>
    <mergeCell ref="D70:F70"/>
    <mergeCell ref="D71:F71"/>
    <mergeCell ref="D80:F80"/>
    <mergeCell ref="D84:F84"/>
    <mergeCell ref="D118:F118"/>
    <mergeCell ref="D122:F122"/>
    <mergeCell ref="D123:F123"/>
    <mergeCell ref="D124:F124"/>
    <mergeCell ref="D125:F125"/>
    <mergeCell ref="D126:F126"/>
    <mergeCell ref="D101:F101"/>
    <mergeCell ref="D105:F105"/>
    <mergeCell ref="D106:F106"/>
    <mergeCell ref="D107:F107"/>
    <mergeCell ref="D108:F108"/>
    <mergeCell ref="D109:F109"/>
    <mergeCell ref="D152:F152"/>
    <mergeCell ref="D156:F156"/>
    <mergeCell ref="D157:F157"/>
    <mergeCell ref="D158:F158"/>
    <mergeCell ref="D159:F159"/>
    <mergeCell ref="D160:F160"/>
    <mergeCell ref="D135:F135"/>
    <mergeCell ref="D139:F139"/>
    <mergeCell ref="D140:F140"/>
    <mergeCell ref="D141:F141"/>
    <mergeCell ref="D142:F142"/>
    <mergeCell ref="D143:F143"/>
    <mergeCell ref="D186:F186"/>
    <mergeCell ref="D190:F190"/>
    <mergeCell ref="D191:F191"/>
    <mergeCell ref="D192:F192"/>
    <mergeCell ref="D193:F193"/>
    <mergeCell ref="D194:F194"/>
    <mergeCell ref="D169:F169"/>
    <mergeCell ref="D173:F173"/>
    <mergeCell ref="D174:F174"/>
    <mergeCell ref="D175:F175"/>
    <mergeCell ref="D176:F176"/>
    <mergeCell ref="D177:F177"/>
    <mergeCell ref="D214:F214"/>
    <mergeCell ref="D215:F215"/>
    <mergeCell ref="D219:G219"/>
    <mergeCell ref="D220:G220"/>
    <mergeCell ref="D228:F228"/>
    <mergeCell ref="D232:F232"/>
    <mergeCell ref="D198:G198"/>
    <mergeCell ref="D199:G199"/>
    <mergeCell ref="D207:F207"/>
    <mergeCell ref="D211:F211"/>
    <mergeCell ref="D212:F212"/>
    <mergeCell ref="D213:F213"/>
    <mergeCell ref="D249:F249"/>
    <mergeCell ref="D253:F253"/>
    <mergeCell ref="D254:F254"/>
    <mergeCell ref="D255:F255"/>
    <mergeCell ref="D256:F256"/>
    <mergeCell ref="D257:F257"/>
    <mergeCell ref="D233:F233"/>
    <mergeCell ref="D234:F234"/>
    <mergeCell ref="D235:F235"/>
    <mergeCell ref="D236:F236"/>
    <mergeCell ref="D240:G240"/>
    <mergeCell ref="D241:G241"/>
    <mergeCell ref="D283:F283"/>
    <mergeCell ref="D287:F287"/>
    <mergeCell ref="D288:F288"/>
    <mergeCell ref="D289:F289"/>
    <mergeCell ref="D290:F290"/>
    <mergeCell ref="D291:F291"/>
    <mergeCell ref="D266:F266"/>
    <mergeCell ref="D270:F270"/>
    <mergeCell ref="D271:F271"/>
    <mergeCell ref="D272:F272"/>
    <mergeCell ref="D273:F273"/>
    <mergeCell ref="D274:F274"/>
    <mergeCell ref="D317:F317"/>
    <mergeCell ref="D321:F321"/>
    <mergeCell ref="D322:F322"/>
    <mergeCell ref="D323:F323"/>
    <mergeCell ref="D324:F324"/>
    <mergeCell ref="D325:F325"/>
    <mergeCell ref="D300:F300"/>
    <mergeCell ref="D304:F304"/>
    <mergeCell ref="D305:F305"/>
    <mergeCell ref="D306:F306"/>
    <mergeCell ref="D307:F307"/>
    <mergeCell ref="D308:F308"/>
    <mergeCell ref="D351:F351"/>
    <mergeCell ref="D355:F355"/>
    <mergeCell ref="D356:F356"/>
    <mergeCell ref="D357:F357"/>
    <mergeCell ref="D358:F358"/>
    <mergeCell ref="D359:F359"/>
    <mergeCell ref="D334:F334"/>
    <mergeCell ref="D338:F338"/>
    <mergeCell ref="D339:F339"/>
    <mergeCell ref="D340:F340"/>
    <mergeCell ref="D341:F341"/>
    <mergeCell ref="D342:F342"/>
    <mergeCell ref="D385:F385"/>
    <mergeCell ref="D389:F389"/>
    <mergeCell ref="D390:F390"/>
    <mergeCell ref="D391:F391"/>
    <mergeCell ref="D392:F392"/>
    <mergeCell ref="D393:F393"/>
    <mergeCell ref="D368:F368"/>
    <mergeCell ref="D372:F372"/>
    <mergeCell ref="D373:F373"/>
    <mergeCell ref="D374:F374"/>
    <mergeCell ref="D375:F375"/>
    <mergeCell ref="D376:F376"/>
    <mergeCell ref="D416:F416"/>
    <mergeCell ref="D417:F417"/>
    <mergeCell ref="D418:F418"/>
    <mergeCell ref="D427:F427"/>
    <mergeCell ref="D431:F431"/>
    <mergeCell ref="D432:F432"/>
    <mergeCell ref="D402:F402"/>
    <mergeCell ref="D406:F406"/>
    <mergeCell ref="D407:F407"/>
    <mergeCell ref="D408:F408"/>
    <mergeCell ref="D409:F409"/>
    <mergeCell ref="D410:F410"/>
    <mergeCell ref="D452:F452"/>
    <mergeCell ref="D453:F453"/>
    <mergeCell ref="D454:F454"/>
    <mergeCell ref="D455:F455"/>
    <mergeCell ref="D456:F456"/>
    <mergeCell ref="D465:F465"/>
    <mergeCell ref="D433:F433"/>
    <mergeCell ref="D434:F434"/>
    <mergeCell ref="D435:F435"/>
    <mergeCell ref="D439:G439"/>
    <mergeCell ref="D440:G440"/>
    <mergeCell ref="D448:F448"/>
    <mergeCell ref="D486:F486"/>
    <mergeCell ref="D487:F487"/>
    <mergeCell ref="D488:F488"/>
    <mergeCell ref="D489:F489"/>
    <mergeCell ref="D490:F490"/>
    <mergeCell ref="D499:F499"/>
    <mergeCell ref="D469:F469"/>
    <mergeCell ref="D470:F470"/>
    <mergeCell ref="D471:F471"/>
    <mergeCell ref="D472:F472"/>
    <mergeCell ref="D473:F473"/>
    <mergeCell ref="D482:F482"/>
    <mergeCell ref="D526:F526"/>
    <mergeCell ref="D522:F522"/>
    <mergeCell ref="D523:F523"/>
    <mergeCell ref="D518:F518"/>
    <mergeCell ref="D524:F524"/>
    <mergeCell ref="D525:F525"/>
    <mergeCell ref="D503:F503"/>
    <mergeCell ref="D504:F504"/>
    <mergeCell ref="D505:F505"/>
    <mergeCell ref="D506:F506"/>
    <mergeCell ref="D507:F507"/>
  </mergeCells>
  <pageMargins left="0.7" right="0.7" top="0.75" bottom="0.75" header="0.3" footer="0.3"/>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RESUM PRESSUPOST_</vt:lpstr>
      <vt:lpstr>BASE_CLIMA</vt:lpstr>
      <vt:lpstr>PRESSUPOST_CLIMA_</vt:lpstr>
      <vt:lpstr>AMIDAMENTS_CLIMA_</vt:lpstr>
      <vt:lpstr>JUSTIFICACIÓ PREUS_CLIMA_1_</vt:lpstr>
      <vt:lpstr>JUSTIFICACIÓ PREUS_CLIMA_2_</vt:lpstr>
      <vt:lpstr>JUSTIFICACIÓ PREUS_CLIMA_3_</vt:lpstr>
      <vt:lpstr>QUADRE PREUS 1_CLIMA_</vt:lpstr>
      <vt:lpstr>QUADRE PREUS_2_CLIMA_</vt:lpstr>
      <vt:lpstr>PLEC_CLIMA_</vt:lpstr>
      <vt:lpstr>AMIDAMENTS_CLIMA_!Área_de_impresión</vt:lpstr>
      <vt:lpstr>BASE_CLIMA!Área_de_impresión</vt:lpstr>
      <vt:lpstr>'JUSTIFICACIÓ PREUS_CLIMA_1_'!Área_de_impresión</vt:lpstr>
      <vt:lpstr>'JUSTIFICACIÓ PREUS_CLIMA_2_'!Área_de_impresión</vt:lpstr>
      <vt:lpstr>'JUSTIFICACIÓ PREUS_CLIMA_3_'!Área_de_impresión</vt:lpstr>
      <vt:lpstr>PLEC_CLIMA_!Área_de_impresión</vt:lpstr>
      <vt:lpstr>PRESSUPOST_CLIMA_!Área_de_impresión</vt:lpstr>
      <vt:lpstr>'QUADRE PREUS 1_CLIMA_'!Área_de_impresión</vt:lpstr>
      <vt:lpstr>'QUADRE PREUS_2_CLIMA_'!Área_de_impresión</vt:lpstr>
      <vt:lpstr>'RESUM PRESSUPOST_'!Área_de_impresión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Windows</cp:lastModifiedBy>
  <cp:lastPrinted>2025-12-19T10:29:56Z</cp:lastPrinted>
  <dcterms:created xsi:type="dcterms:W3CDTF">2016-09-05T11:48:43Z</dcterms:created>
  <dcterms:modified xsi:type="dcterms:W3CDTF">2026-03-05T08:27:15Z</dcterms:modified>
</cp:coreProperties>
</file>