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X:\01 Projectes\Projectes 2025\25029 PE Deshumectadora CEM Can Roca (Ajuntament Castelldefels)\05 PEI\02 PISCINA ENSENYAMENT\03 Pressupost\"/>
    </mc:Choice>
  </mc:AlternateContent>
  <xr:revisionPtr revIDLastSave="0" documentId="13_ncr:1_{4B6DEE9B-63D3-43E5-9627-073B52547596}" xr6:coauthVersionLast="47" xr6:coauthVersionMax="47" xr10:uidLastSave="{00000000-0000-0000-0000-000000000000}"/>
  <bookViews>
    <workbookView xWindow="-120" yWindow="-120" windowWidth="29040" windowHeight="15720"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2" i="2" l="1"/>
  <c r="H200" i="2"/>
  <c r="H199" i="2"/>
  <c r="H197" i="2"/>
  <c r="H196" i="2"/>
  <c r="H19" i="2"/>
  <c r="H50" i="2"/>
  <c r="H60" i="2"/>
  <c r="H70" i="2"/>
  <c r="H72" i="2"/>
  <c r="H79" i="2"/>
  <c r="H98" i="2"/>
  <c r="H112" i="2"/>
  <c r="H119" i="2"/>
  <c r="H126" i="2"/>
  <c r="H128" i="2"/>
  <c r="H135" i="2"/>
  <c r="H140" i="2"/>
  <c r="H142" i="2"/>
  <c r="H160" i="2"/>
  <c r="H180" i="2"/>
  <c r="H182" i="2"/>
  <c r="H192" i="2"/>
  <c r="H193" i="2"/>
  <c r="H185" i="2"/>
  <c r="H184" i="2"/>
  <c r="H183" i="2"/>
  <c r="H181" i="2"/>
  <c r="H186" i="2" s="1"/>
  <c r="H179" i="2"/>
  <c r="H178" i="2"/>
  <c r="H177" i="2"/>
  <c r="H176" i="2"/>
  <c r="H169" i="2"/>
  <c r="H168" i="2"/>
  <c r="H167" i="2"/>
  <c r="H170" i="2" s="1"/>
  <c r="H161" i="2"/>
  <c r="H155" i="2"/>
  <c r="H154" i="2"/>
  <c r="H153" i="2"/>
  <c r="H147" i="2"/>
  <c r="H146" i="2"/>
  <c r="H145" i="2"/>
  <c r="H144" i="2"/>
  <c r="H143" i="2"/>
  <c r="H141" i="2"/>
  <c r="H148" i="2" s="1"/>
  <c r="H139" i="2"/>
  <c r="H138" i="2"/>
  <c r="H137" i="2"/>
  <c r="H136" i="2"/>
  <c r="H129" i="2"/>
  <c r="H130" i="2" s="1"/>
  <c r="H127" i="2"/>
  <c r="H120" i="2"/>
  <c r="H118" i="2"/>
  <c r="H117" i="2"/>
  <c r="H116" i="2"/>
  <c r="H115" i="2"/>
  <c r="H114" i="2"/>
  <c r="H113" i="2"/>
  <c r="H111" i="2"/>
  <c r="H110" i="2"/>
  <c r="H109" i="2"/>
  <c r="H108" i="2"/>
  <c r="H107" i="2"/>
  <c r="H106" i="2"/>
  <c r="H121" i="2" s="1"/>
  <c r="H99" i="2"/>
  <c r="H97" i="2"/>
  <c r="H100" i="2" s="1"/>
  <c r="H90" i="2"/>
  <c r="H91" i="2" s="1"/>
  <c r="H89" i="2"/>
  <c r="H82" i="2"/>
  <c r="H81" i="2"/>
  <c r="H80" i="2"/>
  <c r="H78" i="2"/>
  <c r="H83" i="2" s="1"/>
  <c r="H77" i="2"/>
  <c r="H76" i="2"/>
  <c r="H75" i="2"/>
  <c r="H74" i="2"/>
  <c r="H73" i="2"/>
  <c r="H71" i="2"/>
  <c r="H64" i="2"/>
  <c r="H63" i="2"/>
  <c r="H62" i="2"/>
  <c r="H61" i="2"/>
  <c r="H59" i="2"/>
  <c r="H52" i="2"/>
  <c r="H51" i="2"/>
  <c r="H49" i="2"/>
  <c r="H48" i="2"/>
  <c r="H47" i="2"/>
  <c r="H46" i="2"/>
  <c r="H53" i="2" s="1"/>
  <c r="H45" i="2"/>
  <c r="H44" i="2"/>
  <c r="H37" i="2"/>
  <c r="H36" i="2"/>
  <c r="H35" i="2"/>
  <c r="H38" i="2" s="1"/>
  <c r="H28" i="2"/>
  <c r="H27" i="2"/>
  <c r="H26" i="2"/>
  <c r="H25" i="2"/>
  <c r="H24" i="2"/>
  <c r="H23" i="2"/>
  <c r="H22" i="2"/>
  <c r="H21" i="2"/>
  <c r="H20" i="2"/>
  <c r="H29" i="2" s="1"/>
  <c r="H13" i="2"/>
  <c r="H14" i="2" s="1"/>
  <c r="H195" i="2" l="1"/>
</calcChain>
</file>

<file path=xl/sharedStrings.xml><?xml version="1.0" encoding="utf-8"?>
<sst xmlns="http://schemas.openxmlformats.org/spreadsheetml/2006/main" count="536" uniqueCount="252">
  <si>
    <t>Deshumectadora Can Roca piscina enseyament</t>
  </si>
  <si>
    <t>PRESSUPOST</t>
  </si>
  <si>
    <t>Preu</t>
  </si>
  <si>
    <t>Amidament</t>
  </si>
  <si>
    <t>Import</t>
  </si>
  <si>
    <t>Obra</t>
  </si>
  <si>
    <t>01</t>
  </si>
  <si>
    <t>Pressupost25029</t>
  </si>
  <si>
    <t>Capítol</t>
  </si>
  <si>
    <t>00</t>
  </si>
  <si>
    <t>CONDICIONS DEL PRESSUPOST</t>
  </si>
  <si>
    <t>01.00</t>
  </si>
  <si>
    <t>M7000000</t>
  </si>
  <si>
    <t>nta</t>
  </si>
  <si>
    <t>El preu de totes les partides inclou la utilització de tots els mitjans, mà d'obra, maquinària, material, ajuts i altres elements necessaris per deixar la unitat correctament acabada amb el vist i plau de la DF.
En particular el preu inclou:
- En totes les maquinàries i elements de les diferents instal.lacions inclou les estructures, ancoratges, silentblocs i altres elements necessari per deixar les unitats correctament col.locades.
- Passamurs en el pas de les instal.lacions a través de murs i forjats.
La justificació de preus i quadre de preus descompostos només tenen valor justificatiu dels preus unitaris adoptats en el projecte i com a orientació per al contractista per tal d'estudiar la seva oferta.
Els elements de cada descompost i/o descripció són els mínims a col.locar. El preu de contracte de cada partida inclourà tot allò necessari per executar-la correctament segons memòria, plànols i documentació de projecte i sempre amb el vist i plau de la DF.
Es considera que els preus ja inclouen el cost de les despeses indirectes corresponents.
Es certificarà l'amidament de l'obra realment executat.
Els preus de les partides d'instal.lacions inclouen les ajudes corresponents a realitzar a tots els rams.
Els criteris d'amidament de cada partida seran aquells que determini la DF en cada cas.
Les mostres presentades son a càrrec de l'adjudicatari.
El control de qualitat de la instal·lació realitzada serà a càrrec de l'adjudicatari.
Els treballs han de ser compatibles amb el fucionament de l'edifici, per tant algunes actuacions s'hauran de dur a terme en horari nocturn o durant el cap de setmana. 
Totes les actuacions a realitzar que tinguin incidència sobre el desenvolupament normal de l'activitat del centre s'hauran de convenir amb la direcció de la instal·lació i la D.F.
Els elements de subjecció de canonades, conductes i qualsevol instal·lació hauran de ser d'un material apte que pugui aguantar l'ambient exterior. Els elements de subjecció hauran de ser d'acer inoxidable 316 L, de material plàstic o bé qualsevol altre material que aguant l'ambient exterior.
L'adjudicatari de la obra haurà de donar una garantia d'un any dels equips instal·lats.</t>
  </si>
  <si>
    <t>TOTAL</t>
  </si>
  <si>
    <t>TREBALLS PREVIS I ACTUACIONS</t>
  </si>
  <si>
    <t>01.01</t>
  </si>
  <si>
    <t>P21GL-M701</t>
  </si>
  <si>
    <t>u</t>
  </si>
  <si>
    <t>Treballs de desconnexió elèctrica de la deshumectadora existent. Inclou desmuntatge de proteccions, arrecanda de cablejat i instal·lació associada a la deshumectadora amb mitjans manuals i càrrega manual sobre camió o contenidor. Inclosos tots els treballs i materials per a la correcta finalització de la partida.</t>
  </si>
  <si>
    <t>P21GB-M701</t>
  </si>
  <si>
    <t>Treballs de desconnexió dels equips i elements de control de la deshumectadora existent segons indicacions de la direcció facultativa, amb mitjans manuals i càrrega manual sobre camió o contenidor. Inclosos tots els treballs i materials per a la correcta finalització de la partida.</t>
  </si>
  <si>
    <t>P21G0-M701</t>
  </si>
  <si>
    <t>Treballs de desconnexió de les canonades hidràuliques de les bateries de la deshumectadora. Retirada d'elements existents (equips de camp i control, valvuleria...) segons indicacions de la direcció facultativa, amb mitjans manuals i acopi per posterior instal·lació. Inclosos tots els treballs i materials per a la correcta finalització de la partida.</t>
  </si>
  <si>
    <t>P21GA-M701</t>
  </si>
  <si>
    <t>Treballs de desconnexió i retirada dels conductes de climatització i ventilació de la deshumectadora. Sanejament i adequació de la zona afectada tot segons indicacions de la direcció facultativa, amb mitjans manuals i càrrega manual sobre camió o contenidor. Inclosos tots els treballs i materials necessaris per a la correcta finalització de la partida.</t>
  </si>
  <si>
    <t>P21GA-M702</t>
  </si>
  <si>
    <t>Treballs de desmuntatge i retirada de la deshumectadora existent a peces, tallades i mecanitzades amb les dimensions adequades, pel pas d'aquestes per l'interior del centre considerant mides de portes i passos. Trasllat i acopi en espais adequats per tal de no afectar les activitats de l'edifici tot seguint les indicacions de la direcció facultativa, amb mitjans manuals i mecànics i càrrega manual i mecànica sobre camió o contenidor. Inclosos tots els treballs i materials necessaris per a la correcta finalització de la partida.</t>
  </si>
  <si>
    <t>P21GA-M703</t>
  </si>
  <si>
    <t>Treballs d'enderroc i retirada dels conductes de climatització i ventilació de la deshumectadora que discorren per la sala tècnica i sota piscina i de la instal·lació associada segons documentació gràfica. Sanejament i adequació de la zona afectada tot segons indicacions de la direcció facultativa, amb mitjans manuals i càrrega manual sobre camió o contenidor. Inclosos tots els treballs i materials necessaris per a la correcta finalització de la partida.</t>
  </si>
  <si>
    <t>P214S-M701</t>
  </si>
  <si>
    <t>Retirada de planxa metàl·lica fixada a part superior de façana segons documentació gràfica per posterior instal·lació d'estructura tubular d'acer amb mallat reixat per l'extracció d'aire dels aerocondensandors, amb mitjans manuals i mecànics. Ajudes per a treballs en altura inclosos. Inclosos tots els treballs i elements auxiliars necessaris per a la correcta finalització de la partida.</t>
  </si>
  <si>
    <t>P21GT-M721</t>
  </si>
  <si>
    <t>Adequació d'obertura en planxa metàl·lica de tancament exterior, de les dimensions adequades per la instal·lació de reixa exterior d'admissió/extracció d'aire i segons indicacions de la direcció facultativa, amb mitjans manuals i mecànics. Ajudes per a treballs en altura inclosos. Posterior adequació de forat amb el corresponent correcte segellat i cegat de tancament. Inclosos tots els treballs i elements auxiliars necessaris per a la correcta finalització de la partida.</t>
  </si>
  <si>
    <t>P21GT-M720</t>
  </si>
  <si>
    <t>Formació d'obertura en tancament interior de peces ceràmiques, de les dimensions adequades per el pas d'instal·lacions i segons indicacions de la direcció facultativa. Formació del pas amb mitjans mecànics i manuals. Posterior adequació de forat amb el corresponent correcte segellat i cegat de tancament. Inclosos tots els treballs i elements auxiliars necessaris per a la correcta finalització de la partida.</t>
  </si>
  <si>
    <t>P874-M701</t>
  </si>
  <si>
    <t>Treballs de neteja, adequació i posada a punt del paviment i revestiments de la zona afectada pels treballs d'enderroc i actuacions realitzats a l'edifici segons indicacions de la direcció facultativa. Inclosos tots els treballs i materials per a la correcta finalització de la partida.</t>
  </si>
  <si>
    <t>02</t>
  </si>
  <si>
    <t>INSTAL·LACIÓ DE CLIMATITZACIÓ</t>
  </si>
  <si>
    <t>Titol 3</t>
  </si>
  <si>
    <t>EQUIPS</t>
  </si>
  <si>
    <t>01.02.01</t>
  </si>
  <si>
    <t>PEJD-M701</t>
  </si>
  <si>
    <t>Subministrament i instal·lació de deshumectadora autònoma amb circuit frigorífic, fabricat amb recuperació total de calor de condensació. Configuració d'equip i replanteig d'obertures d'aire segons documentació gràfica i direcció facultativa. 
Recuperació de calor activa d'aire primari amb circuit frigorífic. Envolvent de panell sanvitx amb aïllament de llana de roca de 40kg/m3 de 50mm de gruix. Panell de xapa d'acer galvanitzat amb pintura epoxy-poliester termoendurida de gran espessor.
Característiques de l'equip:
- Alimentació 400V
- Refrigerant R-410A
- Potència deshumectació (30% aire nou a 31ºC/50%HR, condicions interiors espai piscina 32ºC i 60%HR): 45 kg/h
- Potència deshumectació (0% aire nou, condicions interiors espai piscina 32ºC i 60%HR): 39 kg/h
- Potència frigorífica 55,8kW
- Potència calorífica 46,8kW
- Nº compressors/ nº circuits/ nº circuits d'aigua 2/2/1
- Cabal d'aire nominal 9.000 m3/h
- Potència calorífica recuperada en condensador d'aigua (Tª aigua entrada/sortida 28/33ºC) 19kW
- Cabal d'aigua nominal 3,4m3/h
- Connexions hidràuliques 1 1/2´´
- Compressors hermètics scroll
- Bateries d'alta eficiència, de tubs de coure i aletes d'alumini amb recobriment anticorrosió de poliuretà
- Ventiladors radials EC, amb control de cabal constant
- Intercambiador de plaques d'acer innoxidable SMO254
- Circuit frigorífic realitzat amb tub de coure recuit equipat amb presoestat d'alta i baixa pressió, filtre deshidratador antiàcid, visor de líquid i vàlvules d'expansió termoestàtica ajustable
- Quadre elèctric de potència i maniobra, amb protecció magnetotèrmica de compressor
- Quadre electrònic DRYMANAGER per la regulació de la unitat
- Dimensions de mòdul 1800x1500x1800 (ample x altura x longitud)
Opcionals inclosos:
- Mòdul annex amb caixa de mescla de 3 vies amb circuit frigorific amb free-cooling tèrmic, ventilador de retorn radial EC, comportes d'alumini d'alta resistència a la corrossió amb servomotors independets. Dimensions del mòdul de 1800x1500x2400 (ample x altura x longitud).
- Intercanviador de plaques d'aigua d'acer innoxidable sealix. Resistència a la corrossió d'aigua salada i clorada.
- Aïllament acústic dels compressors 
- Freecooling amb sondes dues sondes de temperatura i humitat.
- Sonda CO2 instal·lada a conducte
- Tarjeta de comunicació MODBUS RS48 amb integració en sistemes de supervisió.
- Filtres plans de baixa pèrdua de càrrega.
- Controlador de fases millorat per la detecció de sobretensió i subtensió
- Aerocondensador remot dual (1ut) en el circuit d'aigua per dissipació de calor de condensació a l'exterior quan no hi ha cabal d'aigua a travès del intercambiador de plaques i necessitat de deshumectació.Inclou vàlvules de servei amb precàrrega de gas, bateria amb recobriment de poliuretà i regulació de pressió de condensació.
- Aerocondensador remot dual (2ut) en el circuit d'aire per dissipació de calor de condensació a l'exterior quan hi ha excedent de calor en l'interior del local i necessitat de deshumectació.Inclou vàlvules de servei amb precàrrega de gas, bateria amb recobriment de poliuretà i regulació de pressió de condensació.
- Bateria de recolzament de coure i aletes d'alumini amb recobriment anticorrosió de poliuretà, 59kW (Tª65-50ºC, connexions 2´´)
- Circuit frigorífic per a recuperació activa d'aire primari de ventilació.
Inclosos elements antrivibratoris a l'equip per ser instal·lats sobre bancada, 8 silentblocs. 
Inclosos tots els materials, treballs i elements auxiliars per a la correcta finalització de la partida.
Equip entregat en mòduls aptes pel pas per les obertures i passos interiors de l'edifici.
Model OCEAN DTS 3035, marca Keyter o equivalent.</t>
  </si>
  <si>
    <t>PEJD-M702</t>
  </si>
  <si>
    <t>Subministrament i transport de la nova deshumectadora fraccionada en mòduls de dimensions aptes pel seu transport fins a l'interior de la sala tècnica. Treballs de muntatge, ensamblatge i connexionat en obra dels mòduls. Inclou ajudes i mitjans d'elevació i transport de la deshumectadora. S'inclouen tots els treballs i materials per a la correcta finalització de la partida.</t>
  </si>
  <si>
    <t>PEJD-M703</t>
  </si>
  <si>
    <t>Treballs de posada en marxa de la deshumectadora un cop finalitzats els treballs d'instal·lació, connexionat i amb les instal·lacions en les condicions necessàries per la verificació del correcte funcionament dels equips de control. Entrega de documentació final i formació a personal tècnic. Inclosos tots els treballs i materials per a la correcta finalització de la partida.</t>
  </si>
  <si>
    <t>CANONADES</t>
  </si>
  <si>
    <t>01.02.02</t>
  </si>
  <si>
    <t>PF91-M710</t>
  </si>
  <si>
    <t>Treballs de sectorització, buidat i tall de circuit escalfament vas piscina i realització de nova connexió del circuit a nou ramal segons nova configuració de les instal·lacions tot seguint les indicacions de la direcció facultativa. Adequació i posada a punt de la zona afectada. Inclosos tots els treballs i materials auxiliars per a la correcta finalització de la partida.</t>
  </si>
  <si>
    <t>PF91-M711</t>
  </si>
  <si>
    <t>Treballs de sectorització de tram, buidat i tall de circuit de recolzament de caldera i realització de nova connexió del circuit a nou ramal segons nova configuració de les instal·lacions tot seguint les indicacions de la direcció facultativa. Adequació i posada a punt de la zona afectada. Inclosos tots els treballs i materials auxiliars per a la correcta finalització de la partida.</t>
  </si>
  <si>
    <t>PF91-M701</t>
  </si>
  <si>
    <t>Treball d'adequació i connexionat de les canonades de circuit de recolzament de caldera i d'ecalfament de vas piscina segons nova configuració de la nova instal·lació hidràulica tot seguit les indicacions de la direcció facultativa. Adequació i posada a punt de la zona afectada. Inclosos tots els treballs i materials auxiliars per a la correcta finalització de la partida.</t>
  </si>
  <si>
    <t>PF91-76MZ</t>
  </si>
  <si>
    <t>m</t>
  </si>
  <si>
    <t>Tub de polipropilè multicapa amb tub interior de polipropilè de 50 mm, fibra de vidre i protecció exterior de polipropilè, amb una pressió màxima de servei de 20 bar, connectat a pressió i col·locat superficialment</t>
  </si>
  <si>
    <t>PFQ0-3KX3</t>
  </si>
  <si>
    <t>Aïllament tèrmic d'escuma elastomèrica per a canonades que transporten fluids a temperatura entre -50°C i 105°C, per a tub de diàmetre exterior 54 mm, de 40 mm de gruix, classe de reacció al foc BL-s2, d0 segons norma UNE-EN 13501-1, factor de resistència a la difusió del vapor d'aigua &gt;= 7000 1, col·locat superficialment amb grau de dificultat mitjà</t>
  </si>
  <si>
    <t>PF91-76OF</t>
  </si>
  <si>
    <t>Tub de polipropilè multicapa amb tub interior de polipropilè de 40 mm, fibra de vidre i protecció exterior de polipropilè, amb una pressió màxima de servei de 20 bar, connectat a pressió i col·locat superficialment</t>
  </si>
  <si>
    <t>PFQ0-3KX1</t>
  </si>
  <si>
    <t>Aïllament tèrmic d'escuma elastomèrica per a canonades que transporten fluids a temperatura entre -50°C i 105°C, per a tub de diàmetre exterior 42 mm, de 40 mm de gruix, classe de reacció al foc BL-s2, d0 segons norma UNE-EN 13501-1, factor de resistència a la difusió del vapor d'aigua &gt;= 7000 1, col·locat superficialment amb grau de dificultat mitjà</t>
  </si>
  <si>
    <t>PF54-6RY2</t>
  </si>
  <si>
    <t>Tub de coure R250 (semidur) 5/8 ´´ de diàmetre nominal i de gruix 0,8 mm, segons norma UNE-EN 12735-1, per soldat per capil·laritat amb soldadura forta (T&gt;450ºC) amb grau de dificultat mitjà i col·locat superficialment</t>
  </si>
  <si>
    <t>PF54-6RY1</t>
  </si>
  <si>
    <t>Tub de coure R250 (semidur) 1/2 ´´ de diàmetre nominal i de gruix 0,8 mm, segons norma UNE-EN 12735-1, per soldat per capil·laritat amb soldadura forta (T&gt;450ºC) amb grau de dificultat mitjà i col·locat superficialment</t>
  </si>
  <si>
    <t>03</t>
  </si>
  <si>
    <t>VALVULERIA</t>
  </si>
  <si>
    <t>01.02.03</t>
  </si>
  <si>
    <t>PN38-EBYT</t>
  </si>
  <si>
    <t>Vàlvula de bola manual amb rosca, de dues peces amb pas total, de llautó, de diàmetre nominal 1*1/4, de 25 bar de PN i preu alt, muntada superficialment</t>
  </si>
  <si>
    <t>PN45-FD2N</t>
  </si>
  <si>
    <t>Vàlvula de papallona concèntrica segons norma UNE-EN 593, manual, per a muntar entre brides, de 40 mm de diàmetre nominal, de 16 bar de pressió nominal, cos de fosa nodular EN-GJS-400-15 (GGG40) amb revestiment de resina epoxi (100 micres), disc de fosa nodular EN-GJS-400-15 (GGG40), anell d'etilè propilè diè (EPDM), eix d'acer inoxidable 1.4021 (AISI 420) i accionament per palanca, muntada superficialment</t>
  </si>
  <si>
    <t>PFM4-8G5H</t>
  </si>
  <si>
    <t>Maniguet antivibratori d'EPDM amb rosca, de diàmetre nominal 1*1/2, cos de cautxú EPDM reforçat amb niló, rosca de connexió de fosa maleable, pressió màxima 10 bar, temperatura màxima 110 °C, roscat</t>
  </si>
  <si>
    <t>PFM4-8G5A</t>
  </si>
  <si>
    <t>Maniguet antivibratori d'EPDM amb rosca, de diàmetre nominal 1*1/4, cos de cautxú EPDM reforçat amb niló, rosca de connexió de fosa maleable, pressió màxima 10 bar, temperatura màxima 110 °C, roscat</t>
  </si>
  <si>
    <t>PFQ0-M704</t>
  </si>
  <si>
    <t>Treballs d'aïllament tèrmic amb d'escuma elastomèrica dels accessoris de la instal·lació de climatització i calefacció com vàlvules, maniguets,...amb fluids a temperatura entre -50°C i 105°C, de 40mm de gruix, amb un factor de resistència a la difusió del vapor d'aigua &gt;= 7000, col·locat superficialment amb grau de dificultat mitjà. Inclosos tots els treballs i materials per a la correcta finalització de la partida.</t>
  </si>
  <si>
    <t>04</t>
  </si>
  <si>
    <t>CONDUCTES</t>
  </si>
  <si>
    <t>01.02.04</t>
  </si>
  <si>
    <t>PE54-M703</t>
  </si>
  <si>
    <t>Formació de tolva d'impulsió/retorn de deshumectadora per a posterior connexió a xarxa de conducte rectangular format per planxa d'acer galvanitzat, de gruix 1 mm i revestiment de aïllament de feltre de llana mineral de vidre (MW) de gruix de 30mm . Unió amb equip amb bandes flexibles per a aïllament acústic i de vibracions. Inclosos tots els treballs i materials per a la correcta finaltizació de la partida.</t>
  </si>
  <si>
    <t>PE54-M702</t>
  </si>
  <si>
    <t>Formació de tolva d'extracció/admisió d'aire exterior de deshumectadora de planxa d'acer galvanitzat, de gruix 1 mm, mm, amb unió marc cargolat i clips, i amb remat final segons indicacions de la direcció facultativa. Unió amb equip amb bandes flexibles per a aïllament acústic i de vibracions. Inclosos tots els treballs i materials per a la correcta finaltizació de la partida.</t>
  </si>
  <si>
    <t>PE51-M701</t>
  </si>
  <si>
    <t>m2</t>
  </si>
  <si>
    <t xml:space="preserve">Formació de conducte rectangular format amb panell d'escuma rígida de polisocianurat (PIR) amb espessor de 25 mm amb una densitat aparent de 35 kg/m³, revestit per els dues cares amb alumini gofrat lacat amb un espessor d'alumini de 60 um. Muntat adossat amb suports. Inclou la realització petites pendents per evitar que s'acumuli aigua dins el conducte provinent de les reixes de l'espai de piscina amb punts de purgat, segons indicacions de la Direcció Facultativa. Inclosos tots els treballs i materials auxiliars per a l'acabament de la partida. </t>
  </si>
  <si>
    <t>PE54-35DS</t>
  </si>
  <si>
    <t>Formació de conducte rectangular planxa d'acer galvanitzat, de gruix 1 mm, amb unió marc cargolat i clips, muntat adossat amb suports</t>
  </si>
  <si>
    <t>P7C41-DHLV</t>
  </si>
  <si>
    <t>Aïllament amb Feltre de llana mineral de vidre (MW) per a aïllaments, segons UNE-EN 13162, de gruix 30 mm, amb una conductivitat tèrmica &lt;= 0,036 W/(m·K), resistència tèrmica &gt;= 0,83333 m2·K/W, amb paper kraft-alumini, col·locat amb fixacions mecàniques</t>
  </si>
  <si>
    <t>PE421-48RD</t>
  </si>
  <si>
    <t>Conducte helicoïdal circular de planxa d'acer galvanitzat de 150 mm de diàmetre (s/UNE-EN 1506), de gruix 0,5 mm, muntat superficialment</t>
  </si>
  <si>
    <t>PE421-48S5</t>
  </si>
  <si>
    <t>Conducte helicoïdal circular de planxa d'acer galvanitzat de 250 mm de diàmetre (s/UNE-EN 1506), de gruix 1 mm, muntat superficialment</t>
  </si>
  <si>
    <t>PE421-48VL</t>
  </si>
  <si>
    <t>Conducte helicoïdal circular de planxa d'acer galvanitzat de 275 mm de diàmetre (s/UNE-EN 1506), de gruix 1 mm, muntat superficialment</t>
  </si>
  <si>
    <t>P126-M780</t>
  </si>
  <si>
    <t>Treballs d'adequació i connexió dels nous ramals d'impulsió a la xarxa existent de toveres. Neteja i adequació del pas de conductes, conductes i de les seves connexions. Adequació, reparació i segellat dels tancaments segons estat actual. Inclosos tots els treballs i materials per a la correcta finalització de la partida.</t>
  </si>
  <si>
    <t>P126-M781</t>
  </si>
  <si>
    <t>Treballs d'adequació i connexió dels nous ramals d'impulsió a la xarxa existent de les reixes de terra des de la xarxa de conductes que discorre per sota de l'espai piscina. Neteja i adequació del pas de conductes, conductes i de les seves connexions. Adequació, reparació i segellat dels tancaments segons estat actual. Inclosos tots els treballs i materials per a la correcta finalització de la partida.</t>
  </si>
  <si>
    <t>P126-M782</t>
  </si>
  <si>
    <t>Treballs d'adequació i connexió dels nous ramals de retorn a la xarxa existent de les reixes de retorn a paret. Neteja i adequació del pas de conductes, conductes i de les seves connexions. Adequació, reparació i segellat dels tancaments segons estat actual. Inclosos tots els treballs i materials per a la correcta finalització de la partida.</t>
  </si>
  <si>
    <t>PE54-M705</t>
  </si>
  <si>
    <t>Formació de presa d'aire exterior d'admissió/extracció amb conducte de planxa d'acer galvanitzat, de gruix 1 mm, mm, amb unió marc cargolat i clips, connexionat a tram de conducte, amb tapat amb malla metàl·lica de protecció antiocells, segons indicacions de la direcció facultativa. Inclosos tots els treballs i materials per a la correcta finaltizació de la partida.</t>
  </si>
  <si>
    <t>PEKE-M701</t>
  </si>
  <si>
    <t>Subministrament i col·locació de comporta rectangular de cabal constant per l'equilibrat de les instal·lacions de climatització. Construïda en acer galvanitzat i juntes de connexió de goma i aïllada termo-acústicament. Dimensions de 500 mm d'amplària i 400 mm d'alçària per un cabal regulable entre 1600 i 5600 m³/h per a una pressió d'entrada entre 100 i 1000 Pa, col·locada.
Model SKC-R/MA/AIS de la marca MADEL o equivalent. Inclosos tots els treballs i materials auxiliars per a la correcta finalització de la partida.</t>
  </si>
  <si>
    <t>05</t>
  </si>
  <si>
    <t>ELEMENTS TERMINALS</t>
  </si>
  <si>
    <t>01.02.05</t>
  </si>
  <si>
    <t>PEKJ-M713</t>
  </si>
  <si>
    <t>Subministrament i instal·lació de reixeta de retorn d'alumini amb aletes fixes a 45º i paral·leles a la cota major, de 500x300 mm per un cabal màxim de 900m3/h. 
Acabat segons indicacions de la direcció facultativa. Inclosos tots els treballs i materials necessàris per a la correcta finalització de la partida.
Model DMT-AR marca MADEL o equivalent.</t>
  </si>
  <si>
    <t>PEKJ-M720</t>
  </si>
  <si>
    <t>Subministrament i instal·lació de reixeta per presa d'aire exterior amb malla galvanitzada i aletes paral·leles a la cota major, construïda en alumini, de 1000x800mm per un cabal màxim de 9000m³/h. Acabat segons indicacions de la direcció facultativa. Inclosos tots els treballs i  materials necessàris per a la correcta finalització de la partida.
Model DXT marca MADEL o equivalent.</t>
  </si>
  <si>
    <t>INSTAL·LACIÓ D'ELECTRICITAT</t>
  </si>
  <si>
    <t>QUADRES ELÈCTRICS</t>
  </si>
  <si>
    <t>01.03.01</t>
  </si>
  <si>
    <t>PG47-M702</t>
  </si>
  <si>
    <t>Subministrament i instal·lació de quadre de protecció secundari de deshumectadora segons esquema unifilar de plànols, amb aparellatge i envolupant, ubicació d'acord amb la documentació gràfica de projecte, apte per a muntatge en armari i complet amb porta plena amb pany, enfangat, sòcol per a suport, tapes plaques cegues, distribuïdors, polybloc, etiquetes identificatives de circuits.
- Totes les sortides dels quadres de fases, neutre i conductor de protecció estaran dotats de bornes.
- Als quadres s'instal·laran tots els contactes i circuits auxiliars de control necessaris per al perfecte funcionament de la instal·lació.
- Es deixarà un 30% d'espai de reserva per aparellament, a més tindrà espai suficient per col·locar els equips de control d'il·luminació que calguin.
Totalment instal·lada la unitat, provada i en funcionament segons normativa vigent i segons indicacions de la DF. Inclosos tots els treballs, materials i mitjans auxiliars necessaris per a la correcta finalització de la partida.
Marca Schneider electric o equivalent.</t>
  </si>
  <si>
    <t>PG47-M704</t>
  </si>
  <si>
    <t>Treballs d'adequació, modificació i posada a punt de quadre secundari de clima existent segons esquema unifilar, incloent desmuntatge i substitució de les proteccions afectades degut al canvi d'equip segons esquema unifilar, nova potència de deshumectadora i indicacions de la direcció facultativa. Incloses proteccions diferencials i magnetotèrmiques necessàries. Inclosos tots els treballs i material per a la correcta finalització de la partida.</t>
  </si>
  <si>
    <t>PG47-M798</t>
  </si>
  <si>
    <t>Subministrament e instal·lació d'un comptador més analitzador de xarxa trifàsic amb comunicació RS-485 MODBUS. Mesura directa fins 45A.
Inclosos accessoris, cablejat i muntatge. Totalment instal·lat i en funcionament. Inclosos tots els treballs i materials auxiliars necessaris per a la correcta finalització de la partida.
Model EM3000 45A ModBus, marca SCHNEIDER o equivalent.</t>
  </si>
  <si>
    <t>XARXA DISTRIBUCIÓ</t>
  </si>
  <si>
    <t>01.03.02</t>
  </si>
  <si>
    <t>PG33-M702</t>
  </si>
  <si>
    <t>Treball d'adequació i posada a punt de la instal·lació elèctrica i del seu cablejat dels espais afectats per les actuacions segons indicacions de la direcció facultativa. Inclou connexionat de nova deshumectadora. Inclosos tots els treballs i materials auxiliars per a l'acabament de la partida.</t>
  </si>
  <si>
    <t>PG35-DY8Q</t>
  </si>
  <si>
    <t>Cable amb conductor de coure de tensió assignada inferior o igual a 450/750 V, de designació H07Z-K, construcció segons norma UNE-EN 50525-3-41, unipolar, de secció 1x2,5 mm2, amb aïllament de poliolefines, classe de reacció al foc Dca-s2, d2, a2 segons la norma UNE-EN 50575, amb baixa emissió fums, col·locat en tub</t>
  </si>
  <si>
    <t>PG35-DY96</t>
  </si>
  <si>
    <t>Cable amb conductor de coure de tensió assignada inferior o igual a 450/750 V, de designació H07Z-K, construcció segons norma UNE-EN 50525-3-41, unipolar, de secció 1x10 mm2, amb aïllament de poliolefines, classe de reacció al foc Dca-s2, d2, a2 segons la norma UNE-EN 50575, amb baixa emissió fums, col·locat en tub</t>
  </si>
  <si>
    <t>PG35-DY9C</t>
  </si>
  <si>
    <t>Cable amb conductor de coure de tensió assignada inferior o igual a 450/750 V, de designació H07Z-K, construcció segons norma UNE-EN 50525-3-41, unipolar, de secció 1x16 mm2, amb aïllament de poliolefines, classe de reacció al foc Dca-s2, d2, a2 segons la norma UNE-EN 50575, amb baixa emissió fums, col·locat en tub</t>
  </si>
  <si>
    <t>PG33-E6CT</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</si>
  <si>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</si>
  <si>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PG33-E6E1</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</si>
  <si>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tub</t>
  </si>
  <si>
    <t>PG33-E6E4</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</si>
  <si>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tub</t>
  </si>
  <si>
    <t>PG33-E6E5</t>
  </si>
  <si>
    <t>Cable amb conductor de coure de tensió assignada0,6/1 kV, de designació RZ1-K (AS), construcció segons norma UNE 21123-4, pentapolar, de secció 5x16 mm2, amb coberta del cable de poliolefines, classe de reacció al foc Cca-s1b, d1, a1 segons la norma UNE-EN 50575 amb baixa emissió fums, col·locat en tub</t>
  </si>
  <si>
    <t>PG2N-EUHS</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</si>
  <si>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t>
  </si>
  <si>
    <t>PG2N-EUHU</t>
  </si>
  <si>
    <t>Tub flexible corrugat de plàstic sense halògens, de 32 mm de diàmetre nominal, aïllant i no propagador de la flama, de baixa emissió de fums i sense emissió de gasos tòxics ni corrosius, resistència a l'impacte de 2 J, resistència a compressió de 320 N i una rigidesa dielèctrica de 2000 V, muntat encastat</t>
  </si>
  <si>
    <t>PG2N-EUHP</t>
  </si>
  <si>
    <t>Tub flexible corrugat de plàstic sense halògens, de 40 mm de diàmetre nominal, aïllant i no propagador de la flama, de baixa emissió de fums i sense emissió de gasos tòxics ni corrosius, resistència a l'impacte de 2 J, resistència a compressió de 320 N i una rigidesa dielèctrica de 2000 V, muntat encastat</t>
  </si>
  <si>
    <t>PG2P-6T0B</t>
  </si>
  <si>
    <t>Tub rígid de plàstic sense halògens, de 20 mm de diàmetre nominal, aïllant i no propagador de la flama, amb una resistència a l'impacte de 2 J, resistència a compressió de 1250 N i una rigidesa dielèctrica de 2000 V, amb unió endollada i muntat superficialment</t>
  </si>
  <si>
    <t>PG2P-6SZZ</t>
  </si>
  <si>
    <t>Tub rígid de plàstic sense halògens, de 32 mm de diàmetre nominal, aïllant i no propagador de la flama, amb una resistència a l'impacte de 2 J, resistència a compressió de 1250 N i una rigidesa dielèctrica de 2000 V, amb unió endollada i muntat superficialment</t>
  </si>
  <si>
    <t>PG2P-6T01</t>
  </si>
  <si>
    <t>Tub rígid de plàstic sense halògens, de 40 mm de diàmetre nominal, aïllant i no propagador de la flama, amb una resistència a l'impacte de 2 J, resistència a compressió de 1250 N i una rigidesa dielèctrica de 2000 V, amb unió endollada i muntat superficialment</t>
  </si>
  <si>
    <t>PG2J-4BV2</t>
  </si>
  <si>
    <t>Safata metàl·lica de reixeta d'acer galvanitzat en calent, d'alçària 30 mm i amplària 100 mm, col·locada suspesa de paraments horitzontals amb elements de suport</t>
  </si>
  <si>
    <t>INSTAL·LACIÓ DE CONTROL</t>
  </si>
  <si>
    <t>01.04</t>
  </si>
  <si>
    <t>PP44-Z0W6</t>
  </si>
  <si>
    <t>Cable per a transmissió de dades amb conductor de coure, de 4 parells, categoria 6a U/FTP, aïllament de poliolefina i coberta de poliolefina, de baixa emissió de fums i opacitat reduïda, no propagador de la flama segons UNE-EN 60332-1-2, col·locat sota tub o canal</t>
  </si>
  <si>
    <t>PEV4-M710</t>
  </si>
  <si>
    <t>Treballs d'integració de la deshumectadora de la piscina telescòpica a través del protocol MODBUS dins del sistema de gestió actual ECOSTRUXREWARE de SCHNEIDER ELECTRIC. Inclou creació de registres de tendència i alarmes associades. Creació de noves pantalles dins del BMS. Lectura de dades i punts de treball segons indicacions de la direcció facultativa i requeriments de la propietat. Inclosos tots els treballs i materials per a la correcta finalització de la partida.</t>
  </si>
  <si>
    <t>AJUDES I ALTRES</t>
  </si>
  <si>
    <t>01.05</t>
  </si>
  <si>
    <t>P129-M701</t>
  </si>
  <si>
    <t>Lloguer de servei de grua per a càrrega i descàrrega d'equips i material a l'obra segons indicacions de la direcció facultativa. Inclou taxes i gestió urbana i senyalització i tall de via pública. Inclou els mitjans d'elevació mecànics i de transport per deixar la deshumectadora a l'interior de la sala tècnica en la seva posició final.</t>
  </si>
  <si>
    <t>P126-M701</t>
  </si>
  <si>
    <t>Ajuda i treballs de muntatge i desmuntatge de bastida tubular metàl·lica per treballs en alçada, formada per bastiments de 70 cm, amb bases regulables, tubs travessers, tubs de travament, plataformes de treball d'amplària com a mínim de 60 cm, escales d'accés, baranes laterals, sòcols i xarxa de protecció de poliamida, amarradors cada 20 m2 de tancament, inclosos tots els elements de senyalització normalitzats i el transport amb un recorregut total màxim de 20 km.</t>
  </si>
  <si>
    <t>P653-M721</t>
  </si>
  <si>
    <t>Treballs d'ampliació i adequació de passos de conducte existents. Posterior adequació, reparació i posada a punt de forat. Segellat, cegat i acabat segons estat actual o indicacions de la direcció facultativa un cop instal·lat el nou conducte d'impulsió. Inclosos tots els treballs i elements auxiliars necessaris per a la correcta finalització de la partida.</t>
  </si>
  <si>
    <t>PD1A-M702</t>
  </si>
  <si>
    <t>Treballs de connexió de xarxa de desguàs i recollida de buidats de deshumectadora de sala tècnica amb tub de PVC-U de paret massissa a xarxa existent. Inclosos tots els treballs i materials per a la correcta finalització de la partida.</t>
  </si>
  <si>
    <t>PM15-M702</t>
  </si>
  <si>
    <t>Treballs finals d'adequació, recol·locació, connexió i posada a punt de les instal·lacions (detectors, enllumenat, canonades...) que s'hagin vist afectades durant l'execució de les obres tot seguint les indicacions de la direcció facultativa, totalment connectat i en funcionament. Inclosos tots els treballs i materials per a la correcta finalització de la partida.</t>
  </si>
  <si>
    <t>PE2K-M711</t>
  </si>
  <si>
    <t>Treballs finals de posada a punt de les instal·lacions, reparació de desperfectes, acabats, pintat i neteja general d'elements d'obra i tancaments malmesos durant els treballs realitzats de les zones afectades per les actuacions realitzades, tot seguint les indicacions de la direcció facultativa. Inclosos tots els treballs i materials auxiliars per a la correcta finalització de la partida.</t>
  </si>
  <si>
    <t>PF1A-M720</t>
  </si>
  <si>
    <t>Treballs de emplenat de la instal·lació, purgat dels circuits i posada en marxa de la instal·lació d'escalfament de vas piscina i del circuit d'escalfament de bateria caldera, segons indicacions de la direcció facultativa. Inclosos tots els treballs i materials per a la correcta finalització de la partida.</t>
  </si>
  <si>
    <t>P447-M701</t>
  </si>
  <si>
    <t>Instal·lació i muntatge d'estructura per a subjecció dels aerocondensadors a parament vertical exterior d'acer S275JR segons UNE-EN 10025-2, en perfils laminats en calent sèrie quadrat i planxa, treballat a taller i amb una capa d'imprimació antioxidant i capa de pintant d'acabat. Correctament fixat i col·locat. Inclosos tots els materials, treballs i elements auxiliars per a la correcta finalització de la partida.</t>
  </si>
  <si>
    <t>P45R1-M701</t>
  </si>
  <si>
    <t>Treballs de passivat d'armadura amb dues capes de morter polimèric d'imprimació anticorrosiva i pont d'unió de ciment i resines epoxi i de reparació de superfícies escorstonades, amb segregacions, escantellades, erosions o zones amb desprendiments i dels forats de suportacions de les instal·lacions retirades al forjat i paraments de formigó malmesos i en mal estat, amb morter de reparació estructural, d'un component, reforçat amb fibres i fum de silici que compleix amb els requeriments de la Classe 3 d la UNE-EN 1504-3, marca i model en funció dels espessors a tractar segons fixa tècnica dels productes, inclòs sanejat manual amb raspall de pues metàl·liques, repicat fins a 2 cm darrera l'armadura principal i amb un repicat màxim de 6 cm, amb aplicació de pont d'unió i passivat d'armadures mes capa de pintura de poliuretà. Deixada a punt de tots els paraments malmesos o afectats a punt per la instal·lació dels nous conductes.</t>
  </si>
  <si>
    <t>P653-M703</t>
  </si>
  <si>
    <t>Treballs d'adequació de forat existent en tancament interior d'obra ceràmica per a col·locació de nova reixa de retorn en espai piscina. Repàs i acabats segons estat actual i indicacions de la direcció facultativa. Inclosos tots els treballs i elements auxiliars necessaris per a la correcta finalització de la partida.</t>
  </si>
  <si>
    <t>PD1A-F11K</t>
  </si>
  <si>
    <t>Desguàs d'aparell sanitari amb tub de PVC-U de paret massissa, àrea d'aplicació B segons norma UNE-EN 1329-1, classe de reacció al foc B-s1, d0 segons norma UNE-EN 13501-1, de DN 32 mm, fins a baixant, caixa o clavegueró</t>
  </si>
  <si>
    <t>PD1A-M701</t>
  </si>
  <si>
    <t>Treballs de connexió de ramals de desguàs amb tub de PVC a conducte de polisocianturat amb conducció fins a clavegueró existent del centre dins de l'espai tècnic sota vas piscina. Inclou tall de tram i connexió amb peça tipus Y i adequació dels clavegueró o baixant existents. Inclosos tots els treballs i materials per a la correcta finalització de la partida.</t>
  </si>
  <si>
    <t>PLTXM701</t>
  </si>
  <si>
    <t>Projecte de legalització de les instal·lacions tèrmiques del projecte executat segons RITE i preparació de la documentació AsBuilt de final d'obra. Entrega de tota la documentació final d'obra (plànols, memòria, fitxes tècniques, certificats...).</t>
  </si>
  <si>
    <t>06</t>
  </si>
  <si>
    <t>GESTIÓ DE RESIDUS</t>
  </si>
  <si>
    <t>01.06</t>
  </si>
  <si>
    <t>P2R6-4I6E</t>
  </si>
  <si>
    <t>m3</t>
  </si>
  <si>
    <t>Càrrega amb mitjans manuals i transport de residus inerts o no especials a instal·lació autoritzada de gestió de residus, amb contenidor de 5 m3 de capacitat</t>
  </si>
  <si>
    <t>P2RA-EU5X</t>
  </si>
  <si>
    <t>Disposició controlada en dipòsit autoritzat inclòs el cànon sobre la deposició controlada dels residus de la construcció, segons la LLEI 8/2008, de residus barrejats no perillosos amb una densitat 0,43 t/m3, procedents de construcció o demolició, amb codi 17 09 04 segons la Llista Europea de Residus</t>
  </si>
  <si>
    <t>07</t>
  </si>
  <si>
    <t>CONTROL DE QUALITAT</t>
  </si>
  <si>
    <t>01.07</t>
  </si>
  <si>
    <t>XPAJM7CQ</t>
  </si>
  <si>
    <t>PA</t>
  </si>
  <si>
    <t>Partida alçada a justificar per al control de qualitat de l'obra, incloent recepció de materials, execució i proves de funcionament de les instal·lacions segons REBT, RITE, resta de normativa i documentació presentada, tot seguint les indicacions de la direcció facultativa.</t>
  </si>
  <si>
    <t>08</t>
  </si>
  <si>
    <t>SEGURETAT I SALUT</t>
  </si>
  <si>
    <t>SENYALITZACIÓ I CARTELLS</t>
  </si>
  <si>
    <t>01.08.01</t>
  </si>
  <si>
    <t>PBBA-EOJF</t>
  </si>
  <si>
    <t>Senyal indicativa d'informació de salvament o socors, normalitzada amb pictograma blanc sobre fons verd, de forma rectangular o quadrada, costat major 60 cm, per ser vista fins 25 m de distància, fixada i amb el desmuntatge inclòs</t>
  </si>
  <si>
    <t>PBBL-56GK</t>
  </si>
  <si>
    <t>Placa de senyalització de seguretat laboral, de planxa d'acer llisa serigrafiada, de 40x33 cm, fixada mecànicament i amb el desmuntatge inclòs</t>
  </si>
  <si>
    <t>P6AC-D7DZ</t>
  </si>
  <si>
    <t>Tanca mòbil, de 2 m d'alçària, d'acer galvanitzat, amb malla electrosoldada de 90x150 mm i de 4.5 i 3,5 mm de D, bastidor de 3.5x2 m de tub de 40 mm de D, fixat a peus prefabricats de formigó, i amb el desmuntatge inclòs</t>
  </si>
  <si>
    <t>EQUIPS DE PROTECCIÓ INDIVIDUAL (EPI's)</t>
  </si>
  <si>
    <t>01.08.02</t>
  </si>
  <si>
    <t>P1477-65LG</t>
  </si>
  <si>
    <t>Casc de seguretat per a ús normal, contra cops, de polietilè amb un pes màxim de 400 g, homologat segons UNE-EN 812</t>
  </si>
  <si>
    <t>P147Z-FITH</t>
  </si>
  <si>
    <t>Ulleres de seguretat antiimpactes estàndard, amb muntura universal, amb visor transparent i tractament contra l'entelament, homologades segons UNE-EN 167, UNE-EN 168</t>
  </si>
  <si>
    <t>P147P-EPWV</t>
  </si>
  <si>
    <t>Protector auditiu tipus orellera acoplable a casc industrial de seguretat, homologat segons UNE-EN 352-8, UNE-EN 397/A1, UNE-EN 458</t>
  </si>
  <si>
    <t>P147N-EPX1</t>
  </si>
  <si>
    <t>Mascareta de protecció respiratòria #, homologada segons UNE-EN 140</t>
  </si>
  <si>
    <t>P147L-EQDC</t>
  </si>
  <si>
    <t>Parella de guants de tacte per a ús general, amb palmell i dors de la mà de pell flexible, dit índex sense costura exterior, i subjecció elàstica al canell</t>
  </si>
  <si>
    <t>P1474-65MY</t>
  </si>
  <si>
    <t>Parella de botes baixes de seguretat industrial per a treballs de construcció en general, resistents a la humitat, de pell rectificada, amb turmellera encoixinada, amb puntera metàl·lica, sola antilliscant, falca amortidora d'impactes al taló i sense plantilla metàl·lica, homologades segons UNE-EN ISO 20344, UNE-EN ISO 20345, UNE-EN ISO 20346, UNE-EN ISO 20347</t>
  </si>
  <si>
    <t>P147H-65NO</t>
  </si>
  <si>
    <t>Faixa de protecció dorslumbar</t>
  </si>
  <si>
    <t>P148D-EQEQ</t>
  </si>
  <si>
    <t>Samarreta de treball de cotó</t>
  </si>
  <si>
    <t>P148B-EQEK</t>
  </si>
  <si>
    <t>Pantalons de treball per a construcció, de polièster i cotó (65%-35%), color beix, trama 240, amb butxaques interiors, homologats segons UNE-EN 340</t>
  </si>
  <si>
    <t>P1487-EQE0</t>
  </si>
  <si>
    <t>Granota de treball, de polièster i cotó, amb butxaques exteriors</t>
  </si>
  <si>
    <t>MEDICINA PREVENTIVA I PRIMERS AUXILIS</t>
  </si>
  <si>
    <t>01.08.03</t>
  </si>
  <si>
    <t>PQU3-0234</t>
  </si>
  <si>
    <t>Farmaciola d'armari, amb el contingut establert a l'ordenança general de seguretat i salut en el treball</t>
  </si>
  <si>
    <t xml:space="preserve">IMPORT TOTAL DEL PRESSUPOST PEM: </t>
  </si>
  <si>
    <t>BENEFICI INDUSTRIAL</t>
  </si>
  <si>
    <t>DESPESES GENERALS</t>
  </si>
  <si>
    <t xml:space="preserve">IMPORT TOTAL DEL PRESSUPOST PEC SENSE IVA: </t>
  </si>
  <si>
    <t>IVA</t>
  </si>
  <si>
    <t xml:space="preserve">IMPORT TOTAL DEL PRESSUPOST PEC MÉS 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</si>
</sst>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5" formatCode="###,###,##0.000"/>
    <numFmt numFmtId="166" formatCode="_-* #,##0.00\ [$€-C0A]_-;\-* #,##0.00\ [$€-C0A]_-;_-* &quot;-&quot;??\ [$€-C0A]_-;_-@_-"/>
  </numFmts>
  <fonts count="6"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3">
    <xf numFmtId="0" fontId="0" fillId="0" borderId="0" applyNumberFormat="0" applyBorder="0" applyAlignment="0"/>
    <xf numFmtId="44" fontId="5" fillId="0" borderId="0" applyFont="0" applyFill="0" applyBorder="0" applyAlignment="0" applyProtection="0"/>
    <xf numFmtId="9" fontId="5" fillId="0" borderId="0" applyFont="0" applyFill="0" applyBorder="0" applyAlignment="0" applyProtection="0"/>
  </cellStyleXfs>
  <cellXfs count="24">
    <xf numFmtId="0" fontId="0" fillId="0" borderId="0" xfId="0"/>
    <xf numFmtId="165" fontId="1" fillId="0" borderId="0" xfId="0" applyNumberFormat="1" applyFont="1" applyAlignment="1">
      <alignment wrapText="1"/>
    </xf>
    <xf numFmtId="49" fontId="1" fillId="0" borderId="0" xfId="0" applyNumberFormat="1" applyFont="1" applyAlignment="1">
      <alignment wrapText="1"/>
    </xf>
    <xf numFmtId="49" fontId="3" fillId="0" borderId="0" xfId="0" applyNumberFormat="1" applyFont="1" applyAlignment="1">
      <alignment wrapText="1"/>
    </xf>
    <xf numFmtId="0" fontId="3" fillId="0" borderId="0" xfId="0" applyFont="1" applyAlignment="1">
      <alignment wrapText="1"/>
    </xf>
    <xf numFmtId="0" fontId="3" fillId="3" borderId="0" xfId="0" applyFont="1" applyFill="1" applyAlignment="1">
      <alignment horizontal="right" wrapText="1"/>
    </xf>
    <xf numFmtId="0" fontId="2" fillId="2" borderId="0" xfId="0" applyFont="1" applyFill="1" applyAlignment="1">
      <alignment horizontal="center" wrapText="1"/>
    </xf>
    <xf numFmtId="0" fontId="0" fillId="2" borderId="0" xfId="0" applyFill="1" applyAlignment="1">
      <alignment wrapText="1"/>
    </xf>
    <xf numFmtId="0" fontId="1" fillId="0" borderId="0" xfId="0" applyFont="1" applyAlignment="1">
      <alignment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9" fontId="0" fillId="0" borderId="0" xfId="2" applyFont="1" applyAlignment="1">
      <alignment wrapText="1"/>
    </xf>
    <xf numFmtId="166" fontId="0" fillId="2" borderId="0" xfId="0" applyNumberFormat="1" applyFill="1" applyAlignment="1">
      <alignment wrapText="1"/>
    </xf>
    <xf numFmtId="166" fontId="3" fillId="3" borderId="0" xfId="0" applyNumberFormat="1" applyFont="1" applyFill="1" applyAlignment="1">
      <alignment horizontal="right" wrapText="1"/>
    </xf>
    <xf numFmtId="166" fontId="0" fillId="0" borderId="0" xfId="0" applyNumberFormat="1" applyAlignment="1">
      <alignment wrapText="1"/>
    </xf>
    <xf numFmtId="166" fontId="1" fillId="0" borderId="0" xfId="0" applyNumberFormat="1" applyFont="1" applyAlignment="1">
      <alignment wrapText="1"/>
    </xf>
    <xf numFmtId="166" fontId="3" fillId="0" borderId="0" xfId="0" applyNumberFormat="1" applyFont="1" applyAlignment="1">
      <alignment wrapText="1"/>
    </xf>
    <xf numFmtId="166" fontId="4" fillId="0" borderId="0" xfId="0" applyNumberFormat="1" applyFont="1" applyAlignment="1">
      <alignment wrapText="1"/>
    </xf>
    <xf numFmtId="44" fontId="0" fillId="2" borderId="0" xfId="1" applyFont="1" applyFill="1" applyAlignment="1">
      <alignment wrapText="1"/>
    </xf>
    <xf numFmtId="44" fontId="3" fillId="3" borderId="0" xfId="1" applyFont="1" applyFill="1" applyAlignment="1">
      <alignment horizontal="right" wrapText="1"/>
    </xf>
    <xf numFmtId="44" fontId="0" fillId="0" borderId="0" xfId="1" applyFont="1" applyAlignment="1">
      <alignment wrapText="1"/>
    </xf>
    <xf numFmtId="44" fontId="1" fillId="4" borderId="0" xfId="1" applyFont="1" applyFill="1" applyAlignment="1" applyProtection="1">
      <alignment wrapText="1"/>
      <protection locked="0"/>
    </xf>
    <xf numFmtId="44" fontId="3" fillId="0" borderId="0" xfId="1" applyFont="1" applyAlignment="1">
      <alignment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2"/>
  <sheetViews>
    <sheetView tabSelected="1" workbookViewId="0">
      <pane ySplit="8" topLeftCell="A184" activePane="bottomLeft" state="frozenSplit"/>
      <selection pane="bottomLeft" activeCell="H204" sqref="H204"/>
    </sheetView>
  </sheetViews>
  <sheetFormatPr baseColWidth="10" defaultColWidth="9.140625" defaultRowHeight="15" x14ac:dyDescent="0.25"/>
  <cols>
    <col min="1" max="1" width="18.7109375" style="9" customWidth="1"/>
    <col min="2" max="2" width="3.42578125" style="9" customWidth="1"/>
    <col min="3" max="3" width="13.7109375" style="9" customWidth="1"/>
    <col min="4" max="4" width="4.42578125" style="9" customWidth="1"/>
    <col min="5" max="5" width="75.7109375" style="9" customWidth="1"/>
    <col min="6" max="6" width="12.7109375" style="21" customWidth="1"/>
    <col min="7" max="7" width="12.7109375" style="9" customWidth="1"/>
    <col min="8" max="8" width="13.7109375" style="15" customWidth="1"/>
    <col min="9" max="16384" width="9.140625" style="9"/>
  </cols>
  <sheetData>
    <row r="1" spans="1:8" x14ac:dyDescent="0.25">
      <c r="E1" s="11" t="s">
        <v>0</v>
      </c>
      <c r="F1" s="11" t="s">
        <v>0</v>
      </c>
      <c r="G1" s="11" t="s">
        <v>0</v>
      </c>
      <c r="H1" s="11" t="s">
        <v>0</v>
      </c>
    </row>
    <row r="2" spans="1:8" x14ac:dyDescent="0.25">
      <c r="E2" s="11"/>
      <c r="F2" s="11"/>
      <c r="G2" s="11"/>
      <c r="H2" s="11"/>
    </row>
    <row r="3" spans="1:8" x14ac:dyDescent="0.25">
      <c r="E3" s="11"/>
      <c r="F3" s="11"/>
      <c r="G3" s="11"/>
      <c r="H3" s="11"/>
    </row>
    <row r="4" spans="1:8" x14ac:dyDescent="0.25">
      <c r="E4" s="11"/>
      <c r="F4" s="11"/>
      <c r="G4" s="11"/>
      <c r="H4" s="11"/>
    </row>
    <row r="6" spans="1:8" ht="18.75" x14ac:dyDescent="0.3">
      <c r="C6" s="7"/>
      <c r="D6" s="7"/>
      <c r="E6" s="6" t="s">
        <v>1</v>
      </c>
      <c r="F6" s="19"/>
      <c r="G6" s="7"/>
      <c r="H6" s="13"/>
    </row>
    <row r="8" spans="1:8" x14ac:dyDescent="0.25">
      <c r="F8" s="20" t="s">
        <v>2</v>
      </c>
      <c r="G8" s="5" t="s">
        <v>3</v>
      </c>
      <c r="H8" s="14" t="s">
        <v>4</v>
      </c>
    </row>
    <row r="10" spans="1:8" x14ac:dyDescent="0.25">
      <c r="C10" s="4" t="s">
        <v>5</v>
      </c>
      <c r="D10" s="3" t="s">
        <v>6</v>
      </c>
      <c r="E10" s="4" t="s">
        <v>7</v>
      </c>
    </row>
    <row r="11" spans="1:8" x14ac:dyDescent="0.25">
      <c r="C11" s="4" t="s">
        <v>8</v>
      </c>
      <c r="D11" s="3" t="s">
        <v>9</v>
      </c>
      <c r="E11" s="4" t="s">
        <v>10</v>
      </c>
    </row>
    <row r="13" spans="1:8" ht="282" x14ac:dyDescent="0.25">
      <c r="A13" s="8" t="s">
        <v>11</v>
      </c>
      <c r="B13" s="8">
        <v>1</v>
      </c>
      <c r="C13" s="8" t="s">
        <v>12</v>
      </c>
      <c r="D13" s="2" t="s">
        <v>13</v>
      </c>
      <c r="E13" s="8" t="s">
        <v>14</v>
      </c>
      <c r="F13" s="22">
        <v>0</v>
      </c>
      <c r="G13" s="1">
        <v>0</v>
      </c>
      <c r="H13" s="16">
        <f>ROUND(ROUND(F13,2)*ROUND(G13,3),2)</f>
        <v>0</v>
      </c>
    </row>
    <row r="14" spans="1:8" x14ac:dyDescent="0.25">
      <c r="E14" s="4" t="s">
        <v>15</v>
      </c>
      <c r="F14" s="23"/>
      <c r="G14" s="4"/>
      <c r="H14" s="17">
        <f>SUM(H13:H13)</f>
        <v>0</v>
      </c>
    </row>
    <row r="16" spans="1:8" x14ac:dyDescent="0.25">
      <c r="C16" s="4" t="s">
        <v>5</v>
      </c>
      <c r="D16" s="3" t="s">
        <v>6</v>
      </c>
      <c r="E16" s="4" t="s">
        <v>7</v>
      </c>
    </row>
    <row r="17" spans="1:8" x14ac:dyDescent="0.25">
      <c r="C17" s="4" t="s">
        <v>8</v>
      </c>
      <c r="D17" s="3" t="s">
        <v>6</v>
      </c>
      <c r="E17" s="4" t="s">
        <v>16</v>
      </c>
    </row>
    <row r="19" spans="1:8" ht="34.5" x14ac:dyDescent="0.25">
      <c r="A19" s="8" t="s">
        <v>17</v>
      </c>
      <c r="B19" s="8">
        <v>1</v>
      </c>
      <c r="C19" s="8" t="s">
        <v>18</v>
      </c>
      <c r="D19" s="2" t="s">
        <v>19</v>
      </c>
      <c r="E19" s="8" t="s">
        <v>20</v>
      </c>
      <c r="F19" s="22">
        <v>172.01</v>
      </c>
      <c r="G19" s="1">
        <v>1</v>
      </c>
      <c r="H19" s="16">
        <f t="shared" ref="H19:H28" si="0">ROUND(ROUND(F19,2)*ROUND(G19,3),2)</f>
        <v>172.01</v>
      </c>
    </row>
    <row r="20" spans="1:8" ht="34.5" x14ac:dyDescent="0.25">
      <c r="A20" s="8" t="s">
        <v>17</v>
      </c>
      <c r="B20" s="8">
        <v>2</v>
      </c>
      <c r="C20" s="8" t="s">
        <v>21</v>
      </c>
      <c r="D20" s="2" t="s">
        <v>19</v>
      </c>
      <c r="E20" s="8" t="s">
        <v>22</v>
      </c>
      <c r="F20" s="22">
        <v>114.67</v>
      </c>
      <c r="G20" s="1">
        <v>1</v>
      </c>
      <c r="H20" s="16">
        <f t="shared" si="0"/>
        <v>114.67</v>
      </c>
    </row>
    <row r="21" spans="1:8" ht="45.75" x14ac:dyDescent="0.25">
      <c r="A21" s="8" t="s">
        <v>17</v>
      </c>
      <c r="B21" s="8">
        <v>3</v>
      </c>
      <c r="C21" s="8" t="s">
        <v>23</v>
      </c>
      <c r="D21" s="2" t="s">
        <v>19</v>
      </c>
      <c r="E21" s="8" t="s">
        <v>24</v>
      </c>
      <c r="F21" s="22">
        <v>229.35</v>
      </c>
      <c r="G21" s="1">
        <v>1</v>
      </c>
      <c r="H21" s="16">
        <f t="shared" si="0"/>
        <v>229.35</v>
      </c>
    </row>
    <row r="22" spans="1:8" ht="45.75" x14ac:dyDescent="0.25">
      <c r="A22" s="8" t="s">
        <v>17</v>
      </c>
      <c r="B22" s="8">
        <v>4</v>
      </c>
      <c r="C22" s="8" t="s">
        <v>25</v>
      </c>
      <c r="D22" s="2" t="s">
        <v>19</v>
      </c>
      <c r="E22" s="8" t="s">
        <v>26</v>
      </c>
      <c r="F22" s="22">
        <v>258.02</v>
      </c>
      <c r="G22" s="1">
        <v>1</v>
      </c>
      <c r="H22" s="16">
        <f t="shared" si="0"/>
        <v>258.02</v>
      </c>
    </row>
    <row r="23" spans="1:8" ht="57" x14ac:dyDescent="0.25">
      <c r="A23" s="8" t="s">
        <v>17</v>
      </c>
      <c r="B23" s="8">
        <v>5</v>
      </c>
      <c r="C23" s="8" t="s">
        <v>27</v>
      </c>
      <c r="D23" s="2" t="s">
        <v>19</v>
      </c>
      <c r="E23" s="8" t="s">
        <v>28</v>
      </c>
      <c r="F23" s="22">
        <v>1146.75</v>
      </c>
      <c r="G23" s="1">
        <v>1</v>
      </c>
      <c r="H23" s="16">
        <f t="shared" si="0"/>
        <v>1146.75</v>
      </c>
    </row>
    <row r="24" spans="1:8" ht="57" x14ac:dyDescent="0.25">
      <c r="A24" s="8" t="s">
        <v>17</v>
      </c>
      <c r="B24" s="8">
        <v>6</v>
      </c>
      <c r="C24" s="8" t="s">
        <v>29</v>
      </c>
      <c r="D24" s="2" t="s">
        <v>19</v>
      </c>
      <c r="E24" s="8" t="s">
        <v>30</v>
      </c>
      <c r="F24" s="22">
        <v>688.05</v>
      </c>
      <c r="G24" s="1">
        <v>1</v>
      </c>
      <c r="H24" s="16">
        <f t="shared" si="0"/>
        <v>688.05</v>
      </c>
    </row>
    <row r="25" spans="1:8" ht="45.75" x14ac:dyDescent="0.25">
      <c r="A25" s="8" t="s">
        <v>17</v>
      </c>
      <c r="B25" s="8">
        <v>7</v>
      </c>
      <c r="C25" s="8" t="s">
        <v>31</v>
      </c>
      <c r="D25" s="2" t="s">
        <v>19</v>
      </c>
      <c r="E25" s="8" t="s">
        <v>32</v>
      </c>
      <c r="F25" s="22">
        <v>304.07</v>
      </c>
      <c r="G25" s="1">
        <v>1</v>
      </c>
      <c r="H25" s="16">
        <f t="shared" si="0"/>
        <v>304.07</v>
      </c>
    </row>
    <row r="26" spans="1:8" ht="57" x14ac:dyDescent="0.25">
      <c r="A26" s="8" t="s">
        <v>17</v>
      </c>
      <c r="B26" s="8">
        <v>8</v>
      </c>
      <c r="C26" s="8" t="s">
        <v>33</v>
      </c>
      <c r="D26" s="2" t="s">
        <v>19</v>
      </c>
      <c r="E26" s="8" t="s">
        <v>34</v>
      </c>
      <c r="F26" s="22">
        <v>101.68</v>
      </c>
      <c r="G26" s="1">
        <v>2</v>
      </c>
      <c r="H26" s="16">
        <f t="shared" si="0"/>
        <v>203.36</v>
      </c>
    </row>
    <row r="27" spans="1:8" ht="45.75" x14ac:dyDescent="0.25">
      <c r="A27" s="8" t="s">
        <v>17</v>
      </c>
      <c r="B27" s="8">
        <v>9</v>
      </c>
      <c r="C27" s="8" t="s">
        <v>35</v>
      </c>
      <c r="D27" s="2" t="s">
        <v>19</v>
      </c>
      <c r="E27" s="8" t="s">
        <v>36</v>
      </c>
      <c r="F27" s="22">
        <v>237.32</v>
      </c>
      <c r="G27" s="1">
        <v>2</v>
      </c>
      <c r="H27" s="16">
        <f t="shared" si="0"/>
        <v>474.64</v>
      </c>
    </row>
    <row r="28" spans="1:8" ht="34.5" x14ac:dyDescent="0.25">
      <c r="A28" s="8" t="s">
        <v>17</v>
      </c>
      <c r="B28" s="8">
        <v>10</v>
      </c>
      <c r="C28" s="8" t="s">
        <v>37</v>
      </c>
      <c r="D28" s="2" t="s">
        <v>19</v>
      </c>
      <c r="E28" s="8" t="s">
        <v>38</v>
      </c>
      <c r="F28" s="22">
        <v>663.83</v>
      </c>
      <c r="G28" s="1">
        <v>1</v>
      </c>
      <c r="H28" s="16">
        <f t="shared" si="0"/>
        <v>663.83</v>
      </c>
    </row>
    <row r="29" spans="1:8" x14ac:dyDescent="0.25">
      <c r="E29" s="4" t="s">
        <v>15</v>
      </c>
      <c r="F29" s="23"/>
      <c r="G29" s="4"/>
      <c r="H29" s="17">
        <f>SUM(H19:H28)</f>
        <v>4254.75</v>
      </c>
    </row>
    <row r="31" spans="1:8" x14ac:dyDescent="0.25">
      <c r="C31" s="4" t="s">
        <v>5</v>
      </c>
      <c r="D31" s="3" t="s">
        <v>6</v>
      </c>
      <c r="E31" s="4" t="s">
        <v>7</v>
      </c>
    </row>
    <row r="32" spans="1:8" x14ac:dyDescent="0.25">
      <c r="C32" s="4" t="s">
        <v>8</v>
      </c>
      <c r="D32" s="3" t="s">
        <v>39</v>
      </c>
      <c r="E32" s="4" t="s">
        <v>40</v>
      </c>
    </row>
    <row r="33" spans="1:8" x14ac:dyDescent="0.25">
      <c r="C33" s="4" t="s">
        <v>41</v>
      </c>
      <c r="D33" s="3" t="s">
        <v>6</v>
      </c>
      <c r="E33" s="4" t="s">
        <v>42</v>
      </c>
    </row>
    <row r="35" spans="1:8" ht="409.6" x14ac:dyDescent="0.25">
      <c r="A35" s="8" t="s">
        <v>43</v>
      </c>
      <c r="B35" s="8">
        <v>1</v>
      </c>
      <c r="C35" s="8" t="s">
        <v>44</v>
      </c>
      <c r="D35" s="2" t="s">
        <v>19</v>
      </c>
      <c r="E35" s="8" t="s">
        <v>45</v>
      </c>
      <c r="F35" s="22">
        <v>51322.080000000002</v>
      </c>
      <c r="G35" s="1">
        <v>1</v>
      </c>
      <c r="H35" s="16">
        <f>ROUND(ROUND(F35,2)*ROUND(G35,3),2)</f>
        <v>51322.080000000002</v>
      </c>
    </row>
    <row r="36" spans="1:8" ht="45.75" x14ac:dyDescent="0.25">
      <c r="A36" s="8" t="s">
        <v>43</v>
      </c>
      <c r="B36" s="8">
        <v>2</v>
      </c>
      <c r="C36" s="8" t="s">
        <v>46</v>
      </c>
      <c r="D36" s="2" t="s">
        <v>19</v>
      </c>
      <c r="E36" s="8" t="s">
        <v>47</v>
      </c>
      <c r="F36" s="22">
        <v>917.4</v>
      </c>
      <c r="G36" s="1">
        <v>1</v>
      </c>
      <c r="H36" s="16">
        <f>ROUND(ROUND(F36,2)*ROUND(G36,3),2)</f>
        <v>917.4</v>
      </c>
    </row>
    <row r="37" spans="1:8" ht="45.75" x14ac:dyDescent="0.25">
      <c r="A37" s="8" t="s">
        <v>43</v>
      </c>
      <c r="B37" s="8">
        <v>3</v>
      </c>
      <c r="C37" s="8" t="s">
        <v>48</v>
      </c>
      <c r="D37" s="2" t="s">
        <v>19</v>
      </c>
      <c r="E37" s="8" t="s">
        <v>49</v>
      </c>
      <c r="F37" s="22">
        <v>1146.75</v>
      </c>
      <c r="G37" s="1">
        <v>1</v>
      </c>
      <c r="H37" s="16">
        <f>ROUND(ROUND(F37,2)*ROUND(G37,3),2)</f>
        <v>1146.75</v>
      </c>
    </row>
    <row r="38" spans="1:8" x14ac:dyDescent="0.25">
      <c r="E38" s="4" t="s">
        <v>15</v>
      </c>
      <c r="F38" s="23"/>
      <c r="G38" s="4"/>
      <c r="H38" s="17">
        <f>SUM(H35:H37)</f>
        <v>53386.23</v>
      </c>
    </row>
    <row r="40" spans="1:8" x14ac:dyDescent="0.25">
      <c r="C40" s="4" t="s">
        <v>5</v>
      </c>
      <c r="D40" s="3" t="s">
        <v>6</v>
      </c>
      <c r="E40" s="4" t="s">
        <v>7</v>
      </c>
    </row>
    <row r="41" spans="1:8" x14ac:dyDescent="0.25">
      <c r="C41" s="4" t="s">
        <v>8</v>
      </c>
      <c r="D41" s="3" t="s">
        <v>39</v>
      </c>
      <c r="E41" s="4" t="s">
        <v>40</v>
      </c>
    </row>
    <row r="42" spans="1:8" x14ac:dyDescent="0.25">
      <c r="C42" s="4" t="s">
        <v>41</v>
      </c>
      <c r="D42" s="3" t="s">
        <v>39</v>
      </c>
      <c r="E42" s="4" t="s">
        <v>50</v>
      </c>
    </row>
    <row r="44" spans="1:8" ht="45.75" x14ac:dyDescent="0.25">
      <c r="A44" s="8" t="s">
        <v>51</v>
      </c>
      <c r="B44" s="8">
        <v>1</v>
      </c>
      <c r="C44" s="8" t="s">
        <v>52</v>
      </c>
      <c r="D44" s="2" t="s">
        <v>19</v>
      </c>
      <c r="E44" s="8" t="s">
        <v>53</v>
      </c>
      <c r="F44" s="22">
        <v>229.51</v>
      </c>
      <c r="G44" s="1">
        <v>1</v>
      </c>
      <c r="H44" s="16">
        <f t="shared" ref="H44:H52" si="1">ROUND(ROUND(F44,2)*ROUND(G44,3),2)</f>
        <v>229.51</v>
      </c>
    </row>
    <row r="45" spans="1:8" ht="45.75" x14ac:dyDescent="0.25">
      <c r="A45" s="8" t="s">
        <v>51</v>
      </c>
      <c r="B45" s="8">
        <v>2</v>
      </c>
      <c r="C45" s="8" t="s">
        <v>54</v>
      </c>
      <c r="D45" s="2" t="s">
        <v>19</v>
      </c>
      <c r="E45" s="8" t="s">
        <v>55</v>
      </c>
      <c r="F45" s="22">
        <v>229.51</v>
      </c>
      <c r="G45" s="1">
        <v>1</v>
      </c>
      <c r="H45" s="16">
        <f t="shared" si="1"/>
        <v>229.51</v>
      </c>
    </row>
    <row r="46" spans="1:8" ht="45.75" x14ac:dyDescent="0.25">
      <c r="A46" s="8" t="s">
        <v>51</v>
      </c>
      <c r="B46" s="8">
        <v>3</v>
      </c>
      <c r="C46" s="8" t="s">
        <v>56</v>
      </c>
      <c r="D46" s="2" t="s">
        <v>19</v>
      </c>
      <c r="E46" s="8" t="s">
        <v>57</v>
      </c>
      <c r="F46" s="22">
        <v>372.96</v>
      </c>
      <c r="G46" s="1">
        <v>1</v>
      </c>
      <c r="H46" s="16">
        <f t="shared" si="1"/>
        <v>372.96</v>
      </c>
    </row>
    <row r="47" spans="1:8" ht="23.25" x14ac:dyDescent="0.25">
      <c r="A47" s="8" t="s">
        <v>51</v>
      </c>
      <c r="B47" s="8">
        <v>4</v>
      </c>
      <c r="C47" s="8" t="s">
        <v>58</v>
      </c>
      <c r="D47" s="2" t="s">
        <v>59</v>
      </c>
      <c r="E47" s="8" t="s">
        <v>60</v>
      </c>
      <c r="F47" s="22">
        <v>19.52</v>
      </c>
      <c r="G47" s="1">
        <v>10</v>
      </c>
      <c r="H47" s="16">
        <f t="shared" si="1"/>
        <v>195.2</v>
      </c>
    </row>
    <row r="48" spans="1:8" ht="45.75" x14ac:dyDescent="0.25">
      <c r="A48" s="8" t="s">
        <v>51</v>
      </c>
      <c r="B48" s="8">
        <v>5</v>
      </c>
      <c r="C48" s="8" t="s">
        <v>61</v>
      </c>
      <c r="D48" s="2" t="s">
        <v>59</v>
      </c>
      <c r="E48" s="8" t="s">
        <v>62</v>
      </c>
      <c r="F48" s="22">
        <v>33.42</v>
      </c>
      <c r="G48" s="1">
        <v>10</v>
      </c>
      <c r="H48" s="16">
        <f t="shared" si="1"/>
        <v>334.2</v>
      </c>
    </row>
    <row r="49" spans="1:8" ht="23.25" x14ac:dyDescent="0.25">
      <c r="A49" s="8" t="s">
        <v>51</v>
      </c>
      <c r="B49" s="8">
        <v>6</v>
      </c>
      <c r="C49" s="8" t="s">
        <v>63</v>
      </c>
      <c r="D49" s="2" t="s">
        <v>59</v>
      </c>
      <c r="E49" s="8" t="s">
        <v>64</v>
      </c>
      <c r="F49" s="22">
        <v>14.81</v>
      </c>
      <c r="G49" s="1">
        <v>10</v>
      </c>
      <c r="H49" s="16">
        <f t="shared" si="1"/>
        <v>148.1</v>
      </c>
    </row>
    <row r="50" spans="1:8" ht="45.75" x14ac:dyDescent="0.25">
      <c r="A50" s="8" t="s">
        <v>51</v>
      </c>
      <c r="B50" s="8">
        <v>7</v>
      </c>
      <c r="C50" s="8" t="s">
        <v>65</v>
      </c>
      <c r="D50" s="2" t="s">
        <v>59</v>
      </c>
      <c r="E50" s="8" t="s">
        <v>66</v>
      </c>
      <c r="F50" s="22">
        <v>27.84</v>
      </c>
      <c r="G50" s="1">
        <v>10</v>
      </c>
      <c r="H50" s="16">
        <f t="shared" si="1"/>
        <v>278.39999999999998</v>
      </c>
    </row>
    <row r="51" spans="1:8" ht="23.25" x14ac:dyDescent="0.25">
      <c r="A51" s="8" t="s">
        <v>51</v>
      </c>
      <c r="B51" s="8">
        <v>8</v>
      </c>
      <c r="C51" s="8" t="s">
        <v>67</v>
      </c>
      <c r="D51" s="2" t="s">
        <v>59</v>
      </c>
      <c r="E51" s="8" t="s">
        <v>68</v>
      </c>
      <c r="F51" s="22">
        <v>19.100000000000001</v>
      </c>
      <c r="G51" s="1">
        <v>60</v>
      </c>
      <c r="H51" s="16">
        <f t="shared" si="1"/>
        <v>1146</v>
      </c>
    </row>
    <row r="52" spans="1:8" ht="23.25" x14ac:dyDescent="0.25">
      <c r="A52" s="8" t="s">
        <v>51</v>
      </c>
      <c r="B52" s="8">
        <v>9</v>
      </c>
      <c r="C52" s="8" t="s">
        <v>69</v>
      </c>
      <c r="D52" s="2" t="s">
        <v>59</v>
      </c>
      <c r="E52" s="8" t="s">
        <v>70</v>
      </c>
      <c r="F52" s="22">
        <v>16.79</v>
      </c>
      <c r="G52" s="1">
        <v>60</v>
      </c>
      <c r="H52" s="16">
        <f t="shared" si="1"/>
        <v>1007.4</v>
      </c>
    </row>
    <row r="53" spans="1:8" x14ac:dyDescent="0.25">
      <c r="E53" s="4" t="s">
        <v>15</v>
      </c>
      <c r="F53" s="23"/>
      <c r="G53" s="4"/>
      <c r="H53" s="17">
        <f>SUM(H44:H52)</f>
        <v>3941.28</v>
      </c>
    </row>
    <row r="55" spans="1:8" x14ac:dyDescent="0.25">
      <c r="C55" s="4" t="s">
        <v>5</v>
      </c>
      <c r="D55" s="3" t="s">
        <v>6</v>
      </c>
      <c r="E55" s="4" t="s">
        <v>7</v>
      </c>
    </row>
    <row r="56" spans="1:8" x14ac:dyDescent="0.25">
      <c r="C56" s="4" t="s">
        <v>8</v>
      </c>
      <c r="D56" s="3" t="s">
        <v>39</v>
      </c>
      <c r="E56" s="4" t="s">
        <v>40</v>
      </c>
    </row>
    <row r="57" spans="1:8" x14ac:dyDescent="0.25">
      <c r="C57" s="4" t="s">
        <v>41</v>
      </c>
      <c r="D57" s="3" t="s">
        <v>71</v>
      </c>
      <c r="E57" s="4" t="s">
        <v>72</v>
      </c>
    </row>
    <row r="59" spans="1:8" ht="23.25" x14ac:dyDescent="0.25">
      <c r="A59" s="8" t="s">
        <v>73</v>
      </c>
      <c r="B59" s="8">
        <v>1</v>
      </c>
      <c r="C59" s="8" t="s">
        <v>74</v>
      </c>
      <c r="D59" s="2" t="s">
        <v>19</v>
      </c>
      <c r="E59" s="8" t="s">
        <v>75</v>
      </c>
      <c r="F59" s="22">
        <v>32.299999999999997</v>
      </c>
      <c r="G59" s="1">
        <v>2</v>
      </c>
      <c r="H59" s="16">
        <f>ROUND(ROUND(F59,2)*ROUND(G59,3),2)</f>
        <v>64.599999999999994</v>
      </c>
    </row>
    <row r="60" spans="1:8" ht="45.75" x14ac:dyDescent="0.25">
      <c r="A60" s="8" t="s">
        <v>73</v>
      </c>
      <c r="B60" s="8">
        <v>2</v>
      </c>
      <c r="C60" s="8" t="s">
        <v>76</v>
      </c>
      <c r="D60" s="2" t="s">
        <v>19</v>
      </c>
      <c r="E60" s="8" t="s">
        <v>77</v>
      </c>
      <c r="F60" s="22">
        <v>39.159999999999997</v>
      </c>
      <c r="G60" s="1">
        <v>2</v>
      </c>
      <c r="H60" s="16">
        <f>ROUND(ROUND(F60,2)*ROUND(G60,3),2)</f>
        <v>78.319999999999993</v>
      </c>
    </row>
    <row r="61" spans="1:8" ht="23.25" x14ac:dyDescent="0.25">
      <c r="A61" s="8" t="s">
        <v>73</v>
      </c>
      <c r="B61" s="8">
        <v>3</v>
      </c>
      <c r="C61" s="8" t="s">
        <v>78</v>
      </c>
      <c r="D61" s="2" t="s">
        <v>19</v>
      </c>
      <c r="E61" s="8" t="s">
        <v>79</v>
      </c>
      <c r="F61" s="22">
        <v>43.44</v>
      </c>
      <c r="G61" s="1">
        <v>2</v>
      </c>
      <c r="H61" s="16">
        <f>ROUND(ROUND(F61,2)*ROUND(G61,3),2)</f>
        <v>86.88</v>
      </c>
    </row>
    <row r="62" spans="1:8" ht="23.25" x14ac:dyDescent="0.25">
      <c r="A62" s="8" t="s">
        <v>73</v>
      </c>
      <c r="B62" s="8">
        <v>4</v>
      </c>
      <c r="C62" s="8" t="s">
        <v>80</v>
      </c>
      <c r="D62" s="2" t="s">
        <v>19</v>
      </c>
      <c r="E62" s="8" t="s">
        <v>81</v>
      </c>
      <c r="F62" s="22">
        <v>38.119999999999997</v>
      </c>
      <c r="G62" s="1">
        <v>2</v>
      </c>
      <c r="H62" s="16">
        <f>ROUND(ROUND(F62,2)*ROUND(G62,3),2)</f>
        <v>76.239999999999995</v>
      </c>
    </row>
    <row r="63" spans="1:8" ht="45.75" x14ac:dyDescent="0.25">
      <c r="A63" s="8" t="s">
        <v>73</v>
      </c>
      <c r="B63" s="8">
        <v>5</v>
      </c>
      <c r="C63" s="8" t="s">
        <v>82</v>
      </c>
      <c r="D63" s="2" t="s">
        <v>19</v>
      </c>
      <c r="E63" s="8" t="s">
        <v>83</v>
      </c>
      <c r="F63" s="22">
        <v>41.41</v>
      </c>
      <c r="G63" s="1">
        <v>8</v>
      </c>
      <c r="H63" s="16">
        <f>ROUND(ROUND(F63,2)*ROUND(G63,3),2)</f>
        <v>331.28</v>
      </c>
    </row>
    <row r="64" spans="1:8" x14ac:dyDescent="0.25">
      <c r="E64" s="4" t="s">
        <v>15</v>
      </c>
      <c r="F64" s="23"/>
      <c r="G64" s="4"/>
      <c r="H64" s="17">
        <f>SUM(H59:H63)</f>
        <v>637.31999999999994</v>
      </c>
    </row>
    <row r="66" spans="1:8" x14ac:dyDescent="0.25">
      <c r="C66" s="4" t="s">
        <v>5</v>
      </c>
      <c r="D66" s="3" t="s">
        <v>6</v>
      </c>
      <c r="E66" s="4" t="s">
        <v>7</v>
      </c>
    </row>
    <row r="67" spans="1:8" x14ac:dyDescent="0.25">
      <c r="C67" s="4" t="s">
        <v>8</v>
      </c>
      <c r="D67" s="3" t="s">
        <v>39</v>
      </c>
      <c r="E67" s="4" t="s">
        <v>40</v>
      </c>
    </row>
    <row r="68" spans="1:8" x14ac:dyDescent="0.25">
      <c r="C68" s="4" t="s">
        <v>41</v>
      </c>
      <c r="D68" s="3" t="s">
        <v>84</v>
      </c>
      <c r="E68" s="4" t="s">
        <v>85</v>
      </c>
    </row>
    <row r="70" spans="1:8" ht="45.75" x14ac:dyDescent="0.25">
      <c r="A70" s="8" t="s">
        <v>86</v>
      </c>
      <c r="B70" s="8">
        <v>1</v>
      </c>
      <c r="C70" s="8" t="s">
        <v>87</v>
      </c>
      <c r="D70" s="2" t="s">
        <v>19</v>
      </c>
      <c r="E70" s="8" t="s">
        <v>88</v>
      </c>
      <c r="F70" s="22">
        <v>440.26</v>
      </c>
      <c r="G70" s="1">
        <v>2</v>
      </c>
      <c r="H70" s="16">
        <f t="shared" ref="H70:H82" si="2">ROUND(ROUND(F70,2)*ROUND(G70,3),2)</f>
        <v>880.52</v>
      </c>
    </row>
    <row r="71" spans="1:8" ht="45.75" x14ac:dyDescent="0.25">
      <c r="A71" s="8" t="s">
        <v>86</v>
      </c>
      <c r="B71" s="8">
        <v>2</v>
      </c>
      <c r="C71" s="8" t="s">
        <v>89</v>
      </c>
      <c r="D71" s="2" t="s">
        <v>19</v>
      </c>
      <c r="E71" s="8" t="s">
        <v>90</v>
      </c>
      <c r="F71" s="22">
        <v>316.69</v>
      </c>
      <c r="G71" s="1">
        <v>2</v>
      </c>
      <c r="H71" s="16">
        <f t="shared" si="2"/>
        <v>633.38</v>
      </c>
    </row>
    <row r="72" spans="1:8" ht="68.25" x14ac:dyDescent="0.25">
      <c r="A72" s="8" t="s">
        <v>86</v>
      </c>
      <c r="B72" s="8">
        <v>3</v>
      </c>
      <c r="C72" s="8" t="s">
        <v>91</v>
      </c>
      <c r="D72" s="2" t="s">
        <v>92</v>
      </c>
      <c r="E72" s="8" t="s">
        <v>93</v>
      </c>
      <c r="F72" s="22">
        <v>40.590000000000003</v>
      </c>
      <c r="G72" s="1">
        <v>60.75</v>
      </c>
      <c r="H72" s="16">
        <f t="shared" si="2"/>
        <v>2465.84</v>
      </c>
    </row>
    <row r="73" spans="1:8" ht="23.25" x14ac:dyDescent="0.25">
      <c r="A73" s="8" t="s">
        <v>86</v>
      </c>
      <c r="B73" s="8">
        <v>4</v>
      </c>
      <c r="C73" s="8" t="s">
        <v>94</v>
      </c>
      <c r="D73" s="2" t="s">
        <v>92</v>
      </c>
      <c r="E73" s="8" t="s">
        <v>95</v>
      </c>
      <c r="F73" s="22">
        <v>48.21</v>
      </c>
      <c r="G73" s="1">
        <v>262.81299999999999</v>
      </c>
      <c r="H73" s="16">
        <f t="shared" si="2"/>
        <v>12670.21</v>
      </c>
    </row>
    <row r="74" spans="1:8" ht="34.5" x14ac:dyDescent="0.25">
      <c r="A74" s="8" t="s">
        <v>86</v>
      </c>
      <c r="B74" s="8">
        <v>5</v>
      </c>
      <c r="C74" s="8" t="s">
        <v>96</v>
      </c>
      <c r="D74" s="2" t="s">
        <v>92</v>
      </c>
      <c r="E74" s="8" t="s">
        <v>97</v>
      </c>
      <c r="F74" s="22">
        <v>8.16</v>
      </c>
      <c r="G74" s="1">
        <v>212.61799999999999</v>
      </c>
      <c r="H74" s="16">
        <f t="shared" si="2"/>
        <v>1734.96</v>
      </c>
    </row>
    <row r="75" spans="1:8" ht="23.25" x14ac:dyDescent="0.25">
      <c r="A75" s="8" t="s">
        <v>86</v>
      </c>
      <c r="B75" s="8">
        <v>6</v>
      </c>
      <c r="C75" s="8" t="s">
        <v>98</v>
      </c>
      <c r="D75" s="2" t="s">
        <v>59</v>
      </c>
      <c r="E75" s="8" t="s">
        <v>99</v>
      </c>
      <c r="F75" s="22">
        <v>19.61</v>
      </c>
      <c r="G75" s="1">
        <v>56.25</v>
      </c>
      <c r="H75" s="16">
        <f t="shared" si="2"/>
        <v>1103.06</v>
      </c>
    </row>
    <row r="76" spans="1:8" ht="23.25" x14ac:dyDescent="0.25">
      <c r="A76" s="8" t="s">
        <v>86</v>
      </c>
      <c r="B76" s="8">
        <v>7</v>
      </c>
      <c r="C76" s="8" t="s">
        <v>100</v>
      </c>
      <c r="D76" s="2" t="s">
        <v>59</v>
      </c>
      <c r="E76" s="8" t="s">
        <v>101</v>
      </c>
      <c r="F76" s="22">
        <v>56.86</v>
      </c>
      <c r="G76" s="1">
        <v>22.5</v>
      </c>
      <c r="H76" s="16">
        <f t="shared" si="2"/>
        <v>1279.3499999999999</v>
      </c>
    </row>
    <row r="77" spans="1:8" ht="23.25" x14ac:dyDescent="0.25">
      <c r="A77" s="8" t="s">
        <v>86</v>
      </c>
      <c r="B77" s="8">
        <v>8</v>
      </c>
      <c r="C77" s="8" t="s">
        <v>102</v>
      </c>
      <c r="D77" s="2" t="s">
        <v>59</v>
      </c>
      <c r="E77" s="8" t="s">
        <v>103</v>
      </c>
      <c r="F77" s="22">
        <v>59.97</v>
      </c>
      <c r="G77" s="1">
        <v>12.5</v>
      </c>
      <c r="H77" s="16">
        <f t="shared" si="2"/>
        <v>749.63</v>
      </c>
    </row>
    <row r="78" spans="1:8" ht="45.75" x14ac:dyDescent="0.25">
      <c r="A78" s="8" t="s">
        <v>86</v>
      </c>
      <c r="B78" s="8">
        <v>9</v>
      </c>
      <c r="C78" s="8" t="s">
        <v>104</v>
      </c>
      <c r="D78" s="2" t="s">
        <v>19</v>
      </c>
      <c r="E78" s="8" t="s">
        <v>105</v>
      </c>
      <c r="F78" s="22">
        <v>463.55</v>
      </c>
      <c r="G78" s="1">
        <v>1</v>
      </c>
      <c r="H78" s="16">
        <f t="shared" si="2"/>
        <v>463.55</v>
      </c>
    </row>
    <row r="79" spans="1:8" ht="45.75" x14ac:dyDescent="0.25">
      <c r="A79" s="8" t="s">
        <v>86</v>
      </c>
      <c r="B79" s="8">
        <v>10</v>
      </c>
      <c r="C79" s="8" t="s">
        <v>106</v>
      </c>
      <c r="D79" s="2" t="s">
        <v>19</v>
      </c>
      <c r="E79" s="8" t="s">
        <v>107</v>
      </c>
      <c r="F79" s="22">
        <v>695.32</v>
      </c>
      <c r="G79" s="1">
        <v>1</v>
      </c>
      <c r="H79" s="16">
        <f t="shared" si="2"/>
        <v>695.32</v>
      </c>
    </row>
    <row r="80" spans="1:8" ht="45.75" x14ac:dyDescent="0.25">
      <c r="A80" s="8" t="s">
        <v>86</v>
      </c>
      <c r="B80" s="8">
        <v>11</v>
      </c>
      <c r="C80" s="8" t="s">
        <v>108</v>
      </c>
      <c r="D80" s="2" t="s">
        <v>19</v>
      </c>
      <c r="E80" s="8" t="s">
        <v>109</v>
      </c>
      <c r="F80" s="22">
        <v>289.72000000000003</v>
      </c>
      <c r="G80" s="1">
        <v>1</v>
      </c>
      <c r="H80" s="16">
        <f t="shared" si="2"/>
        <v>289.72000000000003</v>
      </c>
    </row>
    <row r="81" spans="1:8" ht="45.75" x14ac:dyDescent="0.25">
      <c r="A81" s="8" t="s">
        <v>86</v>
      </c>
      <c r="B81" s="8">
        <v>12</v>
      </c>
      <c r="C81" s="8" t="s">
        <v>110</v>
      </c>
      <c r="D81" s="2" t="s">
        <v>19</v>
      </c>
      <c r="E81" s="8" t="s">
        <v>111</v>
      </c>
      <c r="F81" s="22">
        <v>222.42</v>
      </c>
      <c r="G81" s="1">
        <v>2</v>
      </c>
      <c r="H81" s="16">
        <f t="shared" si="2"/>
        <v>444.84</v>
      </c>
    </row>
    <row r="82" spans="1:8" ht="68.25" x14ac:dyDescent="0.25">
      <c r="A82" s="8" t="s">
        <v>86</v>
      </c>
      <c r="B82" s="8">
        <v>13</v>
      </c>
      <c r="C82" s="8" t="s">
        <v>112</v>
      </c>
      <c r="D82" s="2" t="s">
        <v>19</v>
      </c>
      <c r="E82" s="8" t="s">
        <v>113</v>
      </c>
      <c r="F82" s="22">
        <v>438.27</v>
      </c>
      <c r="G82" s="1">
        <v>1</v>
      </c>
      <c r="H82" s="16">
        <f t="shared" si="2"/>
        <v>438.27</v>
      </c>
    </row>
    <row r="83" spans="1:8" x14ac:dyDescent="0.25">
      <c r="E83" s="4" t="s">
        <v>15</v>
      </c>
      <c r="F83" s="23"/>
      <c r="G83" s="4"/>
      <c r="H83" s="17">
        <f>SUM(H70:H82)</f>
        <v>23848.65</v>
      </c>
    </row>
    <row r="85" spans="1:8" x14ac:dyDescent="0.25">
      <c r="C85" s="4" t="s">
        <v>5</v>
      </c>
      <c r="D85" s="3" t="s">
        <v>6</v>
      </c>
      <c r="E85" s="4" t="s">
        <v>7</v>
      </c>
    </row>
    <row r="86" spans="1:8" x14ac:dyDescent="0.25">
      <c r="C86" s="4" t="s">
        <v>8</v>
      </c>
      <c r="D86" s="3" t="s">
        <v>39</v>
      </c>
      <c r="E86" s="4" t="s">
        <v>40</v>
      </c>
    </row>
    <row r="87" spans="1:8" x14ac:dyDescent="0.25">
      <c r="C87" s="4" t="s">
        <v>41</v>
      </c>
      <c r="D87" s="3" t="s">
        <v>114</v>
      </c>
      <c r="E87" s="4" t="s">
        <v>115</v>
      </c>
    </row>
    <row r="89" spans="1:8" ht="57" x14ac:dyDescent="0.25">
      <c r="A89" s="8" t="s">
        <v>116</v>
      </c>
      <c r="B89" s="8">
        <v>1</v>
      </c>
      <c r="C89" s="8" t="s">
        <v>117</v>
      </c>
      <c r="D89" s="2" t="s">
        <v>19</v>
      </c>
      <c r="E89" s="8" t="s">
        <v>118</v>
      </c>
      <c r="F89" s="22">
        <v>60.06</v>
      </c>
      <c r="G89" s="1">
        <v>10</v>
      </c>
      <c r="H89" s="16">
        <f>ROUND(ROUND(F89,2)*ROUND(G89,3),2)</f>
        <v>600.6</v>
      </c>
    </row>
    <row r="90" spans="1:8" ht="57" x14ac:dyDescent="0.25">
      <c r="A90" s="8" t="s">
        <v>116</v>
      </c>
      <c r="B90" s="8">
        <v>2</v>
      </c>
      <c r="C90" s="8" t="s">
        <v>119</v>
      </c>
      <c r="D90" s="2" t="s">
        <v>19</v>
      </c>
      <c r="E90" s="8" t="s">
        <v>120</v>
      </c>
      <c r="F90" s="22">
        <v>263.14</v>
      </c>
      <c r="G90" s="1">
        <v>2</v>
      </c>
      <c r="H90" s="16">
        <f>ROUND(ROUND(F90,2)*ROUND(G90,3),2)</f>
        <v>526.28</v>
      </c>
    </row>
    <row r="91" spans="1:8" x14ac:dyDescent="0.25">
      <c r="E91" s="4" t="s">
        <v>15</v>
      </c>
      <c r="F91" s="23"/>
      <c r="G91" s="4"/>
      <c r="H91" s="17">
        <f>SUM(H89:H90)</f>
        <v>1126.8800000000001</v>
      </c>
    </row>
    <row r="93" spans="1:8" x14ac:dyDescent="0.25">
      <c r="C93" s="4" t="s">
        <v>5</v>
      </c>
      <c r="D93" s="3" t="s">
        <v>6</v>
      </c>
      <c r="E93" s="4" t="s">
        <v>7</v>
      </c>
    </row>
    <row r="94" spans="1:8" x14ac:dyDescent="0.25">
      <c r="C94" s="4" t="s">
        <v>8</v>
      </c>
      <c r="D94" s="3" t="s">
        <v>71</v>
      </c>
      <c r="E94" s="4" t="s">
        <v>121</v>
      </c>
    </row>
    <row r="95" spans="1:8" x14ac:dyDescent="0.25">
      <c r="C95" s="4" t="s">
        <v>41</v>
      </c>
      <c r="D95" s="3" t="s">
        <v>6</v>
      </c>
      <c r="E95" s="4" t="s">
        <v>122</v>
      </c>
    </row>
    <row r="97" spans="1:8" ht="147" x14ac:dyDescent="0.25">
      <c r="A97" s="8" t="s">
        <v>123</v>
      </c>
      <c r="B97" s="8">
        <v>1</v>
      </c>
      <c r="C97" s="8" t="s">
        <v>124</v>
      </c>
      <c r="D97" s="2" t="s">
        <v>19</v>
      </c>
      <c r="E97" s="8" t="s">
        <v>125</v>
      </c>
      <c r="F97" s="22">
        <v>1139.67</v>
      </c>
      <c r="G97" s="1">
        <v>1</v>
      </c>
      <c r="H97" s="16">
        <f>ROUND(ROUND(F97,2)*ROUND(G97,3),2)</f>
        <v>1139.67</v>
      </c>
    </row>
    <row r="98" spans="1:8" ht="57" x14ac:dyDescent="0.25">
      <c r="A98" s="8" t="s">
        <v>123</v>
      </c>
      <c r="B98" s="8">
        <v>2</v>
      </c>
      <c r="C98" s="8" t="s">
        <v>126</v>
      </c>
      <c r="D98" s="2" t="s">
        <v>19</v>
      </c>
      <c r="E98" s="8" t="s">
        <v>127</v>
      </c>
      <c r="F98" s="22">
        <v>458.7</v>
      </c>
      <c r="G98" s="1">
        <v>1</v>
      </c>
      <c r="H98" s="16">
        <f>ROUND(ROUND(F98,2)*ROUND(G98,3),2)</f>
        <v>458.7</v>
      </c>
    </row>
    <row r="99" spans="1:8" ht="57" x14ac:dyDescent="0.25">
      <c r="A99" s="8" t="s">
        <v>123</v>
      </c>
      <c r="B99" s="8">
        <v>3</v>
      </c>
      <c r="C99" s="8" t="s">
        <v>128</v>
      </c>
      <c r="D99" s="2" t="s">
        <v>19</v>
      </c>
      <c r="E99" s="8" t="s">
        <v>129</v>
      </c>
      <c r="F99" s="22">
        <v>254.82</v>
      </c>
      <c r="G99" s="1">
        <v>1</v>
      </c>
      <c r="H99" s="16">
        <f>ROUND(ROUND(F99,2)*ROUND(G99,3),2)</f>
        <v>254.82</v>
      </c>
    </row>
    <row r="100" spans="1:8" x14ac:dyDescent="0.25">
      <c r="E100" s="4" t="s">
        <v>15</v>
      </c>
      <c r="F100" s="23"/>
      <c r="G100" s="4"/>
      <c r="H100" s="17">
        <f>SUM(H97:H99)</f>
        <v>1853.19</v>
      </c>
    </row>
    <row r="102" spans="1:8" x14ac:dyDescent="0.25">
      <c r="C102" s="4" t="s">
        <v>5</v>
      </c>
      <c r="D102" s="3" t="s">
        <v>6</v>
      </c>
      <c r="E102" s="4" t="s">
        <v>7</v>
      </c>
    </row>
    <row r="103" spans="1:8" x14ac:dyDescent="0.25">
      <c r="C103" s="4" t="s">
        <v>8</v>
      </c>
      <c r="D103" s="3" t="s">
        <v>71</v>
      </c>
      <c r="E103" s="4" t="s">
        <v>121</v>
      </c>
    </row>
    <row r="104" spans="1:8" x14ac:dyDescent="0.25">
      <c r="C104" s="4" t="s">
        <v>41</v>
      </c>
      <c r="D104" s="3" t="s">
        <v>39</v>
      </c>
      <c r="E104" s="4" t="s">
        <v>130</v>
      </c>
    </row>
    <row r="106" spans="1:8" ht="34.5" x14ac:dyDescent="0.25">
      <c r="A106" s="8" t="s">
        <v>131</v>
      </c>
      <c r="B106" s="8">
        <v>1</v>
      </c>
      <c r="C106" s="8" t="s">
        <v>132</v>
      </c>
      <c r="D106" s="2" t="s">
        <v>19</v>
      </c>
      <c r="E106" s="8" t="s">
        <v>133</v>
      </c>
      <c r="F106" s="22">
        <v>286.69</v>
      </c>
      <c r="G106" s="1">
        <v>1</v>
      </c>
      <c r="H106" s="16">
        <f t="shared" ref="H106:H120" si="3">ROUND(ROUND(F106,2)*ROUND(G106,3),2)</f>
        <v>286.69</v>
      </c>
    </row>
    <row r="107" spans="1:8" ht="45.75" x14ac:dyDescent="0.25">
      <c r="A107" s="8" t="s">
        <v>131</v>
      </c>
      <c r="B107" s="8">
        <v>2</v>
      </c>
      <c r="C107" s="8" t="s">
        <v>134</v>
      </c>
      <c r="D107" s="2" t="s">
        <v>59</v>
      </c>
      <c r="E107" s="8" t="s">
        <v>135</v>
      </c>
      <c r="F107" s="22">
        <v>1.63</v>
      </c>
      <c r="G107" s="1">
        <v>30</v>
      </c>
      <c r="H107" s="16">
        <f t="shared" si="3"/>
        <v>48.9</v>
      </c>
    </row>
    <row r="108" spans="1:8" ht="45.75" x14ac:dyDescent="0.25">
      <c r="A108" s="8" t="s">
        <v>131</v>
      </c>
      <c r="B108" s="8">
        <v>3</v>
      </c>
      <c r="C108" s="8" t="s">
        <v>136</v>
      </c>
      <c r="D108" s="2" t="s">
        <v>59</v>
      </c>
      <c r="E108" s="8" t="s">
        <v>137</v>
      </c>
      <c r="F108" s="22">
        <v>5.13</v>
      </c>
      <c r="G108" s="1">
        <v>12</v>
      </c>
      <c r="H108" s="16">
        <f t="shared" si="3"/>
        <v>61.56</v>
      </c>
    </row>
    <row r="109" spans="1:8" ht="45.75" x14ac:dyDescent="0.25">
      <c r="A109" s="8" t="s">
        <v>131</v>
      </c>
      <c r="B109" s="8">
        <v>4</v>
      </c>
      <c r="C109" s="8" t="s">
        <v>138</v>
      </c>
      <c r="D109" s="2" t="s">
        <v>59</v>
      </c>
      <c r="E109" s="8" t="s">
        <v>139</v>
      </c>
      <c r="F109" s="22">
        <v>7.14</v>
      </c>
      <c r="G109" s="1">
        <v>12</v>
      </c>
      <c r="H109" s="16">
        <f t="shared" si="3"/>
        <v>85.68</v>
      </c>
    </row>
    <row r="110" spans="1:8" ht="34.5" x14ac:dyDescent="0.25">
      <c r="A110" s="8" t="s">
        <v>131</v>
      </c>
      <c r="B110" s="8">
        <v>5</v>
      </c>
      <c r="C110" s="8" t="s">
        <v>140</v>
      </c>
      <c r="D110" s="2" t="s">
        <v>59</v>
      </c>
      <c r="E110" s="8" t="s">
        <v>141</v>
      </c>
      <c r="F110" s="22">
        <v>4.26</v>
      </c>
      <c r="G110" s="1">
        <v>15</v>
      </c>
      <c r="H110" s="16">
        <f t="shared" si="3"/>
        <v>63.9</v>
      </c>
    </row>
    <row r="111" spans="1:8" ht="34.5" x14ac:dyDescent="0.25">
      <c r="A111" s="8" t="s">
        <v>131</v>
      </c>
      <c r="B111" s="8">
        <v>6</v>
      </c>
      <c r="C111" s="8" t="s">
        <v>142</v>
      </c>
      <c r="D111" s="2" t="s">
        <v>59</v>
      </c>
      <c r="E111" s="8" t="s">
        <v>143</v>
      </c>
      <c r="F111" s="22">
        <v>6.07</v>
      </c>
      <c r="G111" s="1">
        <v>90</v>
      </c>
      <c r="H111" s="16">
        <f t="shared" si="3"/>
        <v>546.29999999999995</v>
      </c>
    </row>
    <row r="112" spans="1:8" ht="34.5" x14ac:dyDescent="0.25">
      <c r="A112" s="8" t="s">
        <v>131</v>
      </c>
      <c r="B112" s="8">
        <v>7</v>
      </c>
      <c r="C112" s="8" t="s">
        <v>144</v>
      </c>
      <c r="D112" s="2" t="s">
        <v>59</v>
      </c>
      <c r="E112" s="8" t="s">
        <v>145</v>
      </c>
      <c r="F112" s="22">
        <v>18.190000000000001</v>
      </c>
      <c r="G112" s="1">
        <v>20</v>
      </c>
      <c r="H112" s="16">
        <f t="shared" si="3"/>
        <v>363.8</v>
      </c>
    </row>
    <row r="113" spans="1:8" ht="34.5" x14ac:dyDescent="0.25">
      <c r="A113" s="8" t="s">
        <v>131</v>
      </c>
      <c r="B113" s="8">
        <v>8</v>
      </c>
      <c r="C113" s="8" t="s">
        <v>146</v>
      </c>
      <c r="D113" s="2" t="s">
        <v>59</v>
      </c>
      <c r="E113" s="8" t="s">
        <v>147</v>
      </c>
      <c r="F113" s="22">
        <v>26.84</v>
      </c>
      <c r="G113" s="1">
        <v>60</v>
      </c>
      <c r="H113" s="16">
        <f t="shared" si="3"/>
        <v>1610.4</v>
      </c>
    </row>
    <row r="114" spans="1:8" ht="34.5" x14ac:dyDescent="0.25">
      <c r="A114" s="8" t="s">
        <v>131</v>
      </c>
      <c r="B114" s="8">
        <v>9</v>
      </c>
      <c r="C114" s="8" t="s">
        <v>148</v>
      </c>
      <c r="D114" s="2" t="s">
        <v>59</v>
      </c>
      <c r="E114" s="8" t="s">
        <v>149</v>
      </c>
      <c r="F114" s="22">
        <v>2.3199999999999998</v>
      </c>
      <c r="G114" s="1">
        <v>30</v>
      </c>
      <c r="H114" s="16">
        <f t="shared" si="3"/>
        <v>69.599999999999994</v>
      </c>
    </row>
    <row r="115" spans="1:8" ht="34.5" x14ac:dyDescent="0.25">
      <c r="A115" s="8" t="s">
        <v>131</v>
      </c>
      <c r="B115" s="8">
        <v>10</v>
      </c>
      <c r="C115" s="8" t="s">
        <v>150</v>
      </c>
      <c r="D115" s="2" t="s">
        <v>59</v>
      </c>
      <c r="E115" s="8" t="s">
        <v>151</v>
      </c>
      <c r="F115" s="22">
        <v>3.59</v>
      </c>
      <c r="G115" s="1">
        <v>10</v>
      </c>
      <c r="H115" s="16">
        <f t="shared" si="3"/>
        <v>35.9</v>
      </c>
    </row>
    <row r="116" spans="1:8" ht="34.5" x14ac:dyDescent="0.25">
      <c r="A116" s="8" t="s">
        <v>131</v>
      </c>
      <c r="B116" s="8">
        <v>11</v>
      </c>
      <c r="C116" s="8" t="s">
        <v>152</v>
      </c>
      <c r="D116" s="2" t="s">
        <v>59</v>
      </c>
      <c r="E116" s="8" t="s">
        <v>153</v>
      </c>
      <c r="F116" s="22">
        <v>4.46</v>
      </c>
      <c r="G116" s="1">
        <v>25</v>
      </c>
      <c r="H116" s="16">
        <f t="shared" si="3"/>
        <v>111.5</v>
      </c>
    </row>
    <row r="117" spans="1:8" ht="34.5" x14ac:dyDescent="0.25">
      <c r="A117" s="8" t="s">
        <v>131</v>
      </c>
      <c r="B117" s="8">
        <v>12</v>
      </c>
      <c r="C117" s="8" t="s">
        <v>154</v>
      </c>
      <c r="D117" s="2" t="s">
        <v>59</v>
      </c>
      <c r="E117" s="8" t="s">
        <v>155</v>
      </c>
      <c r="F117" s="22">
        <v>7.63</v>
      </c>
      <c r="G117" s="1">
        <v>20</v>
      </c>
      <c r="H117" s="16">
        <f t="shared" si="3"/>
        <v>152.6</v>
      </c>
    </row>
    <row r="118" spans="1:8" ht="34.5" x14ac:dyDescent="0.25">
      <c r="A118" s="8" t="s">
        <v>131</v>
      </c>
      <c r="B118" s="8">
        <v>13</v>
      </c>
      <c r="C118" s="8" t="s">
        <v>156</v>
      </c>
      <c r="D118" s="2" t="s">
        <v>59</v>
      </c>
      <c r="E118" s="8" t="s">
        <v>157</v>
      </c>
      <c r="F118" s="22">
        <v>13.08</v>
      </c>
      <c r="G118" s="1">
        <v>5</v>
      </c>
      <c r="H118" s="16">
        <f t="shared" si="3"/>
        <v>65.400000000000006</v>
      </c>
    </row>
    <row r="119" spans="1:8" ht="34.5" x14ac:dyDescent="0.25">
      <c r="A119" s="8" t="s">
        <v>131</v>
      </c>
      <c r="B119" s="8">
        <v>14</v>
      </c>
      <c r="C119" s="8" t="s">
        <v>158</v>
      </c>
      <c r="D119" s="2" t="s">
        <v>59</v>
      </c>
      <c r="E119" s="8" t="s">
        <v>159</v>
      </c>
      <c r="F119" s="22">
        <v>18.11</v>
      </c>
      <c r="G119" s="1">
        <v>15</v>
      </c>
      <c r="H119" s="16">
        <f t="shared" si="3"/>
        <v>271.64999999999998</v>
      </c>
    </row>
    <row r="120" spans="1:8" ht="23.25" x14ac:dyDescent="0.25">
      <c r="A120" s="8" t="s">
        <v>131</v>
      </c>
      <c r="B120" s="8">
        <v>15</v>
      </c>
      <c r="C120" s="8" t="s">
        <v>160</v>
      </c>
      <c r="D120" s="2" t="s">
        <v>59</v>
      </c>
      <c r="E120" s="8" t="s">
        <v>161</v>
      </c>
      <c r="F120" s="22">
        <v>29.14</v>
      </c>
      <c r="G120" s="1">
        <v>30</v>
      </c>
      <c r="H120" s="16">
        <f t="shared" si="3"/>
        <v>874.2</v>
      </c>
    </row>
    <row r="121" spans="1:8" x14ac:dyDescent="0.25">
      <c r="E121" s="4" t="s">
        <v>15</v>
      </c>
      <c r="F121" s="23"/>
      <c r="G121" s="4"/>
      <c r="H121" s="17">
        <f>SUM(H106:H120)</f>
        <v>4648.08</v>
      </c>
    </row>
    <row r="123" spans="1:8" x14ac:dyDescent="0.25">
      <c r="C123" s="4" t="s">
        <v>5</v>
      </c>
      <c r="D123" s="3" t="s">
        <v>6</v>
      </c>
      <c r="E123" s="4" t="s">
        <v>7</v>
      </c>
    </row>
    <row r="124" spans="1:8" x14ac:dyDescent="0.25">
      <c r="C124" s="4" t="s">
        <v>8</v>
      </c>
      <c r="D124" s="3" t="s">
        <v>84</v>
      </c>
      <c r="E124" s="4" t="s">
        <v>162</v>
      </c>
    </row>
    <row r="126" spans="1:8" ht="34.5" x14ac:dyDescent="0.25">
      <c r="A126" s="8" t="s">
        <v>163</v>
      </c>
      <c r="B126" s="8">
        <v>1</v>
      </c>
      <c r="C126" s="8" t="s">
        <v>164</v>
      </c>
      <c r="D126" s="2" t="s">
        <v>59</v>
      </c>
      <c r="E126" s="8" t="s">
        <v>165</v>
      </c>
      <c r="F126" s="22">
        <v>2.38</v>
      </c>
      <c r="G126" s="1">
        <v>50</v>
      </c>
      <c r="H126" s="16">
        <f>ROUND(ROUND(F126,2)*ROUND(G126,3),2)</f>
        <v>119</v>
      </c>
    </row>
    <row r="127" spans="1:8" ht="34.5" x14ac:dyDescent="0.25">
      <c r="A127" s="8" t="s">
        <v>163</v>
      </c>
      <c r="B127" s="8">
        <v>2</v>
      </c>
      <c r="C127" s="8" t="s">
        <v>148</v>
      </c>
      <c r="D127" s="2" t="s">
        <v>59</v>
      </c>
      <c r="E127" s="8" t="s">
        <v>149</v>
      </c>
      <c r="F127" s="22">
        <v>2.3199999999999998</v>
      </c>
      <c r="G127" s="1">
        <v>35</v>
      </c>
      <c r="H127" s="16">
        <f>ROUND(ROUND(F127,2)*ROUND(G127,3),2)</f>
        <v>81.2</v>
      </c>
    </row>
    <row r="128" spans="1:8" ht="34.5" x14ac:dyDescent="0.25">
      <c r="A128" s="8" t="s">
        <v>163</v>
      </c>
      <c r="B128" s="8">
        <v>3</v>
      </c>
      <c r="C128" s="8" t="s">
        <v>154</v>
      </c>
      <c r="D128" s="2" t="s">
        <v>59</v>
      </c>
      <c r="E128" s="8" t="s">
        <v>155</v>
      </c>
      <c r="F128" s="22">
        <v>7.63</v>
      </c>
      <c r="G128" s="1">
        <v>15</v>
      </c>
      <c r="H128" s="16">
        <f>ROUND(ROUND(F128,2)*ROUND(G128,3),2)</f>
        <v>114.45</v>
      </c>
    </row>
    <row r="129" spans="1:8" ht="57" x14ac:dyDescent="0.25">
      <c r="A129" s="8" t="s">
        <v>163</v>
      </c>
      <c r="B129" s="8">
        <v>4</v>
      </c>
      <c r="C129" s="8" t="s">
        <v>166</v>
      </c>
      <c r="D129" s="2" t="s">
        <v>19</v>
      </c>
      <c r="E129" s="8" t="s">
        <v>167</v>
      </c>
      <c r="F129" s="22">
        <v>925.98</v>
      </c>
      <c r="G129" s="1">
        <v>1</v>
      </c>
      <c r="H129" s="16">
        <f>ROUND(ROUND(F129,2)*ROUND(G129,3),2)</f>
        <v>925.98</v>
      </c>
    </row>
    <row r="130" spans="1:8" x14ac:dyDescent="0.25">
      <c r="E130" s="4" t="s">
        <v>15</v>
      </c>
      <c r="F130" s="23"/>
      <c r="G130" s="4"/>
      <c r="H130" s="17">
        <f>SUM(H126:H129)</f>
        <v>1240.6300000000001</v>
      </c>
    </row>
    <row r="132" spans="1:8" x14ac:dyDescent="0.25">
      <c r="C132" s="4" t="s">
        <v>5</v>
      </c>
      <c r="D132" s="3" t="s">
        <v>6</v>
      </c>
      <c r="E132" s="4" t="s">
        <v>7</v>
      </c>
    </row>
    <row r="133" spans="1:8" x14ac:dyDescent="0.25">
      <c r="C133" s="4" t="s">
        <v>8</v>
      </c>
      <c r="D133" s="3" t="s">
        <v>114</v>
      </c>
      <c r="E133" s="4" t="s">
        <v>168</v>
      </c>
    </row>
    <row r="135" spans="1:8" ht="45.75" x14ac:dyDescent="0.25">
      <c r="A135" s="8" t="s">
        <v>169</v>
      </c>
      <c r="B135" s="8">
        <v>1</v>
      </c>
      <c r="C135" s="8" t="s">
        <v>170</v>
      </c>
      <c r="D135" s="2" t="s">
        <v>19</v>
      </c>
      <c r="E135" s="8" t="s">
        <v>171</v>
      </c>
      <c r="F135" s="22">
        <v>1080.7</v>
      </c>
      <c r="G135" s="1">
        <v>1</v>
      </c>
      <c r="H135" s="16">
        <f t="shared" ref="H135:H147" si="4">ROUND(ROUND(F135,2)*ROUND(G135,3),2)</f>
        <v>1080.7</v>
      </c>
    </row>
    <row r="136" spans="1:8" ht="57" x14ac:dyDescent="0.25">
      <c r="A136" s="8" t="s">
        <v>169</v>
      </c>
      <c r="B136" s="8">
        <v>2</v>
      </c>
      <c r="C136" s="8" t="s">
        <v>172</v>
      </c>
      <c r="D136" s="2" t="s">
        <v>19</v>
      </c>
      <c r="E136" s="8" t="s">
        <v>173</v>
      </c>
      <c r="F136" s="22">
        <v>375</v>
      </c>
      <c r="G136" s="1">
        <v>1</v>
      </c>
      <c r="H136" s="16">
        <f t="shared" si="4"/>
        <v>375</v>
      </c>
    </row>
    <row r="137" spans="1:8" ht="45.75" x14ac:dyDescent="0.25">
      <c r="A137" s="8" t="s">
        <v>169</v>
      </c>
      <c r="B137" s="8">
        <v>3</v>
      </c>
      <c r="C137" s="8" t="s">
        <v>174</v>
      </c>
      <c r="D137" s="2" t="s">
        <v>19</v>
      </c>
      <c r="E137" s="8" t="s">
        <v>175</v>
      </c>
      <c r="F137" s="22">
        <v>104.94</v>
      </c>
      <c r="G137" s="1">
        <v>1</v>
      </c>
      <c r="H137" s="16">
        <f t="shared" si="4"/>
        <v>104.94</v>
      </c>
    </row>
    <row r="138" spans="1:8" ht="34.5" x14ac:dyDescent="0.25">
      <c r="A138" s="8" t="s">
        <v>169</v>
      </c>
      <c r="B138" s="8">
        <v>4</v>
      </c>
      <c r="C138" s="8" t="s">
        <v>176</v>
      </c>
      <c r="D138" s="2" t="s">
        <v>19</v>
      </c>
      <c r="E138" s="8" t="s">
        <v>177</v>
      </c>
      <c r="F138" s="22">
        <v>226.04</v>
      </c>
      <c r="G138" s="1">
        <v>1</v>
      </c>
      <c r="H138" s="16">
        <f t="shared" si="4"/>
        <v>226.04</v>
      </c>
    </row>
    <row r="139" spans="1:8" ht="45.75" x14ac:dyDescent="0.25">
      <c r="A139" s="8" t="s">
        <v>169</v>
      </c>
      <c r="B139" s="8">
        <v>5</v>
      </c>
      <c r="C139" s="8" t="s">
        <v>178</v>
      </c>
      <c r="D139" s="2" t="s">
        <v>19</v>
      </c>
      <c r="E139" s="8" t="s">
        <v>179</v>
      </c>
      <c r="F139" s="22">
        <v>424.19</v>
      </c>
      <c r="G139" s="1">
        <v>1</v>
      </c>
      <c r="H139" s="16">
        <f t="shared" si="4"/>
        <v>424.19</v>
      </c>
    </row>
    <row r="140" spans="1:8" ht="45.75" x14ac:dyDescent="0.25">
      <c r="A140" s="8" t="s">
        <v>169</v>
      </c>
      <c r="B140" s="8">
        <v>6</v>
      </c>
      <c r="C140" s="8" t="s">
        <v>180</v>
      </c>
      <c r="D140" s="2" t="s">
        <v>19</v>
      </c>
      <c r="E140" s="8" t="s">
        <v>181</v>
      </c>
      <c r="F140" s="22">
        <v>411.12</v>
      </c>
      <c r="G140" s="1">
        <v>1</v>
      </c>
      <c r="H140" s="16">
        <f t="shared" si="4"/>
        <v>411.12</v>
      </c>
    </row>
    <row r="141" spans="1:8" ht="34.5" x14ac:dyDescent="0.25">
      <c r="A141" s="8" t="s">
        <v>169</v>
      </c>
      <c r="B141" s="8">
        <v>7</v>
      </c>
      <c r="C141" s="8" t="s">
        <v>182</v>
      </c>
      <c r="D141" s="2" t="s">
        <v>19</v>
      </c>
      <c r="E141" s="8" t="s">
        <v>183</v>
      </c>
      <c r="F141" s="22">
        <v>573.78</v>
      </c>
      <c r="G141" s="1">
        <v>1</v>
      </c>
      <c r="H141" s="16">
        <f t="shared" si="4"/>
        <v>573.78</v>
      </c>
    </row>
    <row r="142" spans="1:8" ht="45.75" x14ac:dyDescent="0.25">
      <c r="A142" s="8" t="s">
        <v>169</v>
      </c>
      <c r="B142" s="8">
        <v>8</v>
      </c>
      <c r="C142" s="8" t="s">
        <v>184</v>
      </c>
      <c r="D142" s="2" t="s">
        <v>19</v>
      </c>
      <c r="E142" s="8" t="s">
        <v>185</v>
      </c>
      <c r="F142" s="22">
        <v>533.79</v>
      </c>
      <c r="G142" s="1">
        <v>1</v>
      </c>
      <c r="H142" s="16">
        <f t="shared" si="4"/>
        <v>533.79</v>
      </c>
    </row>
    <row r="143" spans="1:8" ht="113.25" x14ac:dyDescent="0.25">
      <c r="A143" s="8" t="s">
        <v>169</v>
      </c>
      <c r="B143" s="8">
        <v>9</v>
      </c>
      <c r="C143" s="8" t="s">
        <v>186</v>
      </c>
      <c r="D143" s="2" t="s">
        <v>19</v>
      </c>
      <c r="E143" s="8" t="s">
        <v>187</v>
      </c>
      <c r="F143" s="22">
        <v>1624.84</v>
      </c>
      <c r="G143" s="1">
        <v>1</v>
      </c>
      <c r="H143" s="16">
        <f t="shared" si="4"/>
        <v>1624.84</v>
      </c>
    </row>
    <row r="144" spans="1:8" ht="34.5" x14ac:dyDescent="0.25">
      <c r="A144" s="8" t="s">
        <v>169</v>
      </c>
      <c r="B144" s="8">
        <v>10</v>
      </c>
      <c r="C144" s="8" t="s">
        <v>188</v>
      </c>
      <c r="D144" s="2" t="s">
        <v>19</v>
      </c>
      <c r="E144" s="8" t="s">
        <v>189</v>
      </c>
      <c r="F144" s="22">
        <v>86.07</v>
      </c>
      <c r="G144" s="1">
        <v>10</v>
      </c>
      <c r="H144" s="16">
        <f t="shared" si="4"/>
        <v>860.7</v>
      </c>
    </row>
    <row r="145" spans="1:8" ht="34.5" x14ac:dyDescent="0.25">
      <c r="A145" s="8" t="s">
        <v>169</v>
      </c>
      <c r="B145" s="8">
        <v>11</v>
      </c>
      <c r="C145" s="8" t="s">
        <v>190</v>
      </c>
      <c r="D145" s="2" t="s">
        <v>59</v>
      </c>
      <c r="E145" s="8" t="s">
        <v>191</v>
      </c>
      <c r="F145" s="22">
        <v>19.16</v>
      </c>
      <c r="G145" s="1">
        <v>25</v>
      </c>
      <c r="H145" s="16">
        <f t="shared" si="4"/>
        <v>479</v>
      </c>
    </row>
    <row r="146" spans="1:8" ht="45.75" x14ac:dyDescent="0.25">
      <c r="A146" s="8" t="s">
        <v>169</v>
      </c>
      <c r="B146" s="8">
        <v>12</v>
      </c>
      <c r="C146" s="8" t="s">
        <v>192</v>
      </c>
      <c r="D146" s="2" t="s">
        <v>19</v>
      </c>
      <c r="E146" s="8" t="s">
        <v>193</v>
      </c>
      <c r="F146" s="22">
        <v>115.54</v>
      </c>
      <c r="G146" s="1">
        <v>1</v>
      </c>
      <c r="H146" s="16">
        <f t="shared" si="4"/>
        <v>115.54</v>
      </c>
    </row>
    <row r="147" spans="1:8" ht="34.5" x14ac:dyDescent="0.25">
      <c r="A147" s="8" t="s">
        <v>169</v>
      </c>
      <c r="B147" s="8">
        <v>13</v>
      </c>
      <c r="C147" s="8" t="s">
        <v>194</v>
      </c>
      <c r="D147" s="2" t="s">
        <v>19</v>
      </c>
      <c r="E147" s="8" t="s">
        <v>195</v>
      </c>
      <c r="F147" s="22">
        <v>1600</v>
      </c>
      <c r="G147" s="1">
        <v>1</v>
      </c>
      <c r="H147" s="16">
        <f t="shared" si="4"/>
        <v>1600</v>
      </c>
    </row>
    <row r="148" spans="1:8" x14ac:dyDescent="0.25">
      <c r="E148" s="4" t="s">
        <v>15</v>
      </c>
      <c r="F148" s="23"/>
      <c r="G148" s="4"/>
      <c r="H148" s="17">
        <f>SUM(H135:H147)</f>
        <v>8409.64</v>
      </c>
    </row>
    <row r="150" spans="1:8" x14ac:dyDescent="0.25">
      <c r="C150" s="4" t="s">
        <v>5</v>
      </c>
      <c r="D150" s="3" t="s">
        <v>6</v>
      </c>
      <c r="E150" s="4" t="s">
        <v>7</v>
      </c>
    </row>
    <row r="151" spans="1:8" x14ac:dyDescent="0.25">
      <c r="C151" s="4" t="s">
        <v>8</v>
      </c>
      <c r="D151" s="3" t="s">
        <v>196</v>
      </c>
      <c r="E151" s="4" t="s">
        <v>197</v>
      </c>
    </row>
    <row r="153" spans="1:8" ht="23.25" x14ac:dyDescent="0.25">
      <c r="A153" s="8" t="s">
        <v>198</v>
      </c>
      <c r="B153" s="8">
        <v>1</v>
      </c>
      <c r="C153" s="8" t="s">
        <v>199</v>
      </c>
      <c r="D153" s="2" t="s">
        <v>200</v>
      </c>
      <c r="E153" s="8" t="s">
        <v>201</v>
      </c>
      <c r="F153" s="22">
        <v>46.49</v>
      </c>
      <c r="G153" s="1">
        <v>33.5</v>
      </c>
      <c r="H153" s="16">
        <f>ROUND(ROUND(F153,2)*ROUND(G153,3),2)</f>
        <v>1557.42</v>
      </c>
    </row>
    <row r="154" spans="1:8" ht="34.5" x14ac:dyDescent="0.25">
      <c r="A154" s="8" t="s">
        <v>198</v>
      </c>
      <c r="B154" s="8">
        <v>2</v>
      </c>
      <c r="C154" s="8" t="s">
        <v>202</v>
      </c>
      <c r="D154" s="2" t="s">
        <v>200</v>
      </c>
      <c r="E154" s="8" t="s">
        <v>203</v>
      </c>
      <c r="F154" s="22">
        <v>76.709999999999994</v>
      </c>
      <c r="G154" s="1">
        <v>33.5</v>
      </c>
      <c r="H154" s="16">
        <f>ROUND(ROUND(F154,2)*ROUND(G154,3),2)</f>
        <v>2569.79</v>
      </c>
    </row>
    <row r="155" spans="1:8" x14ac:dyDescent="0.25">
      <c r="E155" s="4" t="s">
        <v>15</v>
      </c>
      <c r="F155" s="23"/>
      <c r="G155" s="4"/>
      <c r="H155" s="17">
        <f>SUM(H153:H154)</f>
        <v>4127.21</v>
      </c>
    </row>
    <row r="157" spans="1:8" x14ac:dyDescent="0.25">
      <c r="C157" s="4" t="s">
        <v>5</v>
      </c>
      <c r="D157" s="3" t="s">
        <v>6</v>
      </c>
      <c r="E157" s="4" t="s">
        <v>7</v>
      </c>
    </row>
    <row r="158" spans="1:8" x14ac:dyDescent="0.25">
      <c r="C158" s="4" t="s">
        <v>8</v>
      </c>
      <c r="D158" s="3" t="s">
        <v>204</v>
      </c>
      <c r="E158" s="4" t="s">
        <v>205</v>
      </c>
    </row>
    <row r="160" spans="1:8" ht="34.5" x14ac:dyDescent="0.25">
      <c r="A160" s="8" t="s">
        <v>206</v>
      </c>
      <c r="B160" s="8">
        <v>1</v>
      </c>
      <c r="C160" s="8" t="s">
        <v>207</v>
      </c>
      <c r="D160" s="2" t="s">
        <v>208</v>
      </c>
      <c r="E160" s="8" t="s">
        <v>209</v>
      </c>
      <c r="F160" s="22">
        <v>1100</v>
      </c>
      <c r="G160" s="1">
        <v>1</v>
      </c>
      <c r="H160" s="16">
        <f>ROUND(ROUND(F160,2)*ROUND(G160,3),2)</f>
        <v>1100</v>
      </c>
    </row>
    <row r="161" spans="1:8" x14ac:dyDescent="0.25">
      <c r="E161" s="4" t="s">
        <v>15</v>
      </c>
      <c r="F161" s="23"/>
      <c r="G161" s="4"/>
      <c r="H161" s="17">
        <f>SUM(H160:H160)</f>
        <v>1100</v>
      </c>
    </row>
    <row r="163" spans="1:8" x14ac:dyDescent="0.25">
      <c r="C163" s="4" t="s">
        <v>5</v>
      </c>
      <c r="D163" s="3" t="s">
        <v>6</v>
      </c>
      <c r="E163" s="4" t="s">
        <v>7</v>
      </c>
    </row>
    <row r="164" spans="1:8" x14ac:dyDescent="0.25">
      <c r="C164" s="4" t="s">
        <v>8</v>
      </c>
      <c r="D164" s="3" t="s">
        <v>210</v>
      </c>
      <c r="E164" s="4" t="s">
        <v>211</v>
      </c>
    </row>
    <row r="165" spans="1:8" x14ac:dyDescent="0.25">
      <c r="C165" s="4" t="s">
        <v>41</v>
      </c>
      <c r="D165" s="3" t="s">
        <v>6</v>
      </c>
      <c r="E165" s="4" t="s">
        <v>212</v>
      </c>
    </row>
    <row r="167" spans="1:8" ht="34.5" x14ac:dyDescent="0.25">
      <c r="A167" s="8" t="s">
        <v>213</v>
      </c>
      <c r="B167" s="8">
        <v>1</v>
      </c>
      <c r="C167" s="8" t="s">
        <v>214</v>
      </c>
      <c r="D167" s="2" t="s">
        <v>19</v>
      </c>
      <c r="E167" s="8" t="s">
        <v>215</v>
      </c>
      <c r="F167" s="22">
        <v>38.67</v>
      </c>
      <c r="G167" s="1">
        <v>8</v>
      </c>
      <c r="H167" s="16">
        <f>ROUND(ROUND(F167,2)*ROUND(G167,3),2)</f>
        <v>309.36</v>
      </c>
    </row>
    <row r="168" spans="1:8" ht="23.25" x14ac:dyDescent="0.25">
      <c r="A168" s="8" t="s">
        <v>213</v>
      </c>
      <c r="B168" s="8">
        <v>2</v>
      </c>
      <c r="C168" s="8" t="s">
        <v>216</v>
      </c>
      <c r="D168" s="2" t="s">
        <v>19</v>
      </c>
      <c r="E168" s="8" t="s">
        <v>217</v>
      </c>
      <c r="F168" s="22">
        <v>19.75</v>
      </c>
      <c r="G168" s="1">
        <v>5</v>
      </c>
      <c r="H168" s="16">
        <f>ROUND(ROUND(F168,2)*ROUND(G168,3),2)</f>
        <v>98.75</v>
      </c>
    </row>
    <row r="169" spans="1:8" ht="34.5" x14ac:dyDescent="0.25">
      <c r="A169" s="8" t="s">
        <v>213</v>
      </c>
      <c r="B169" s="8">
        <v>3</v>
      </c>
      <c r="C169" s="8" t="s">
        <v>218</v>
      </c>
      <c r="D169" s="2" t="s">
        <v>59</v>
      </c>
      <c r="E169" s="8" t="s">
        <v>219</v>
      </c>
      <c r="F169" s="22">
        <v>3.32</v>
      </c>
      <c r="G169" s="1">
        <v>50</v>
      </c>
      <c r="H169" s="16">
        <f>ROUND(ROUND(F169,2)*ROUND(G169,3),2)</f>
        <v>166</v>
      </c>
    </row>
    <row r="170" spans="1:8" x14ac:dyDescent="0.25">
      <c r="E170" s="4" t="s">
        <v>15</v>
      </c>
      <c r="F170" s="23"/>
      <c r="G170" s="4"/>
      <c r="H170" s="17">
        <f>SUM(H167:H169)</f>
        <v>574.11</v>
      </c>
    </row>
    <row r="172" spans="1:8" x14ac:dyDescent="0.25">
      <c r="C172" s="4" t="s">
        <v>5</v>
      </c>
      <c r="D172" s="3" t="s">
        <v>6</v>
      </c>
      <c r="E172" s="4" t="s">
        <v>7</v>
      </c>
    </row>
    <row r="173" spans="1:8" x14ac:dyDescent="0.25">
      <c r="C173" s="4" t="s">
        <v>8</v>
      </c>
      <c r="D173" s="3" t="s">
        <v>210</v>
      </c>
      <c r="E173" s="4" t="s">
        <v>211</v>
      </c>
    </row>
    <row r="174" spans="1:8" x14ac:dyDescent="0.25">
      <c r="C174" s="4" t="s">
        <v>41</v>
      </c>
      <c r="D174" s="3" t="s">
        <v>39</v>
      </c>
      <c r="E174" s="4" t="s">
        <v>220</v>
      </c>
    </row>
    <row r="176" spans="1:8" ht="23.25" x14ac:dyDescent="0.25">
      <c r="A176" s="8" t="s">
        <v>221</v>
      </c>
      <c r="B176" s="8">
        <v>1</v>
      </c>
      <c r="C176" s="8" t="s">
        <v>222</v>
      </c>
      <c r="D176" s="2" t="s">
        <v>19</v>
      </c>
      <c r="E176" s="8" t="s">
        <v>223</v>
      </c>
      <c r="F176" s="22">
        <v>7.81</v>
      </c>
      <c r="G176" s="1">
        <v>6</v>
      </c>
      <c r="H176" s="16">
        <f t="shared" ref="H176:H185" si="5">ROUND(ROUND(F176,2)*ROUND(G176,3),2)</f>
        <v>46.86</v>
      </c>
    </row>
    <row r="177" spans="1:8" ht="23.25" x14ac:dyDescent="0.25">
      <c r="A177" s="8" t="s">
        <v>221</v>
      </c>
      <c r="B177" s="8">
        <v>2</v>
      </c>
      <c r="C177" s="8" t="s">
        <v>224</v>
      </c>
      <c r="D177" s="2" t="s">
        <v>19</v>
      </c>
      <c r="E177" s="8" t="s">
        <v>225</v>
      </c>
      <c r="F177" s="22">
        <v>8.7200000000000006</v>
      </c>
      <c r="G177" s="1">
        <v>6</v>
      </c>
      <c r="H177" s="16">
        <f t="shared" si="5"/>
        <v>52.32</v>
      </c>
    </row>
    <row r="178" spans="1:8" ht="23.25" x14ac:dyDescent="0.25">
      <c r="A178" s="8" t="s">
        <v>221</v>
      </c>
      <c r="B178" s="8">
        <v>3</v>
      </c>
      <c r="C178" s="8" t="s">
        <v>226</v>
      </c>
      <c r="D178" s="2" t="s">
        <v>19</v>
      </c>
      <c r="E178" s="8" t="s">
        <v>227</v>
      </c>
      <c r="F178" s="22">
        <v>18.29</v>
      </c>
      <c r="G178" s="1">
        <v>6</v>
      </c>
      <c r="H178" s="16">
        <f t="shared" si="5"/>
        <v>109.74</v>
      </c>
    </row>
    <row r="179" spans="1:8" x14ac:dyDescent="0.25">
      <c r="A179" s="8" t="s">
        <v>221</v>
      </c>
      <c r="B179" s="8">
        <v>4</v>
      </c>
      <c r="C179" s="8" t="s">
        <v>228</v>
      </c>
      <c r="D179" s="2" t="s">
        <v>19</v>
      </c>
      <c r="E179" s="8" t="s">
        <v>229</v>
      </c>
      <c r="F179" s="22">
        <v>1.85</v>
      </c>
      <c r="G179" s="1">
        <v>50</v>
      </c>
      <c r="H179" s="16">
        <f t="shared" si="5"/>
        <v>92.5</v>
      </c>
    </row>
    <row r="180" spans="1:8" ht="23.25" x14ac:dyDescent="0.25">
      <c r="A180" s="8" t="s">
        <v>221</v>
      </c>
      <c r="B180" s="8">
        <v>5</v>
      </c>
      <c r="C180" s="8" t="s">
        <v>230</v>
      </c>
      <c r="D180" s="2" t="s">
        <v>19</v>
      </c>
      <c r="E180" s="8" t="s">
        <v>231</v>
      </c>
      <c r="F180" s="22">
        <v>1.74</v>
      </c>
      <c r="G180" s="1">
        <v>50</v>
      </c>
      <c r="H180" s="16">
        <f t="shared" si="5"/>
        <v>87</v>
      </c>
    </row>
    <row r="181" spans="1:8" ht="45.75" x14ac:dyDescent="0.25">
      <c r="A181" s="8" t="s">
        <v>221</v>
      </c>
      <c r="B181" s="8">
        <v>6</v>
      </c>
      <c r="C181" s="8" t="s">
        <v>232</v>
      </c>
      <c r="D181" s="2" t="s">
        <v>19</v>
      </c>
      <c r="E181" s="8" t="s">
        <v>233</v>
      </c>
      <c r="F181" s="22">
        <v>22.29</v>
      </c>
      <c r="G181" s="1">
        <v>6</v>
      </c>
      <c r="H181" s="16">
        <f t="shared" si="5"/>
        <v>133.74</v>
      </c>
    </row>
    <row r="182" spans="1:8" x14ac:dyDescent="0.25">
      <c r="A182" s="8" t="s">
        <v>221</v>
      </c>
      <c r="B182" s="8">
        <v>7</v>
      </c>
      <c r="C182" s="8" t="s">
        <v>234</v>
      </c>
      <c r="D182" s="2" t="s">
        <v>19</v>
      </c>
      <c r="E182" s="8" t="s">
        <v>235</v>
      </c>
      <c r="F182" s="22">
        <v>27.92</v>
      </c>
      <c r="G182" s="1">
        <v>6</v>
      </c>
      <c r="H182" s="16">
        <f t="shared" si="5"/>
        <v>167.52</v>
      </c>
    </row>
    <row r="183" spans="1:8" x14ac:dyDescent="0.25">
      <c r="A183" s="8" t="s">
        <v>221</v>
      </c>
      <c r="B183" s="8">
        <v>8</v>
      </c>
      <c r="C183" s="8" t="s">
        <v>236</v>
      </c>
      <c r="D183" s="2" t="s">
        <v>19</v>
      </c>
      <c r="E183" s="8" t="s">
        <v>237</v>
      </c>
      <c r="F183" s="22">
        <v>3.29</v>
      </c>
      <c r="G183" s="1">
        <v>6</v>
      </c>
      <c r="H183" s="16">
        <f t="shared" si="5"/>
        <v>19.739999999999998</v>
      </c>
    </row>
    <row r="184" spans="1:8" ht="23.25" x14ac:dyDescent="0.25">
      <c r="A184" s="8" t="s">
        <v>221</v>
      </c>
      <c r="B184" s="8">
        <v>9</v>
      </c>
      <c r="C184" s="8" t="s">
        <v>238</v>
      </c>
      <c r="D184" s="2" t="s">
        <v>19</v>
      </c>
      <c r="E184" s="8" t="s">
        <v>239</v>
      </c>
      <c r="F184" s="22">
        <v>9.99</v>
      </c>
      <c r="G184" s="1">
        <v>6</v>
      </c>
      <c r="H184" s="16">
        <f t="shared" si="5"/>
        <v>59.94</v>
      </c>
    </row>
    <row r="185" spans="1:8" x14ac:dyDescent="0.25">
      <c r="A185" s="8" t="s">
        <v>221</v>
      </c>
      <c r="B185" s="8">
        <v>10</v>
      </c>
      <c r="C185" s="8" t="s">
        <v>240</v>
      </c>
      <c r="D185" s="2" t="s">
        <v>19</v>
      </c>
      <c r="E185" s="8" t="s">
        <v>241</v>
      </c>
      <c r="F185" s="22">
        <v>14.56</v>
      </c>
      <c r="G185" s="1">
        <v>6</v>
      </c>
      <c r="H185" s="16">
        <f t="shared" si="5"/>
        <v>87.36</v>
      </c>
    </row>
    <row r="186" spans="1:8" x14ac:dyDescent="0.25">
      <c r="E186" s="4" t="s">
        <v>15</v>
      </c>
      <c r="F186" s="23"/>
      <c r="G186" s="4"/>
      <c r="H186" s="17">
        <f>SUM(H176:H185)</f>
        <v>856.72000000000014</v>
      </c>
    </row>
    <row r="188" spans="1:8" x14ac:dyDescent="0.25">
      <c r="C188" s="4" t="s">
        <v>5</v>
      </c>
      <c r="D188" s="3" t="s">
        <v>6</v>
      </c>
      <c r="E188" s="4" t="s">
        <v>7</v>
      </c>
    </row>
    <row r="189" spans="1:8" x14ac:dyDescent="0.25">
      <c r="C189" s="4" t="s">
        <v>8</v>
      </c>
      <c r="D189" s="3" t="s">
        <v>210</v>
      </c>
      <c r="E189" s="4" t="s">
        <v>211</v>
      </c>
    </row>
    <row r="190" spans="1:8" x14ac:dyDescent="0.25">
      <c r="C190" s="4" t="s">
        <v>41</v>
      </c>
      <c r="D190" s="3" t="s">
        <v>71</v>
      </c>
      <c r="E190" s="4" t="s">
        <v>242</v>
      </c>
    </row>
    <row r="192" spans="1:8" x14ac:dyDescent="0.25">
      <c r="A192" s="8" t="s">
        <v>243</v>
      </c>
      <c r="B192" s="8">
        <v>1</v>
      </c>
      <c r="C192" s="8" t="s">
        <v>244</v>
      </c>
      <c r="D192" s="2" t="s">
        <v>19</v>
      </c>
      <c r="E192" s="8" t="s">
        <v>245</v>
      </c>
      <c r="F192" s="22">
        <v>129.69999999999999</v>
      </c>
      <c r="G192" s="1">
        <v>1</v>
      </c>
      <c r="H192" s="16">
        <f>ROUND(ROUND(F192,2)*ROUND(G192,3),2)</f>
        <v>129.69999999999999</v>
      </c>
    </row>
    <row r="193" spans="5:8" x14ac:dyDescent="0.25">
      <c r="E193" s="4" t="s">
        <v>15</v>
      </c>
      <c r="F193" s="23"/>
      <c r="G193" s="4"/>
      <c r="H193" s="17">
        <f>SUM(H192:H192)</f>
        <v>129.69999999999999</v>
      </c>
    </row>
    <row r="195" spans="5:8" x14ac:dyDescent="0.25">
      <c r="E195" s="10" t="s">
        <v>246</v>
      </c>
      <c r="H195" s="18">
        <f>SUM(H9:H194)/2</f>
        <v>110134.39</v>
      </c>
    </row>
    <row r="196" spans="5:8" x14ac:dyDescent="0.25">
      <c r="E196" s="9" t="s">
        <v>247</v>
      </c>
      <c r="F196" s="12">
        <v>0.06</v>
      </c>
      <c r="H196" s="15">
        <f>H195*F196</f>
        <v>6608.0634</v>
      </c>
    </row>
    <row r="197" spans="5:8" x14ac:dyDescent="0.25">
      <c r="E197" s="9" t="s">
        <v>248</v>
      </c>
      <c r="F197" s="12">
        <v>0.13</v>
      </c>
      <c r="H197" s="15">
        <f>H195*F197</f>
        <v>14317.4707</v>
      </c>
    </row>
    <row r="198" spans="5:8" x14ac:dyDescent="0.25">
      <c r="E198" s="10"/>
    </row>
    <row r="199" spans="5:8" x14ac:dyDescent="0.25">
      <c r="E199" s="10" t="s">
        <v>249</v>
      </c>
      <c r="H199" s="18">
        <f>SUM(H195:H197)</f>
        <v>131059.9241</v>
      </c>
    </row>
    <row r="200" spans="5:8" x14ac:dyDescent="0.25">
      <c r="E200" s="9" t="s">
        <v>250</v>
      </c>
      <c r="F200" s="12">
        <v>0.21</v>
      </c>
      <c r="H200" s="15">
        <f>H199*F200</f>
        <v>27522.584061000001</v>
      </c>
    </row>
    <row r="202" spans="5:8" x14ac:dyDescent="0.25">
      <c r="E202" s="10" t="s">
        <v>251</v>
      </c>
      <c r="H202" s="18">
        <f>ROUNDDOWN(SUM(H199:H200),2)</f>
        <v>158582.5</v>
      </c>
    </row>
  </sheetData>
  <mergeCells count="4">
    <mergeCell ref="E1:H1"/>
    <mergeCell ref="E2:H2"/>
    <mergeCell ref="E3:H3"/>
    <mergeCell ref="E4:H4"/>
  </mergeCells>
  <pageMargins left="0.75" right="0.75" top="0.75" bottom="0.5" header="0.5" footer="0.75"/>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Bernat Mir</cp:lastModifiedBy>
  <dcterms:created xsi:type="dcterms:W3CDTF">2026-03-09T07:52:19Z</dcterms:created>
  <dcterms:modified xsi:type="dcterms:W3CDTF">2026-03-09T07:58:48Z</dcterms:modified>
</cp:coreProperties>
</file>