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CONTR-2025-482/01_FASE INICIAL/OCEI/Preliminar/"/>
    </mc:Choice>
  </mc:AlternateContent>
  <xr:revisionPtr revIDLastSave="17" documentId="13_ncr:1_{1B5A8373-7D0A-4E1B-9B79-B0BE7A407EAD}" xr6:coauthVersionLast="47" xr6:coauthVersionMax="47" xr10:uidLastSave="{8F62322B-1891-42F6-AE48-5D8ED32551A4}"/>
  <bookViews>
    <workbookView xWindow="409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20" i="1"/>
  <c r="I19" i="1"/>
  <c r="I17" i="1"/>
  <c r="I16" i="1"/>
  <c r="H20" i="1"/>
  <c r="H19" i="1"/>
  <c r="H16" i="1"/>
  <c r="F21" i="1"/>
  <c r="F20" i="1"/>
  <c r="F19" i="1"/>
  <c r="F17" i="1"/>
  <c r="F16" i="1"/>
  <c r="E20" i="1"/>
  <c r="E19" i="1"/>
  <c r="E17" i="1"/>
  <c r="E16" i="1"/>
  <c r="I28" i="1"/>
  <c r="I27" i="1"/>
  <c r="I26" i="1"/>
  <c r="I25" i="1"/>
  <c r="H21" i="1" l="1"/>
  <c r="H22" i="1" s="1"/>
  <c r="H23" i="1" s="1"/>
  <c r="I21" i="1"/>
  <c r="I30" i="1" l="1"/>
  <c r="I22" i="1"/>
  <c r="I23" i="1" s="1"/>
  <c r="I31" i="1" l="1"/>
  <c r="I32" i="1" s="1"/>
</calcChain>
</file>

<file path=xl/sharedStrings.xml><?xml version="1.0" encoding="utf-8"?>
<sst xmlns="http://schemas.openxmlformats.org/spreadsheetml/2006/main" count="28" uniqueCount="23">
  <si>
    <t>EMPRESA LICITADORA:</t>
  </si>
  <si>
    <t>Annex 2 PCAP Oferta en concepte del preu corresponent al pressupost de licitació</t>
  </si>
  <si>
    <t> NETEJA GRAFITS</t>
  </si>
  <si>
    <r>
      <t>m</t>
    </r>
    <r>
      <rPr>
        <b/>
        <vertAlign val="superscript"/>
        <sz val="11"/>
        <color rgb="FF70AD47"/>
        <rFont val="Arial"/>
        <family val="2"/>
      </rPr>
      <t>2</t>
    </r>
    <r>
      <rPr>
        <b/>
        <sz val="11"/>
        <color rgb="FF70AD47"/>
        <rFont val="Arial"/>
        <family val="2"/>
      </rPr>
      <t xml:space="preserve"> /any</t>
    </r>
  </si>
  <si>
    <t>Total anual</t>
  </si>
  <si>
    <t>Import total 4 anys</t>
  </si>
  <si>
    <t>SERVEI CORRECTIU</t>
  </si>
  <si>
    <t>Amb tractament semi permanent</t>
  </si>
  <si>
    <t>Amb tractament permanent</t>
  </si>
  <si>
    <t>SERVEI PREVENTIU</t>
  </si>
  <si>
    <t xml:space="preserve">TOTAL BASE </t>
  </si>
  <si>
    <t>21% IVA</t>
  </si>
  <si>
    <t xml:space="preserve">TOTAL IVA INCLÒS </t>
  </si>
  <si>
    <t>SERVEIS EXTRAORDINARIS PER INCREMENT DE VANDALISME</t>
  </si>
  <si>
    <t>TOTAL BASE</t>
  </si>
  <si>
    <t>TOTAL BASE LICITACIÓ</t>
  </si>
  <si>
    <t xml:space="preserve">TOTAL INVA INCLÒS </t>
  </si>
  <si>
    <t>Oferta import m2</t>
  </si>
  <si>
    <r>
      <t>import màxim m</t>
    </r>
    <r>
      <rPr>
        <b/>
        <vertAlign val="superscript"/>
        <sz val="11"/>
        <color rgb="FF70AD47"/>
        <rFont val="Arial"/>
        <family val="2"/>
      </rPr>
      <t>2</t>
    </r>
  </si>
  <si>
    <t>Oferta total anual</t>
  </si>
  <si>
    <t>Oferta import total 4 anys</t>
  </si>
  <si>
    <t>OFERTA ECONÒMICA</t>
  </si>
  <si>
    <t>Partida alçada destinada a l'increment de vandalisme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</si>
</sst>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11"/>
      <color rgb="FF70AD47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70AD47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7" tint="-0.249977111117893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8" fontId="6" fillId="7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right" vertical="center"/>
    </xf>
    <xf numFmtId="4" fontId="4" fillId="4" borderId="7" xfId="0" applyNumberFormat="1" applyFont="1" applyFill="1" applyBorder="1" applyAlignment="1" applyProtection="1">
      <alignment horizontal="right" vertical="center"/>
    </xf>
    <xf numFmtId="8" fontId="4" fillId="4" borderId="7" xfId="0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4" fillId="0" borderId="7" xfId="0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right" vertical="center"/>
    </xf>
    <xf numFmtId="8" fontId="6" fillId="0" borderId="7" xfId="0" applyNumberFormat="1" applyFont="1" applyBorder="1" applyAlignment="1" applyProtection="1">
      <alignment horizontal="right" vertical="center"/>
    </xf>
    <xf numFmtId="0" fontId="9" fillId="0" borderId="7" xfId="0" applyFont="1" applyBorder="1" applyAlignment="1" applyProtection="1">
      <alignment horizontal="right"/>
    </xf>
    <xf numFmtId="8" fontId="9" fillId="0" borderId="7" xfId="0" applyNumberFormat="1" applyFont="1" applyBorder="1" applyAlignment="1" applyProtection="1">
      <alignment horizontal="right"/>
    </xf>
    <xf numFmtId="0" fontId="4" fillId="2" borderId="7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right" vertical="center" wrapText="1"/>
    </xf>
    <xf numFmtId="0" fontId="9" fillId="0" borderId="1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8" fontId="4" fillId="4" borderId="1" xfId="0" applyNumberFormat="1" applyFont="1" applyFill="1" applyBorder="1" applyAlignment="1" applyProtection="1">
      <alignment horizontal="center" vertical="center"/>
    </xf>
    <xf numFmtId="8" fontId="4" fillId="4" borderId="3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right" vertical="center" wrapText="1"/>
    </xf>
    <xf numFmtId="0" fontId="4" fillId="3" borderId="7" xfId="0" applyFont="1" applyFill="1" applyBorder="1" applyAlignment="1" applyProtection="1">
      <alignment horizontal="right" vertical="center"/>
    </xf>
    <xf numFmtId="8" fontId="4" fillId="3" borderId="7" xfId="0" applyNumberFormat="1" applyFont="1" applyFill="1" applyBorder="1" applyAlignment="1" applyProtection="1">
      <alignment horizontal="right" vertical="center"/>
    </xf>
    <xf numFmtId="8" fontId="4" fillId="3" borderId="1" xfId="0" applyNumberFormat="1" applyFont="1" applyFill="1" applyBorder="1" applyAlignment="1" applyProtection="1">
      <alignment horizontal="center" vertical="center"/>
    </xf>
    <xf numFmtId="8" fontId="4" fillId="3" borderId="3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right" vertical="center" wrapText="1"/>
    </xf>
    <xf numFmtId="0" fontId="4" fillId="4" borderId="7" xfId="0" applyFont="1" applyFill="1" applyBorder="1" applyAlignment="1" applyProtection="1">
      <alignment horizontal="right" vertical="center" wrapText="1"/>
    </xf>
    <xf numFmtId="0" fontId="6" fillId="4" borderId="7" xfId="0" applyFont="1" applyFill="1" applyBorder="1" applyAlignment="1" applyProtection="1">
      <alignment horizontal="right" vertical="center"/>
    </xf>
    <xf numFmtId="0" fontId="4" fillId="2" borderId="7" xfId="0" applyFont="1" applyFill="1" applyBorder="1" applyAlignment="1" applyProtection="1">
      <alignment horizontal="center" vertical="center"/>
    </xf>
    <xf numFmtId="3" fontId="6" fillId="0" borderId="7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wrapText="1"/>
    </xf>
    <xf numFmtId="0" fontId="9" fillId="0" borderId="0" xfId="0" applyFont="1" applyProtection="1"/>
    <xf numFmtId="0" fontId="7" fillId="6" borderId="5" xfId="0" applyFont="1" applyFill="1" applyBorder="1" applyAlignment="1" applyProtection="1">
      <alignment horizontal="center" vertical="center"/>
    </xf>
    <xf numFmtId="0" fontId="7" fillId="6" borderId="6" xfId="0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justify" vertical="center" wrapText="1"/>
    </xf>
    <xf numFmtId="0" fontId="3" fillId="0" borderId="7" xfId="0" applyFont="1" applyBorder="1" applyAlignment="1" applyProtection="1">
      <alignment horizontal="justify" vertical="center"/>
    </xf>
    <xf numFmtId="0" fontId="8" fillId="0" borderId="8" xfId="0" applyFont="1" applyBorder="1" applyAlignment="1" applyProtection="1">
      <alignment horizontal="justify" vertical="center"/>
    </xf>
    <xf numFmtId="0" fontId="1" fillId="2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493395</xdr:colOff>
      <xdr:row>0</xdr:row>
      <xdr:rowOff>172402</xdr:rowOff>
    </xdr:from>
    <xdr:to>
      <xdr:col>1</xdr:col>
      <xdr:colOff>1379293</xdr:colOff>
      <xdr:row>6</xdr:row>
      <xdr:rowOff>9644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493395" y="172402"/>
          <a:ext cx="1524073" cy="92309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</xdr:col>
      <xdr:colOff>487094</xdr:colOff>
      <xdr:row>1</xdr:row>
      <xdr:rowOff>61546</xdr:rowOff>
    </xdr:from>
    <xdr:to>
      <xdr:col>4</xdr:col>
      <xdr:colOff>1318846</xdr:colOff>
      <xdr:row>6</xdr:row>
      <xdr:rowOff>69166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37825" y="252046"/>
          <a:ext cx="5030079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CONTR/2025/482</a:t>
          </a:r>
        </a:p>
        <a:p>
          <a:endParaRPr lang="ca-ES" sz="1100" b="1"/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CONTRACTE DE SERVEI DE NETEJA DE GRAFITS I TRACTAMENT ANTI-GRAFITS A LES ESTACIONS I DEPENDÈNCIES DE FERROCARRILS DE LA GENERALITAT DE CATALUNYA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I32"/>
  <sheetViews>
    <sheetView tabSelected="1" zoomScaleNormal="100" workbookViewId="0">
      <selection activeCell="G16" sqref="G16"/>
    </sheetView>
  </sheetViews>
  <sheetFormatPr baseColWidth="10" defaultColWidth="8.86328125" defaultRowHeight="14.25" x14ac:dyDescent="0.45"/>
  <cols>
    <col min="1" max="1" width="8.86328125" style="8"/>
    <col min="2" max="2" width="20.86328125" style="8" customWidth="1"/>
    <col min="3" max="3" width="37.86328125" style="8" customWidth="1"/>
    <col min="4" max="4" width="25" style="8" customWidth="1"/>
    <col min="5" max="5" width="32.73046875" style="8" customWidth="1"/>
    <col min="6" max="6" width="26.1328125" style="8" customWidth="1"/>
    <col min="7" max="7" width="21.86328125" style="8" customWidth="1"/>
    <col min="8" max="8" width="18.3984375" style="8" customWidth="1"/>
    <col min="9" max="9" width="26.73046875" style="8" customWidth="1"/>
    <col min="10" max="16384" width="8.86328125" style="8"/>
  </cols>
  <sheetData>
    <row r="9" spans="1:9" ht="24" customHeight="1" x14ac:dyDescent="0.45">
      <c r="B9" s="41" t="s">
        <v>0</v>
      </c>
      <c r="C9" s="41"/>
      <c r="D9" s="41"/>
      <c r="E9" s="2"/>
      <c r="F9" s="3"/>
      <c r="G9" s="4"/>
    </row>
    <row r="12" spans="1:9" ht="23.45" customHeight="1" thickBot="1" x14ac:dyDescent="0.5">
      <c r="A12" s="33" t="s">
        <v>1</v>
      </c>
      <c r="B12" s="33"/>
      <c r="C12" s="33"/>
      <c r="D12" s="33"/>
      <c r="E12" s="33"/>
      <c r="F12" s="33"/>
      <c r="G12" s="33"/>
    </row>
    <row r="13" spans="1:9" ht="30" customHeight="1" thickBot="1" x14ac:dyDescent="0.5">
      <c r="B13" s="34"/>
      <c r="C13" s="34"/>
      <c r="D13" s="34"/>
      <c r="E13" s="34"/>
      <c r="F13" s="34"/>
      <c r="G13" s="35" t="s">
        <v>21</v>
      </c>
      <c r="H13" s="36"/>
      <c r="I13" s="37"/>
    </row>
    <row r="14" spans="1:9" ht="15.75" x14ac:dyDescent="0.45">
      <c r="B14" s="38" t="s">
        <v>2</v>
      </c>
      <c r="C14" s="39" t="s">
        <v>3</v>
      </c>
      <c r="D14" s="39" t="s">
        <v>18</v>
      </c>
      <c r="E14" s="39" t="s">
        <v>4</v>
      </c>
      <c r="F14" s="38" t="s">
        <v>5</v>
      </c>
      <c r="G14" s="40" t="s">
        <v>17</v>
      </c>
      <c r="H14" s="40" t="s">
        <v>19</v>
      </c>
      <c r="I14" s="40" t="s">
        <v>20</v>
      </c>
    </row>
    <row r="15" spans="1:9" ht="15" customHeight="1" x14ac:dyDescent="0.45">
      <c r="B15" s="31" t="s">
        <v>6</v>
      </c>
      <c r="C15" s="31"/>
      <c r="D15" s="31"/>
      <c r="E15" s="31"/>
      <c r="F15" s="31"/>
      <c r="G15" s="31"/>
      <c r="H15" s="31"/>
      <c r="I15" s="31"/>
    </row>
    <row r="16" spans="1:9" ht="65.45" customHeight="1" x14ac:dyDescent="0.45">
      <c r="B16" s="15" t="s">
        <v>7</v>
      </c>
      <c r="C16" s="32">
        <v>3600</v>
      </c>
      <c r="D16" s="11">
        <v>13.78</v>
      </c>
      <c r="E16" s="11">
        <f>ROUND(C16*D16,2)</f>
        <v>49608</v>
      </c>
      <c r="F16" s="11">
        <f>E16*4</f>
        <v>198432</v>
      </c>
      <c r="G16" s="1"/>
      <c r="H16" s="11">
        <f>ROUND(G16*C16,2)</f>
        <v>0</v>
      </c>
      <c r="I16" s="11">
        <f>ROUND(H16*4,2)</f>
        <v>0</v>
      </c>
    </row>
    <row r="17" spans="2:9" ht="65.45" customHeight="1" x14ac:dyDescent="0.45">
      <c r="B17" s="15" t="s">
        <v>8</v>
      </c>
      <c r="C17" s="10">
        <v>130</v>
      </c>
      <c r="D17" s="11">
        <v>26.12</v>
      </c>
      <c r="E17" s="11">
        <f>ROUND(C17*D17,2)</f>
        <v>3395.6</v>
      </c>
      <c r="F17" s="11">
        <f>E17*4</f>
        <v>13582.4</v>
      </c>
      <c r="G17" s="1"/>
      <c r="H17" s="11">
        <f>ROUND(G17*C17,2)</f>
        <v>0</v>
      </c>
      <c r="I17" s="11">
        <f>ROUND(H17*4,2)</f>
        <v>0</v>
      </c>
    </row>
    <row r="18" spans="2:9" ht="14.65" customHeight="1" x14ac:dyDescent="0.45">
      <c r="B18" s="31" t="s">
        <v>9</v>
      </c>
      <c r="C18" s="31"/>
      <c r="D18" s="31"/>
      <c r="E18" s="31"/>
      <c r="F18" s="31"/>
      <c r="G18" s="31"/>
      <c r="H18" s="31"/>
      <c r="I18" s="31"/>
    </row>
    <row r="19" spans="2:9" ht="65.45" customHeight="1" x14ac:dyDescent="0.45">
      <c r="B19" s="15" t="s">
        <v>7</v>
      </c>
      <c r="C19" s="10">
        <v>90</v>
      </c>
      <c r="D19" s="11">
        <v>9.41</v>
      </c>
      <c r="E19" s="11">
        <f>ROUND(C19*D19,2)</f>
        <v>846.9</v>
      </c>
      <c r="F19" s="11">
        <f>E19*4</f>
        <v>3387.6</v>
      </c>
      <c r="G19" s="1"/>
      <c r="H19" s="11">
        <f>ROUND(G19*C19,2)</f>
        <v>0</v>
      </c>
      <c r="I19" s="11">
        <f>ROUND(H19*4,2)</f>
        <v>0</v>
      </c>
    </row>
    <row r="20" spans="2:9" ht="65.45" customHeight="1" x14ac:dyDescent="0.45">
      <c r="B20" s="15" t="s">
        <v>8</v>
      </c>
      <c r="C20" s="10">
        <v>90</v>
      </c>
      <c r="D20" s="11">
        <v>21.98</v>
      </c>
      <c r="E20" s="11">
        <f>ROUND(C20*D20,2)</f>
        <v>1978.2</v>
      </c>
      <c r="F20" s="11">
        <f>E20*4</f>
        <v>7912.8</v>
      </c>
      <c r="G20" s="1"/>
      <c r="H20" s="11">
        <f>ROUND(G20*C20,2)</f>
        <v>0</v>
      </c>
      <c r="I20" s="11">
        <f>ROUND(H20*4,2)</f>
        <v>0</v>
      </c>
    </row>
    <row r="21" spans="2:9" x14ac:dyDescent="0.45">
      <c r="B21" s="5" t="s">
        <v>10</v>
      </c>
      <c r="C21" s="6">
        <v>3910</v>
      </c>
      <c r="D21" s="5"/>
      <c r="E21" s="7">
        <v>55828.7</v>
      </c>
      <c r="F21" s="7">
        <f>SUM(F16:F20)</f>
        <v>223314.8</v>
      </c>
      <c r="G21" s="7"/>
      <c r="H21" s="7">
        <f>H16+H17+H19+H20</f>
        <v>0</v>
      </c>
      <c r="I21" s="7">
        <f>I16+I17+I19+I20</f>
        <v>0</v>
      </c>
    </row>
    <row r="22" spans="2:9" x14ac:dyDescent="0.45">
      <c r="B22" s="9" t="s">
        <v>11</v>
      </c>
      <c r="C22" s="10"/>
      <c r="D22" s="10"/>
      <c r="E22" s="11">
        <v>11724.03</v>
      </c>
      <c r="F22" s="11">
        <v>46896.11</v>
      </c>
      <c r="G22" s="12"/>
      <c r="H22" s="13">
        <f>H21*0.21</f>
        <v>0</v>
      </c>
      <c r="I22" s="13">
        <f>I21*0.21</f>
        <v>0</v>
      </c>
    </row>
    <row r="23" spans="2:9" x14ac:dyDescent="0.45">
      <c r="B23" s="5" t="s">
        <v>12</v>
      </c>
      <c r="C23" s="5"/>
      <c r="D23" s="5"/>
      <c r="E23" s="7">
        <v>67552.73</v>
      </c>
      <c r="F23" s="7">
        <v>270210.90999999997</v>
      </c>
      <c r="G23" s="7"/>
      <c r="H23" s="7">
        <f>H21+H22</f>
        <v>0</v>
      </c>
      <c r="I23" s="7">
        <f>I22+I21</f>
        <v>0</v>
      </c>
    </row>
    <row r="24" spans="2:9" ht="15" customHeight="1" x14ac:dyDescent="0.45">
      <c r="B24" s="14" t="s">
        <v>13</v>
      </c>
      <c r="C24" s="14"/>
      <c r="D24" s="14"/>
      <c r="E24" s="14"/>
      <c r="F24" s="14"/>
      <c r="G24" s="14"/>
      <c r="H24" s="14"/>
      <c r="I24" s="14"/>
    </row>
    <row r="25" spans="2:9" ht="40.5" x14ac:dyDescent="0.45">
      <c r="B25" s="15" t="s">
        <v>22</v>
      </c>
      <c r="C25" s="10"/>
      <c r="D25" s="10"/>
      <c r="E25" s="10"/>
      <c r="F25" s="11">
        <v>45000</v>
      </c>
      <c r="G25" s="16"/>
      <c r="H25" s="17"/>
      <c r="I25" s="13">
        <f>F25</f>
        <v>45000</v>
      </c>
    </row>
    <row r="26" spans="2:9" x14ac:dyDescent="0.45">
      <c r="B26" s="5" t="s">
        <v>14</v>
      </c>
      <c r="C26" s="5"/>
      <c r="D26" s="5"/>
      <c r="E26" s="5"/>
      <c r="F26" s="7">
        <v>45000</v>
      </c>
      <c r="G26" s="18"/>
      <c r="H26" s="19"/>
      <c r="I26" s="7">
        <f>F26</f>
        <v>45000</v>
      </c>
    </row>
    <row r="27" spans="2:9" x14ac:dyDescent="0.45">
      <c r="B27" s="9" t="s">
        <v>11</v>
      </c>
      <c r="C27" s="10"/>
      <c r="D27" s="10"/>
      <c r="E27" s="10"/>
      <c r="F27" s="11">
        <v>9450</v>
      </c>
      <c r="G27" s="16"/>
      <c r="H27" s="17"/>
      <c r="I27" s="13">
        <f>F27</f>
        <v>9450</v>
      </c>
    </row>
    <row r="28" spans="2:9" x14ac:dyDescent="0.45">
      <c r="B28" s="5" t="s">
        <v>12</v>
      </c>
      <c r="C28" s="5"/>
      <c r="D28" s="5"/>
      <c r="E28" s="5"/>
      <c r="F28" s="7">
        <v>54450</v>
      </c>
      <c r="G28" s="18"/>
      <c r="H28" s="19"/>
      <c r="I28" s="7">
        <f>F28</f>
        <v>54450</v>
      </c>
    </row>
    <row r="29" spans="2:9" x14ac:dyDescent="0.45">
      <c r="B29" s="20"/>
      <c r="C29" s="21"/>
      <c r="D29" s="21"/>
      <c r="E29" s="21"/>
      <c r="F29" s="21"/>
      <c r="G29" s="21"/>
      <c r="H29" s="21"/>
      <c r="I29" s="22"/>
    </row>
    <row r="30" spans="2:9" ht="27.75" x14ac:dyDescent="0.45">
      <c r="B30" s="23" t="s">
        <v>15</v>
      </c>
      <c r="C30" s="24"/>
      <c r="D30" s="24"/>
      <c r="E30" s="24"/>
      <c r="F30" s="25">
        <v>268314.8</v>
      </c>
      <c r="G30" s="26"/>
      <c r="H30" s="27"/>
      <c r="I30" s="25">
        <f>I26+I21</f>
        <v>45000</v>
      </c>
    </row>
    <row r="31" spans="2:9" x14ac:dyDescent="0.45">
      <c r="B31" s="28" t="s">
        <v>11</v>
      </c>
      <c r="C31" s="10"/>
      <c r="D31" s="10"/>
      <c r="E31" s="10"/>
      <c r="F31" s="11">
        <v>56346.11</v>
      </c>
      <c r="G31" s="16"/>
      <c r="H31" s="17"/>
      <c r="I31" s="13">
        <f>I30*0.21</f>
        <v>9450</v>
      </c>
    </row>
    <row r="32" spans="2:9" x14ac:dyDescent="0.45">
      <c r="B32" s="29" t="s">
        <v>16</v>
      </c>
      <c r="C32" s="30"/>
      <c r="D32" s="30"/>
      <c r="E32" s="30"/>
      <c r="F32" s="7">
        <v>324660.90999999997</v>
      </c>
      <c r="G32" s="18"/>
      <c r="H32" s="19"/>
      <c r="I32" s="7">
        <f>I30+I31</f>
        <v>54450</v>
      </c>
    </row>
  </sheetData>
  <sheetProtection algorithmName="SHA-512" hashValue="Ihi2MtFLGZaodDTO5mk28MXT/HRU2mObzclOKfHobqSWh4xe2KKhqfQzwXfiTeKVXIjht1E26nV3q/jWnHac0A==" saltValue="GMlzZiyHdGBn1FrvAXH7JQ==" spinCount="100000" sheet="1" selectLockedCells="1"/>
  <mergeCells count="15">
    <mergeCell ref="E9:G9"/>
    <mergeCell ref="A12:G12"/>
    <mergeCell ref="B9:D9"/>
    <mergeCell ref="G32:H32"/>
    <mergeCell ref="G31:H31"/>
    <mergeCell ref="G30:H30"/>
    <mergeCell ref="G28:H28"/>
    <mergeCell ref="G27:H27"/>
    <mergeCell ref="B29:I29"/>
    <mergeCell ref="G13:I13"/>
    <mergeCell ref="B24:I24"/>
    <mergeCell ref="B18:I18"/>
    <mergeCell ref="B15:I15"/>
    <mergeCell ref="G25:H25"/>
    <mergeCell ref="G26:H26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7CD65-9508-4A0C-91AB-EBF8F7BF496C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c4d65d83-e6de-4071-ac96-3b9ea901594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05b5c50-6878-419c-aaee-f57d1b61cb07"/>
  </ds:schemaRefs>
</ds:datastoreItem>
</file>

<file path=customXml/itemProps3.xml><?xml version="1.0" encoding="utf-8"?>
<ds:datastoreItem xmlns:ds="http://schemas.openxmlformats.org/officeDocument/2006/customXml" ds:itemID="{B7548BBD-C584-44A1-BF72-E332E06D41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Román Caudet Enrique</cp:lastModifiedBy>
  <dcterms:created xsi:type="dcterms:W3CDTF">2025-03-31T06:26:07Z</dcterms:created>
  <dcterms:modified xsi:type="dcterms:W3CDTF">2026-02-10T07:57:54Z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