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ARPES" sheetId="1" state="visible" r:id="rId3"/>
  </sheets>
  <definedNames>
    <definedName function="false" hidden="false" localSheetId="0" name="_xlnm.Print_Area" vbProcedure="false">CARPES!$A$1:$W$59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<sst xmlns="http://schemas.openxmlformats.org/spreadsheetml/2006/main" count="120" uniqueCount="70">
  <si>
    <t xml:space="preserve">LICITACIÓ CARPES</t>
  </si>
  <si>
    <t xml:space="preserve">PREUS UNITARIS SENSE IVA</t>
  </si>
  <si>
    <t xml:space="preserve">TIPUS DE CARPA</t>
  </si>
  <si>
    <t xml:space="preserve">MUNTATGE / DESMUNTATGE / 1 SETMANA DE LLOGUER</t>
  </si>
  <si>
    <t xml:space="preserve">SETMANA EXTRA</t>
  </si>
  <si>
    <t xml:space="preserve">superficie total m2</t>
  </si>
  <si>
    <t xml:space="preserve">0-50</t>
  </si>
  <si>
    <t xml:space="preserve">&gt;50-100</t>
  </si>
  <si>
    <t xml:space="preserve">&gt;100-300</t>
  </si>
  <si>
    <t xml:space="preserve">&gt;300-800</t>
  </si>
  <si>
    <t xml:space="preserve">&gt;800</t>
  </si>
  <si>
    <t xml:space="preserve">0-&gt;800</t>
  </si>
  <si>
    <t xml:space="preserve">DUES AIGUES</t>
  </si>
  <si>
    <t xml:space="preserve">POLIGONAL</t>
  </si>
  <si>
    <t xml:space="preserve">-</t>
  </si>
  <si>
    <t xml:space="preserve">TERRA sense carpa</t>
  </si>
  <si>
    <t xml:space="preserve">TERRA amb carpa</t>
  </si>
  <si>
    <t xml:space="preserve">ALTRES</t>
  </si>
  <si>
    <t xml:space="preserve">PAGODA</t>
  </si>
  <si>
    <t xml:space="preserve">rampa</t>
  </si>
  <si>
    <t xml:space="preserve">3X3</t>
  </si>
  <si>
    <t xml:space="preserve">1-2 unitats</t>
  </si>
  <si>
    <t xml:space="preserve">3 o més unitats</t>
  </si>
  <si>
    <t xml:space="preserve">PERSONAL TÈCNIC</t>
  </si>
  <si>
    <t xml:space="preserve">preu hora diurna</t>
  </si>
  <si>
    <t xml:space="preserve">preu hora nocturna/festiva</t>
  </si>
  <si>
    <t xml:space="preserve">SERVEI DE CULTURA</t>
  </si>
  <si>
    <t xml:space="preserve">LLOGUER, MUNTATGES I DESMUNTATGE </t>
  </si>
  <si>
    <t xml:space="preserve">periode</t>
  </si>
  <si>
    <t xml:space="preserve">activitat</t>
  </si>
  <si>
    <t xml:space="preserve">espai</t>
  </si>
  <si>
    <t xml:space="preserve">setmanes en servei</t>
  </si>
  <si>
    <t xml:space="preserve">tipus de carpa</t>
  </si>
  <si>
    <t xml:space="preserve">ample del pòrtic</t>
  </si>
  <si>
    <t xml:space="preserve">alçada del lateral</t>
  </si>
  <si>
    <t xml:space="preserve">llargada</t>
  </si>
  <si>
    <r>
      <rPr>
        <sz val="9"/>
        <rFont val="Calibri"/>
        <family val="2"/>
        <charset val="1"/>
      </rPr>
      <t xml:space="preserve">m</t>
    </r>
    <r>
      <rPr>
        <vertAlign val="superscript"/>
        <sz val="9"/>
        <rFont val="Calibri"/>
        <family val="2"/>
        <charset val="1"/>
      </rPr>
      <t xml:space="preserve">2</t>
    </r>
    <r>
      <rPr>
        <sz val="9"/>
        <rFont val="Calibri"/>
        <family val="2"/>
        <charset val="1"/>
      </rPr>
      <t xml:space="preserve"> carpa</t>
    </r>
  </si>
  <si>
    <r>
      <rPr>
        <sz val="9"/>
        <rFont val="Calibri"/>
        <family val="2"/>
        <charset val="1"/>
      </rPr>
      <t xml:space="preserve">€/m</t>
    </r>
    <r>
      <rPr>
        <vertAlign val="superscript"/>
        <sz val="9"/>
        <rFont val="Calibri"/>
        <family val="2"/>
        <charset val="1"/>
      </rPr>
      <t xml:space="preserve">2</t>
    </r>
    <r>
      <rPr>
        <sz val="9"/>
        <rFont val="Calibri"/>
        <family val="2"/>
        <charset val="1"/>
      </rPr>
      <t xml:space="preserve"> o unitat</t>
    </r>
  </si>
  <si>
    <t xml:space="preserve">€/totals     1ª setmana</t>
  </si>
  <si>
    <r>
      <rPr>
        <sz val="9"/>
        <rFont val="Calibri"/>
        <family val="2"/>
        <charset val="1"/>
      </rPr>
      <t xml:space="preserve">€/m</t>
    </r>
    <r>
      <rPr>
        <vertAlign val="superscript"/>
        <sz val="9"/>
        <rFont val="Calibri"/>
        <family val="2"/>
        <charset val="1"/>
      </rPr>
      <t xml:space="preserve">2</t>
    </r>
    <r>
      <rPr>
        <sz val="9"/>
        <rFont val="Calibri"/>
        <family val="2"/>
        <charset val="1"/>
      </rPr>
      <t xml:space="preserve"> o unitat setmana extra</t>
    </r>
  </si>
  <si>
    <t xml:space="preserve">€/totals setmanes extres</t>
  </si>
  <si>
    <t xml:space="preserve">subtotal unitat</t>
  </si>
  <si>
    <t xml:space="preserve">unitats</t>
  </si>
  <si>
    <t xml:space="preserve">subtotal</t>
  </si>
  <si>
    <t xml:space="preserve">iva</t>
  </si>
  <si>
    <t xml:space="preserve">total</t>
  </si>
  <si>
    <t xml:space="preserve">desembre/gener</t>
  </si>
  <si>
    <t xml:space="preserve">REIS</t>
  </si>
  <si>
    <t xml:space="preserve">parc central</t>
  </si>
  <si>
    <t xml:space="preserve">març/abril</t>
  </si>
  <si>
    <t xml:space="preserve">SETMANA SANTA</t>
  </si>
  <si>
    <t xml:space="preserve">parròquia de maria auxiliadora</t>
  </si>
  <si>
    <t xml:space="preserve">maig/juny</t>
  </si>
  <si>
    <t xml:space="preserve">ROMERIA DEL ROCIO</t>
  </si>
  <si>
    <t xml:space="preserve">recinte firal del nou parc central</t>
  </si>
  <si>
    <t xml:space="preserve">juliol</t>
  </si>
  <si>
    <t xml:space="preserve">SANTES</t>
  </si>
  <si>
    <t xml:space="preserve">a determinar</t>
  </si>
  <si>
    <t xml:space="preserve"> </t>
  </si>
  <si>
    <t xml:space="preserve">HORES DE TÈCNIC PER A L’OBERTURA O EL TANCAMENT D’UNA CARPA UN COP JA INSTAL·LADA I FORA DE L’HORARI DE MUNTATGE/DESMUNTAGE</t>
  </si>
  <si>
    <t xml:space="preserve">tipus d’hora</t>
  </si>
  <si>
    <t xml:space="preserve">nº d’hores</t>
  </si>
  <si>
    <t xml:space="preserve">diurna</t>
  </si>
  <si>
    <t xml:space="preserve">nocturna</t>
  </si>
  <si>
    <t xml:space="preserve">Total cultura</t>
  </si>
  <si>
    <t xml:space="preserve">SERVEI D’EDUCACIÓ</t>
  </si>
  <si>
    <t xml:space="preserve">Jornades científiques</t>
  </si>
  <si>
    <t xml:space="preserve">3 X 3</t>
  </si>
  <si>
    <t xml:space="preserve">Total Educació</t>
  </si>
  <si>
    <t xml:space="preserve">Total anual contracte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</si>
</sst>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-* #,##0.00\ [$€]_-;\-* #,##0.00\ [$€]_-;_-* \-??\ [$€]_-;_-@_-"/>
    <numFmt numFmtId="166" formatCode="_-* #,##0.00\ _€_-;\-* #,##0.00\ _€_-;_-* \-??\ _€_-;_-@_-"/>
    <numFmt numFmtId="167" formatCode="#,##0.00"/>
    <numFmt numFmtId="168" formatCode="#,##0.00&quot; €&quot;"/>
    <numFmt numFmtId="169" formatCode="0"/>
    <numFmt numFmtId="170" formatCode="0.00"/>
  </numFmts>
  <fonts count="27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FF0000"/>
      <name val="Calibri"/>
      <family val="2"/>
      <charset val="1"/>
    </font>
    <font>
      <sz val="11"/>
      <color rgb="FF800080"/>
      <name val="Calibri"/>
      <family val="2"/>
      <charset val="1"/>
    </font>
    <font>
      <b val="true"/>
      <sz val="11"/>
      <color rgb="FFFF9900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sz val="11"/>
      <color rgb="FF008000"/>
      <name val="Calibri"/>
      <family val="2"/>
      <charset val="1"/>
    </font>
    <font>
      <b val="true"/>
      <sz val="15"/>
      <color rgb="FF003366"/>
      <name val="Calibri"/>
      <family val="2"/>
      <charset val="1"/>
    </font>
    <font>
      <b val="true"/>
      <sz val="13"/>
      <color rgb="FF003366"/>
      <name val="Calibri"/>
      <family val="2"/>
      <charset val="1"/>
    </font>
    <font>
      <b val="true"/>
      <sz val="11"/>
      <color rgb="FF003366"/>
      <name val="Calibri"/>
      <family val="2"/>
      <charset val="1"/>
    </font>
    <font>
      <i val="true"/>
      <sz val="11"/>
      <color rgb="FF808080"/>
      <name val="Calibri"/>
      <family val="2"/>
      <charset val="1"/>
    </font>
    <font>
      <sz val="11"/>
      <color rgb="FF333399"/>
      <name val="Calibri"/>
      <family val="2"/>
      <charset val="1"/>
    </font>
    <font>
      <sz val="11"/>
      <color rgb="FFFF9900"/>
      <name val="Calibri"/>
      <family val="2"/>
      <charset val="1"/>
    </font>
    <font>
      <sz val="10"/>
      <name val="Arial"/>
      <family val="2"/>
      <charset val="1"/>
    </font>
    <font>
      <b val="true"/>
      <sz val="11"/>
      <color rgb="FF333333"/>
      <name val="Calibri"/>
      <family val="2"/>
      <charset val="1"/>
    </font>
    <font>
      <b val="true"/>
      <sz val="18"/>
      <color rgb="FF003366"/>
      <name val="Cambria"/>
      <family val="2"/>
      <charset val="1"/>
    </font>
    <font>
      <sz val="9"/>
      <color rgb="FF000000"/>
      <name val="Calibri"/>
      <family val="2"/>
      <charset val="1"/>
    </font>
    <font>
      <b val="true"/>
      <u val="single"/>
      <sz val="18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9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b val="true"/>
      <u val="single"/>
      <sz val="11"/>
      <color rgb="FF000000"/>
      <name val="Calibri"/>
      <family val="2"/>
      <charset val="1"/>
    </font>
    <font>
      <sz val="9"/>
      <name val="Calibri"/>
      <family val="2"/>
      <charset val="1"/>
    </font>
    <font>
      <vertAlign val="superscript"/>
      <sz val="9"/>
      <name val="Calibri"/>
      <family val="2"/>
      <charset val="1"/>
    </font>
    <font>
      <i val="true"/>
      <sz val="9"/>
      <color rgb="FF000000"/>
      <name val="Calibri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rgb="FFFF99CC"/>
        <bgColor rgb="FFFF8080"/>
      </patternFill>
    </fill>
    <fill>
      <patternFill patternType="solid">
        <fgColor rgb="FFC0C0C0"/>
        <bgColor rgb="FFB4C7DC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DEE6EF"/>
      </patternFill>
    </fill>
    <fill>
      <patternFill patternType="solid">
        <fgColor rgb="FFFFCC99"/>
        <bgColor rgb="FFD9D9D9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B2B2B2"/>
        <bgColor rgb="FFC0C0C0"/>
      </patternFill>
    </fill>
    <fill>
      <patternFill patternType="solid">
        <fgColor rgb="FFD9D9D9"/>
        <bgColor rgb="FFDEE6EF"/>
      </patternFill>
    </fill>
    <fill>
      <patternFill patternType="solid">
        <fgColor rgb="FF92D050"/>
        <bgColor rgb="FFD4EA6B"/>
      </patternFill>
    </fill>
    <fill>
      <patternFill patternType="solid">
        <fgColor rgb="FFC6D9F1"/>
        <bgColor rgb="FFD9D9D9"/>
      </patternFill>
    </fill>
    <fill>
      <patternFill patternType="solid">
        <fgColor rgb="FFB4C7DC"/>
        <bgColor rgb="FFC0C0C0"/>
      </patternFill>
    </fill>
    <fill>
      <patternFill patternType="solid">
        <fgColor rgb="FFDEE6EF"/>
        <bgColor rgb="FFD9D9D9"/>
      </patternFill>
    </fill>
    <fill>
      <patternFill patternType="solid">
        <fgColor rgb="FFD4EA6B"/>
        <bgColor rgb="FFCCFFCC"/>
      </patternFill>
    </fill>
  </fills>
  <borders count="1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/>
      <bottom/>
      <diagonal/>
    </border>
  </borders>
  <cellStyleXfs count="4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2" borderId="0" applyFont="true" applyBorder="false" applyAlignment="true" applyProtection="false">
      <alignment horizontal="general" vertical="bottom" textRotation="0" wrapText="false" indent="0" shrinkToFit="false"/>
    </xf>
    <xf numFmtId="164" fontId="6" fillId="3" borderId="1" applyFont="true" applyBorder="true" applyAlignment="true" applyProtection="false">
      <alignment horizontal="general" vertical="bottom" textRotation="0" wrapText="false" indent="0" shrinkToFit="false"/>
    </xf>
    <xf numFmtId="164" fontId="6" fillId="3" borderId="1" applyFont="true" applyBorder="true" applyAlignment="true" applyProtection="false">
      <alignment horizontal="general" vertical="bottom" textRotation="0" wrapText="false" indent="0" shrinkToFit="false"/>
    </xf>
    <xf numFmtId="164" fontId="7" fillId="4" borderId="2" applyFont="true" applyBorder="true" applyAlignment="true" applyProtection="false">
      <alignment horizontal="general" vertical="bottom" textRotation="0" wrapText="false" indent="0" shrinkToFit="false"/>
    </xf>
    <xf numFmtId="164" fontId="7" fillId="4" borderId="2" applyFont="true" applyBorder="true" applyAlignment="true" applyProtection="false">
      <alignment horizontal="general" vertical="bottom" textRotation="0" wrapText="false" indent="0" shrinkToFit="false"/>
    </xf>
    <xf numFmtId="164" fontId="8" fillId="5" borderId="0" applyFont="true" applyBorder="false" applyAlignment="true" applyProtection="false">
      <alignment horizontal="general" vertical="bottom" textRotation="0" wrapText="false" indent="0" shrinkToFit="false"/>
    </xf>
    <xf numFmtId="164" fontId="9" fillId="0" borderId="3" applyFont="true" applyBorder="true" applyAlignment="true" applyProtection="false">
      <alignment horizontal="general" vertical="bottom" textRotation="0" wrapText="false" indent="0" shrinkToFit="false"/>
    </xf>
    <xf numFmtId="164" fontId="10" fillId="0" borderId="4" applyFont="true" applyBorder="true" applyAlignment="true" applyProtection="false">
      <alignment horizontal="general" vertical="bottom" textRotation="0" wrapText="false" indent="0" shrinkToFit="false"/>
    </xf>
    <xf numFmtId="164" fontId="11" fillId="0" borderId="5" applyFont="true" applyBorder="tru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8" fillId="5" borderId="0" applyFont="true" applyBorder="false" applyAlignment="true" applyProtection="false">
      <alignment horizontal="general" vertical="bottom" textRotation="0" wrapText="false" indent="0" shrinkToFit="false"/>
    </xf>
    <xf numFmtId="164" fontId="9" fillId="0" borderId="3" applyFont="true" applyBorder="true" applyAlignment="true" applyProtection="false">
      <alignment horizontal="general" vertical="bottom" textRotation="0" wrapText="false" indent="0" shrinkToFit="false"/>
    </xf>
    <xf numFmtId="164" fontId="10" fillId="0" borderId="4" applyFont="true" applyBorder="true" applyAlignment="true" applyProtection="false">
      <alignment horizontal="general" vertical="bottom" textRotation="0" wrapText="false" indent="0" shrinkToFit="false"/>
    </xf>
    <xf numFmtId="164" fontId="11" fillId="0" borderId="5" applyFont="true" applyBorder="tru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6" borderId="1" applyFont="true" applyBorder="true" applyAlignment="true" applyProtection="false">
      <alignment horizontal="general" vertical="bottom" textRotation="0" wrapText="false" indent="0" shrinkToFit="false"/>
    </xf>
    <xf numFmtId="164" fontId="14" fillId="0" borderId="6" applyFont="true" applyBorder="tru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7" applyFont="true" applyBorder="true" applyAlignment="true" applyProtection="false">
      <alignment horizontal="general" vertical="bottom" textRotation="0" wrapText="false" indent="0" shrinkToFit="false"/>
    </xf>
    <xf numFmtId="164" fontId="16" fillId="3" borderId="8" applyFont="true" applyBorder="true" applyAlignment="true" applyProtection="false">
      <alignment horizontal="general" vertical="bottom" textRotation="0" wrapText="false" indent="0" shrinkToFit="false"/>
    </xf>
    <xf numFmtId="164" fontId="17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8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1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8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8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1" fillId="8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9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9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8" fillId="8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22" fillId="1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1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2" fillId="11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8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8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8" fontId="22" fillId="8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3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8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8" fillId="1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1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1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8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8" fillId="8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18" fillId="8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8" fillId="8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1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8" fillId="1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21" fillId="1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8" fillId="1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1" fillId="1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8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18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8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8" fillId="8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8" fillId="8" borderId="1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8" fillId="8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8" fillId="8" borderId="1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8" fillId="8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1" fillId="8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18" fillId="13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8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8" fillId="8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1" fillId="14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1" fillId="14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1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1" fillId="15" borderId="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21" fillId="15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</cellXfs>
  <cellStyles count="3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dvertencia" xfId="20"/>
    <cellStyle name="Bad 1" xfId="21"/>
    <cellStyle name="Calcular" xfId="22"/>
    <cellStyle name="Calculation" xfId="23"/>
    <cellStyle name="Celda comprob." xfId="24"/>
    <cellStyle name="Check Cell" xfId="25"/>
    <cellStyle name="Correcto" xfId="26"/>
    <cellStyle name="Encabez. 1" xfId="27"/>
    <cellStyle name="Encabez. 2" xfId="28"/>
    <cellStyle name="Encabezado 3" xfId="29"/>
    <cellStyle name="Euro" xfId="30"/>
    <cellStyle name="Explanatory Text" xfId="31"/>
    <cellStyle name="Explicación" xfId="32"/>
    <cellStyle name="Good 2" xfId="33"/>
    <cellStyle name="Heading 1 3" xfId="34"/>
    <cellStyle name="Heading 2 4" xfId="35"/>
    <cellStyle name="Heading 3" xfId="36"/>
    <cellStyle name="Heading 4" xfId="37"/>
    <cellStyle name="Input" xfId="38"/>
    <cellStyle name="Linked Cell" xfId="39"/>
    <cellStyle name="Millares 2" xfId="40"/>
    <cellStyle name="Normal 2" xfId="41"/>
    <cellStyle name="Normal 2 2" xfId="42"/>
    <cellStyle name="Normal 3 2" xfId="43"/>
    <cellStyle name="Note 5" xfId="44"/>
    <cellStyle name="Output" xfId="45"/>
    <cellStyle name="Title" xfId="46"/>
    <cellStyle name="Warning Text" xfId="47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B2B2B2"/>
      <rgbColor rgb="FF993366"/>
      <rgbColor rgb="FFFFFFCC"/>
      <rgbColor rgb="FFDEE6EF"/>
      <rgbColor rgb="FF660066"/>
      <rgbColor rgb="FFFF8080"/>
      <rgbColor rgb="FF0066CC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9D9D9"/>
      <rgbColor rgb="FFCCFFCC"/>
      <rgbColor rgb="FFD4EA6B"/>
      <rgbColor rgb="FFB4C7DC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7" Type="http://schemas.openxmlformats.org/officeDocument/2006/relationships/customXml" Target="../customXml/item5.xml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customXml" Target="../customXml/item4.xml"/><Relationship Id="rId5" Type="http://schemas.openxmlformats.org/officeDocument/2006/relationships/customXml" Target="../customXml/item3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2"/>
  <sheetViews>
    <sheetView showFormulas="false" showGridLines="true" showRowColHeaders="true" showZeros="true" rightToLeft="false" tabSelected="true" showOutlineSymbols="true" defaultGridColor="true" view="normal" topLeftCell="A1" colorId="64" zoomScale="74" zoomScaleNormal="74" zoomScalePageLayoutView="95" workbookViewId="0">
      <selection pane="topLeft" activeCell="S31" activeCellId="0" sqref="S31"/>
    </sheetView>
  </sheetViews>
  <sheetFormatPr defaultColWidth="10.71484375" defaultRowHeight="13.5" customHeight="true" zeroHeight="false" outlineLevelRow="0" outlineLevelCol="0"/>
  <cols>
    <col collapsed="false" customWidth="true" hidden="false" outlineLevel="0" max="1" min="1" style="1" width="3.15"/>
    <col collapsed="false" customWidth="true" hidden="false" outlineLevel="0" max="2" min="2" style="2" width="17.29"/>
    <col collapsed="false" customWidth="true" hidden="false" outlineLevel="0" max="3" min="3" style="2" width="20.42"/>
    <col collapsed="false" customWidth="true" hidden="false" outlineLevel="0" max="4" min="4" style="2" width="14.42"/>
    <col collapsed="false" customWidth="true" hidden="false" outlineLevel="0" max="5" min="5" style="2" width="14"/>
    <col collapsed="false" customWidth="true" hidden="false" outlineLevel="0" max="6" min="6" style="2" width="12.71"/>
    <col collapsed="false" customWidth="true" hidden="false" outlineLevel="0" max="7" min="7" style="2" width="13.42"/>
    <col collapsed="false" customWidth="true" hidden="false" outlineLevel="0" max="9" min="8" style="2" width="13.29"/>
    <col collapsed="false" customWidth="true" hidden="false" outlineLevel="0" max="10" min="10" style="2" width="12"/>
    <col collapsed="false" customWidth="true" hidden="false" outlineLevel="0" max="11" min="11" style="2" width="7.71"/>
    <col collapsed="false" customWidth="true" hidden="false" outlineLevel="0" max="12" min="12" style="2" width="10.57"/>
    <col collapsed="false" customWidth="true" hidden="false" outlineLevel="0" max="14" min="13" style="2" width="11.29"/>
    <col collapsed="false" customWidth="true" hidden="false" outlineLevel="0" max="15" min="15" style="3" width="10.29"/>
    <col collapsed="false" customWidth="true" hidden="false" outlineLevel="0" max="16" min="16" style="2" width="11.71"/>
    <col collapsed="false" customWidth="false" hidden="false" outlineLevel="0" max="17" min="17" style="2" width="10.71"/>
    <col collapsed="false" customWidth="true" hidden="false" outlineLevel="0" max="19" min="18" style="2" width="11.71"/>
    <col collapsed="false" customWidth="true" hidden="false" outlineLevel="0" max="20" min="20" style="2" width="7.57"/>
    <col collapsed="false" customWidth="true" hidden="false" outlineLevel="0" max="21" min="21" style="2" width="11.71"/>
    <col collapsed="false" customWidth="true" hidden="false" outlineLevel="0" max="22" min="22" style="2" width="12.86"/>
    <col collapsed="false" customWidth="false" hidden="false" outlineLevel="0" max="23" min="23" style="2" width="10.71"/>
    <col collapsed="false" customWidth="false" hidden="false" outlineLevel="0" max="16383" min="25" style="2" width="10.71"/>
    <col collapsed="false" customWidth="true" hidden="false" outlineLevel="0" max="16384" min="16384" style="2" width="11.57"/>
  </cols>
  <sheetData>
    <row r="1" customFormat="false" ht="13.5" hidden="false" customHeight="false" outlineLevel="0" collapsed="false">
      <c r="A1" s="4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5"/>
      <c r="Q1" s="5"/>
      <c r="R1" s="5"/>
      <c r="S1" s="5"/>
      <c r="T1" s="5"/>
      <c r="U1" s="5"/>
      <c r="V1" s="5"/>
    </row>
    <row r="2" customFormat="false" ht="13.5" hidden="false" customHeight="false" outlineLevel="0" collapsed="false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6"/>
      <c r="P2" s="5"/>
      <c r="Q2" s="5"/>
      <c r="R2" s="5"/>
      <c r="S2" s="5"/>
      <c r="T2" s="5"/>
      <c r="U2" s="5"/>
      <c r="V2" s="5"/>
    </row>
    <row r="3" customFormat="false" ht="21.75" hidden="false" customHeight="false" outlineLevel="0" collapsed="false">
      <c r="A3" s="4"/>
      <c r="B3" s="7" t="s">
        <v>0</v>
      </c>
      <c r="C3" s="7"/>
      <c r="D3" s="7"/>
      <c r="E3" s="5"/>
      <c r="F3" s="5"/>
      <c r="G3" s="5"/>
      <c r="H3" s="5"/>
      <c r="I3" s="5"/>
      <c r="J3" s="5"/>
      <c r="K3" s="5"/>
      <c r="L3" s="5"/>
      <c r="M3" s="5"/>
      <c r="N3" s="5"/>
      <c r="O3" s="6"/>
      <c r="P3" s="5"/>
      <c r="Q3" s="5"/>
      <c r="R3" s="5"/>
      <c r="S3" s="5"/>
      <c r="T3" s="5"/>
      <c r="U3" s="5"/>
      <c r="V3" s="5"/>
    </row>
    <row r="4" customFormat="false" ht="13.5" hidden="false" customHeight="false" outlineLevel="0" collapsed="false">
      <c r="A4" s="4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customFormat="false" ht="24.75" hidden="false" customHeight="true" outlineLevel="0" collapsed="false">
      <c r="A5" s="4"/>
      <c r="B5" s="8" t="s">
        <v>1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6"/>
      <c r="P5" s="5"/>
      <c r="Q5" s="5"/>
      <c r="R5" s="5"/>
      <c r="S5" s="5"/>
      <c r="T5" s="5"/>
      <c r="U5" s="5"/>
      <c r="V5" s="5"/>
    </row>
    <row r="6" customFormat="false" ht="10.5" hidden="false" customHeight="true" outlineLevel="0" collapsed="false">
      <c r="A6" s="4"/>
      <c r="B6" s="9" t="s">
        <v>2</v>
      </c>
      <c r="C6" s="9"/>
      <c r="D6" s="10" t="s">
        <v>3</v>
      </c>
      <c r="E6" s="10"/>
      <c r="F6" s="10"/>
      <c r="G6" s="10"/>
      <c r="H6" s="10"/>
      <c r="I6" s="11" t="s">
        <v>4</v>
      </c>
      <c r="J6" s="5"/>
      <c r="K6" s="5"/>
      <c r="L6" s="5"/>
      <c r="M6" s="5"/>
      <c r="N6" s="5"/>
      <c r="O6" s="6"/>
      <c r="P6" s="5"/>
      <c r="Q6" s="5"/>
      <c r="R6" s="5"/>
      <c r="S6" s="5"/>
      <c r="T6" s="5"/>
      <c r="U6" s="5"/>
      <c r="V6" s="5"/>
    </row>
    <row r="7" customFormat="false" ht="21" hidden="false" customHeight="true" outlineLevel="0" collapsed="false">
      <c r="A7" s="4"/>
      <c r="B7" s="9"/>
      <c r="C7" s="9"/>
      <c r="D7" s="10"/>
      <c r="E7" s="10"/>
      <c r="F7" s="10"/>
      <c r="G7" s="10"/>
      <c r="H7" s="10"/>
      <c r="I7" s="11"/>
      <c r="J7" s="5"/>
      <c r="K7" s="5"/>
      <c r="L7" s="5"/>
      <c r="M7" s="5"/>
      <c r="N7" s="5"/>
      <c r="O7" s="6"/>
      <c r="P7" s="5"/>
      <c r="Q7" s="5"/>
      <c r="R7" s="5"/>
      <c r="S7" s="5"/>
      <c r="T7" s="5"/>
      <c r="U7" s="5"/>
      <c r="V7" s="12"/>
    </row>
    <row r="8" customFormat="false" ht="16.5" hidden="false" customHeight="true" outlineLevel="0" collapsed="false">
      <c r="A8" s="4"/>
      <c r="B8" s="9"/>
      <c r="C8" s="9"/>
      <c r="D8" s="10" t="s">
        <v>5</v>
      </c>
      <c r="E8" s="10"/>
      <c r="F8" s="10"/>
      <c r="G8" s="10"/>
      <c r="H8" s="10"/>
      <c r="I8" s="10"/>
      <c r="J8" s="5"/>
      <c r="K8" s="5"/>
      <c r="L8" s="5"/>
      <c r="M8" s="5"/>
      <c r="N8" s="5"/>
      <c r="O8" s="6"/>
      <c r="P8" s="5"/>
      <c r="Q8" s="5"/>
      <c r="R8" s="5"/>
      <c r="S8" s="5"/>
      <c r="T8" s="5"/>
      <c r="U8" s="5"/>
      <c r="V8" s="5"/>
    </row>
    <row r="9" customFormat="false" ht="19.5" hidden="false" customHeight="true" outlineLevel="0" collapsed="false">
      <c r="A9" s="4"/>
      <c r="B9" s="9"/>
      <c r="C9" s="9"/>
      <c r="D9" s="13" t="s">
        <v>6</v>
      </c>
      <c r="E9" s="13" t="s">
        <v>7</v>
      </c>
      <c r="F9" s="13" t="s">
        <v>8</v>
      </c>
      <c r="G9" s="13" t="s">
        <v>9</v>
      </c>
      <c r="H9" s="13" t="s">
        <v>10</v>
      </c>
      <c r="I9" s="13" t="s">
        <v>11</v>
      </c>
      <c r="J9" s="5"/>
      <c r="K9" s="5"/>
      <c r="L9" s="5"/>
      <c r="M9" s="5"/>
      <c r="N9" s="5"/>
      <c r="O9" s="6"/>
      <c r="P9" s="5"/>
      <c r="Q9" s="5"/>
      <c r="R9" s="5"/>
      <c r="S9" s="5"/>
      <c r="T9" s="5"/>
      <c r="U9" s="5"/>
      <c r="V9" s="5"/>
    </row>
    <row r="10" customFormat="false" ht="19.5" hidden="false" customHeight="true" outlineLevel="0" collapsed="false">
      <c r="A10" s="4"/>
      <c r="B10" s="14" t="s">
        <v>12</v>
      </c>
      <c r="C10" s="14"/>
      <c r="D10" s="15" t="n">
        <v>24</v>
      </c>
      <c r="E10" s="15" t="n">
        <v>12</v>
      </c>
      <c r="F10" s="15" t="n">
        <v>10</v>
      </c>
      <c r="G10" s="15" t="n">
        <v>9</v>
      </c>
      <c r="H10" s="15" t="n">
        <v>8</v>
      </c>
      <c r="I10" s="15" t="n">
        <v>1</v>
      </c>
      <c r="J10" s="5"/>
      <c r="K10" s="5"/>
      <c r="L10" s="5"/>
      <c r="M10" s="5"/>
      <c r="N10" s="5"/>
      <c r="O10" s="6"/>
      <c r="P10" s="5"/>
      <c r="Q10" s="5"/>
      <c r="R10" s="5"/>
      <c r="S10" s="5"/>
      <c r="T10" s="5"/>
      <c r="U10" s="5"/>
      <c r="V10" s="5"/>
    </row>
    <row r="11" customFormat="false" ht="19.5" hidden="false" customHeight="true" outlineLevel="0" collapsed="false">
      <c r="A11" s="4"/>
      <c r="B11" s="14" t="s">
        <v>13</v>
      </c>
      <c r="C11" s="14"/>
      <c r="D11" s="15" t="n">
        <v>30</v>
      </c>
      <c r="E11" s="15" t="n">
        <v>24</v>
      </c>
      <c r="F11" s="15" t="n">
        <v>20</v>
      </c>
      <c r="G11" s="15" t="s">
        <v>14</v>
      </c>
      <c r="H11" s="15" t="s">
        <v>14</v>
      </c>
      <c r="I11" s="15" t="n">
        <v>1</v>
      </c>
      <c r="J11" s="5"/>
      <c r="K11" s="5"/>
      <c r="L11" s="5"/>
      <c r="M11" s="5"/>
      <c r="N11" s="5"/>
      <c r="O11" s="6"/>
      <c r="P11" s="5"/>
      <c r="Q11" s="5"/>
      <c r="R11" s="5"/>
      <c r="S11" s="5"/>
      <c r="T11" s="5"/>
      <c r="U11" s="5"/>
      <c r="V11" s="5"/>
    </row>
    <row r="12" customFormat="false" ht="19.5" hidden="false" customHeight="true" outlineLevel="0" collapsed="false">
      <c r="A12" s="4"/>
      <c r="B12" s="14" t="s">
        <v>15</v>
      </c>
      <c r="C12" s="14"/>
      <c r="D12" s="15" t="n">
        <v>12</v>
      </c>
      <c r="E12" s="15" t="n">
        <v>9</v>
      </c>
      <c r="F12" s="15" t="n">
        <v>9</v>
      </c>
      <c r="G12" s="15" t="n">
        <v>8</v>
      </c>
      <c r="H12" s="15" t="n">
        <v>8</v>
      </c>
      <c r="I12" s="15" t="n">
        <v>1</v>
      </c>
      <c r="J12" s="5"/>
      <c r="K12" s="5"/>
      <c r="L12" s="5"/>
      <c r="M12" s="5"/>
      <c r="N12" s="5"/>
      <c r="O12" s="6"/>
      <c r="P12" s="5"/>
      <c r="Q12" s="5"/>
      <c r="R12" s="5"/>
      <c r="S12" s="5"/>
      <c r="T12" s="5"/>
      <c r="U12" s="5"/>
      <c r="V12" s="5"/>
    </row>
    <row r="13" customFormat="false" ht="19.5" hidden="false" customHeight="true" outlineLevel="0" collapsed="false">
      <c r="A13" s="4"/>
      <c r="B13" s="14" t="s">
        <v>16</v>
      </c>
      <c r="C13" s="14"/>
      <c r="D13" s="15" t="n">
        <v>10</v>
      </c>
      <c r="E13" s="15" t="n">
        <v>7</v>
      </c>
      <c r="F13" s="15" t="n">
        <v>7</v>
      </c>
      <c r="G13" s="15" t="n">
        <v>6</v>
      </c>
      <c r="H13" s="15" t="n">
        <v>6</v>
      </c>
      <c r="I13" s="15" t="n">
        <v>1</v>
      </c>
      <c r="J13" s="5"/>
      <c r="K13" s="5"/>
      <c r="L13" s="5"/>
      <c r="M13" s="5"/>
      <c r="N13" s="5"/>
      <c r="O13" s="6"/>
      <c r="P13" s="5"/>
      <c r="Q13" s="5"/>
      <c r="R13" s="5"/>
      <c r="S13" s="5"/>
      <c r="T13" s="5"/>
      <c r="U13" s="5"/>
      <c r="V13" s="5"/>
    </row>
    <row r="14" customFormat="false" ht="16.5" hidden="false" customHeight="true" outlineLevel="0" collapsed="false">
      <c r="A14" s="4"/>
      <c r="B14" s="16"/>
      <c r="C14" s="16"/>
      <c r="D14" s="5"/>
      <c r="E14" s="17"/>
      <c r="F14" s="5"/>
      <c r="G14" s="5"/>
      <c r="H14" s="5"/>
      <c r="J14" s="5"/>
      <c r="K14" s="5"/>
      <c r="L14" s="5"/>
      <c r="M14" s="5"/>
      <c r="N14" s="5"/>
      <c r="O14" s="6"/>
      <c r="P14" s="5"/>
      <c r="Q14" s="5"/>
      <c r="R14" s="5"/>
      <c r="S14" s="5"/>
      <c r="T14" s="5"/>
      <c r="U14" s="5"/>
      <c r="V14" s="5"/>
    </row>
    <row r="15" customFormat="false" ht="30.75" hidden="false" customHeight="true" outlineLevel="0" collapsed="false">
      <c r="A15" s="4"/>
      <c r="B15" s="16"/>
      <c r="C15" s="16"/>
      <c r="D15" s="11" t="s">
        <v>3</v>
      </c>
      <c r="E15" s="11" t="s">
        <v>4</v>
      </c>
      <c r="F15" s="5"/>
      <c r="G15" s="5"/>
      <c r="H15" s="5"/>
      <c r="I15" s="5"/>
      <c r="J15" s="5"/>
      <c r="K15" s="5"/>
      <c r="L15" s="5"/>
      <c r="M15" s="5"/>
      <c r="N15" s="5"/>
      <c r="O15" s="6"/>
      <c r="P15" s="5"/>
      <c r="Q15" s="5"/>
      <c r="R15" s="5"/>
      <c r="S15" s="5"/>
      <c r="T15" s="5"/>
      <c r="U15" s="5"/>
      <c r="V15" s="5"/>
    </row>
    <row r="16" customFormat="false" ht="42" hidden="false" customHeight="true" outlineLevel="0" collapsed="false">
      <c r="A16" s="4"/>
      <c r="B16" s="16" t="s">
        <v>17</v>
      </c>
      <c r="C16" s="16"/>
      <c r="D16" s="11"/>
      <c r="E16" s="11"/>
      <c r="F16" s="5"/>
      <c r="G16" s="5"/>
      <c r="H16" s="5"/>
      <c r="I16" s="5"/>
      <c r="J16" s="5"/>
      <c r="K16" s="5"/>
      <c r="L16" s="5"/>
      <c r="M16" s="5"/>
      <c r="N16" s="5"/>
      <c r="O16" s="6"/>
      <c r="P16" s="5"/>
      <c r="Q16" s="5"/>
      <c r="R16" s="5"/>
      <c r="S16" s="5"/>
      <c r="T16" s="5"/>
      <c r="U16" s="5"/>
      <c r="V16" s="5"/>
    </row>
    <row r="17" customFormat="false" ht="24" hidden="false" customHeight="true" outlineLevel="0" collapsed="false">
      <c r="A17" s="4"/>
      <c r="B17" s="14" t="s">
        <v>18</v>
      </c>
      <c r="C17" s="14"/>
      <c r="D17" s="15" t="n">
        <v>280</v>
      </c>
      <c r="E17" s="15" t="n">
        <v>50</v>
      </c>
      <c r="F17" s="5"/>
      <c r="G17" s="5"/>
      <c r="H17" s="5"/>
      <c r="I17" s="5"/>
      <c r="J17" s="5"/>
      <c r="K17" s="5"/>
      <c r="L17" s="5"/>
      <c r="M17" s="5"/>
      <c r="N17" s="5"/>
      <c r="O17" s="6"/>
      <c r="P17" s="5"/>
      <c r="Q17" s="5"/>
      <c r="R17" s="5"/>
      <c r="S17" s="5"/>
      <c r="T17" s="5"/>
      <c r="U17" s="5"/>
      <c r="V17" s="5"/>
    </row>
    <row r="18" customFormat="false" ht="18" hidden="false" customHeight="true" outlineLevel="0" collapsed="false">
      <c r="A18" s="4"/>
      <c r="B18" s="14" t="s">
        <v>19</v>
      </c>
      <c r="C18" s="14"/>
      <c r="D18" s="15" t="n">
        <v>200</v>
      </c>
      <c r="E18" s="15" t="n">
        <v>50</v>
      </c>
      <c r="F18" s="5"/>
      <c r="G18" s="5"/>
      <c r="H18" s="5"/>
      <c r="I18" s="5"/>
      <c r="J18" s="5"/>
      <c r="K18" s="5"/>
      <c r="L18" s="5"/>
      <c r="M18" s="5"/>
      <c r="N18" s="5"/>
      <c r="O18" s="6"/>
      <c r="P18" s="5"/>
      <c r="Q18" s="5"/>
      <c r="R18" s="5"/>
      <c r="S18" s="5"/>
      <c r="T18" s="5"/>
      <c r="U18" s="5"/>
      <c r="V18" s="5"/>
    </row>
    <row r="19" customFormat="false" ht="18" hidden="false" customHeight="true" outlineLevel="0" collapsed="false">
      <c r="A19" s="4"/>
      <c r="B19" s="14" t="s">
        <v>20</v>
      </c>
      <c r="C19" s="14" t="s">
        <v>21</v>
      </c>
      <c r="D19" s="15" t="n">
        <v>110</v>
      </c>
      <c r="E19" s="18"/>
      <c r="F19" s="5"/>
      <c r="G19" s="5"/>
      <c r="H19" s="5"/>
      <c r="I19" s="5"/>
      <c r="J19" s="5"/>
      <c r="K19" s="5"/>
      <c r="L19" s="5"/>
      <c r="M19" s="5"/>
      <c r="N19" s="5"/>
      <c r="O19" s="6"/>
      <c r="P19" s="5"/>
      <c r="Q19" s="5"/>
      <c r="R19" s="5"/>
      <c r="S19" s="5"/>
      <c r="T19" s="5"/>
      <c r="U19" s="5"/>
      <c r="V19" s="5"/>
    </row>
    <row r="20" customFormat="false" ht="18" hidden="false" customHeight="true" outlineLevel="0" collapsed="false">
      <c r="A20" s="4"/>
      <c r="B20" s="14"/>
      <c r="C20" s="14" t="s">
        <v>22</v>
      </c>
      <c r="D20" s="15" t="n">
        <v>90</v>
      </c>
      <c r="E20" s="18"/>
      <c r="F20" s="5"/>
      <c r="G20" s="5"/>
      <c r="H20" s="5"/>
      <c r="I20" s="5"/>
      <c r="J20" s="5"/>
      <c r="K20" s="5"/>
      <c r="L20" s="5"/>
      <c r="M20" s="5"/>
      <c r="N20" s="5"/>
      <c r="O20" s="6"/>
      <c r="P20" s="5"/>
      <c r="Q20" s="5"/>
      <c r="R20" s="5"/>
      <c r="S20" s="5"/>
      <c r="T20" s="5"/>
      <c r="U20" s="5"/>
      <c r="V20" s="5"/>
    </row>
    <row r="21" customFormat="false" ht="18" hidden="false" customHeight="true" outlineLevel="0" collapsed="false">
      <c r="A21" s="4"/>
      <c r="B21" s="17"/>
      <c r="C21" s="17"/>
      <c r="D21" s="17"/>
      <c r="E21" s="17"/>
      <c r="F21" s="5"/>
      <c r="G21" s="5"/>
      <c r="H21" s="5"/>
      <c r="I21" s="5"/>
      <c r="J21" s="5"/>
      <c r="K21" s="5"/>
      <c r="L21" s="5"/>
      <c r="M21" s="5"/>
      <c r="N21" s="5"/>
      <c r="O21" s="6"/>
      <c r="P21" s="5"/>
      <c r="Q21" s="5"/>
      <c r="R21" s="5"/>
      <c r="S21" s="5"/>
      <c r="T21" s="5"/>
      <c r="U21" s="5"/>
      <c r="V21" s="5"/>
    </row>
    <row r="22" customFormat="false" ht="18" hidden="false" customHeight="true" outlineLevel="0" collapsed="false">
      <c r="A22" s="4"/>
      <c r="B22" s="16" t="s">
        <v>23</v>
      </c>
      <c r="C22" s="16"/>
      <c r="D22" s="17"/>
      <c r="E22" s="17"/>
      <c r="F22" s="5"/>
      <c r="G22" s="5"/>
      <c r="H22" s="5"/>
      <c r="I22" s="5"/>
      <c r="J22" s="5"/>
      <c r="K22" s="5"/>
      <c r="L22" s="5"/>
      <c r="M22" s="5"/>
      <c r="N22" s="5"/>
      <c r="O22" s="6"/>
      <c r="P22" s="5"/>
      <c r="Q22" s="5"/>
      <c r="R22" s="5"/>
      <c r="S22" s="5"/>
      <c r="T22" s="5"/>
      <c r="U22" s="5"/>
      <c r="V22" s="5"/>
    </row>
    <row r="23" customFormat="false" ht="18" hidden="false" customHeight="true" outlineLevel="0" collapsed="false">
      <c r="A23" s="4"/>
      <c r="B23" s="14" t="s">
        <v>24</v>
      </c>
      <c r="C23" s="14"/>
      <c r="D23" s="15" t="n">
        <v>22</v>
      </c>
      <c r="E23" s="17"/>
      <c r="F23" s="5"/>
      <c r="G23" s="5"/>
      <c r="H23" s="5"/>
      <c r="I23" s="5"/>
      <c r="J23" s="5"/>
      <c r="K23" s="5"/>
      <c r="L23" s="5"/>
      <c r="M23" s="5"/>
      <c r="N23" s="5"/>
      <c r="O23" s="6"/>
      <c r="P23" s="5"/>
      <c r="Q23" s="5"/>
      <c r="R23" s="5"/>
      <c r="S23" s="5"/>
      <c r="T23" s="5"/>
      <c r="U23" s="5"/>
      <c r="V23" s="5"/>
    </row>
    <row r="24" customFormat="false" ht="18" hidden="false" customHeight="true" outlineLevel="0" collapsed="false">
      <c r="A24" s="4"/>
      <c r="B24" s="14" t="s">
        <v>25</v>
      </c>
      <c r="C24" s="14"/>
      <c r="D24" s="15" t="n">
        <v>25</v>
      </c>
      <c r="E24" s="17"/>
      <c r="F24" s="5"/>
      <c r="G24" s="5"/>
      <c r="H24" s="5"/>
      <c r="I24" s="5"/>
      <c r="J24" s="5"/>
      <c r="K24" s="5"/>
      <c r="L24" s="5"/>
      <c r="M24" s="5"/>
      <c r="N24" s="5"/>
      <c r="O24" s="6"/>
      <c r="P24" s="5"/>
      <c r="Q24" s="5"/>
      <c r="R24" s="5"/>
      <c r="S24" s="5"/>
      <c r="T24" s="5"/>
      <c r="U24" s="5"/>
      <c r="V24" s="5"/>
    </row>
    <row r="25" customFormat="false" ht="18" hidden="false" customHeight="true" outlineLevel="0" collapsed="false">
      <c r="A25" s="4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6"/>
      <c r="P25" s="5"/>
      <c r="Q25" s="5"/>
      <c r="R25" s="5"/>
      <c r="S25" s="5"/>
      <c r="T25" s="5"/>
      <c r="U25" s="5"/>
      <c r="V25" s="5"/>
    </row>
    <row r="26" customFormat="false" ht="18" hidden="false" customHeight="true" outlineLevel="0" collapsed="false">
      <c r="A26" s="4"/>
      <c r="B26" s="19" t="s">
        <v>26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6"/>
      <c r="P26" s="5"/>
      <c r="Q26" s="5"/>
      <c r="R26" s="5"/>
      <c r="S26" s="5"/>
      <c r="T26" s="5"/>
      <c r="U26" s="5"/>
      <c r="V26" s="5"/>
    </row>
    <row r="27" customFormat="false" ht="24.75" hidden="false" customHeight="true" outlineLevel="0" collapsed="false">
      <c r="A27" s="4"/>
      <c r="B27" s="20" t="s">
        <v>27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6"/>
      <c r="P27" s="5"/>
      <c r="Q27" s="5"/>
      <c r="R27" s="5"/>
      <c r="S27" s="5"/>
      <c r="T27" s="5"/>
      <c r="U27" s="5"/>
      <c r="V27" s="5"/>
    </row>
    <row r="28" customFormat="false" ht="48" hidden="false" customHeight="true" outlineLevel="0" collapsed="false">
      <c r="A28" s="21"/>
      <c r="B28" s="22" t="s">
        <v>28</v>
      </c>
      <c r="C28" s="22" t="s">
        <v>29</v>
      </c>
      <c r="D28" s="22" t="s">
        <v>30</v>
      </c>
      <c r="E28" s="23" t="s">
        <v>31</v>
      </c>
      <c r="F28" s="23" t="s">
        <v>32</v>
      </c>
      <c r="G28" s="23" t="s">
        <v>33</v>
      </c>
      <c r="H28" s="23" t="s">
        <v>34</v>
      </c>
      <c r="I28" s="24" t="s">
        <v>35</v>
      </c>
      <c r="J28" s="24" t="s">
        <v>36</v>
      </c>
      <c r="K28" s="24" t="s">
        <v>37</v>
      </c>
      <c r="L28" s="24" t="s">
        <v>38</v>
      </c>
      <c r="M28" s="24" t="s">
        <v>39</v>
      </c>
      <c r="N28" s="24" t="s">
        <v>40</v>
      </c>
      <c r="O28" s="24" t="s">
        <v>41</v>
      </c>
      <c r="P28" s="23" t="s">
        <v>42</v>
      </c>
      <c r="Q28" s="24" t="s">
        <v>43</v>
      </c>
      <c r="R28" s="24" t="s">
        <v>44</v>
      </c>
      <c r="S28" s="24" t="s">
        <v>45</v>
      </c>
      <c r="T28" s="5"/>
      <c r="U28" s="5"/>
      <c r="V28" s="5"/>
    </row>
    <row r="29" customFormat="false" ht="24.75" hidden="false" customHeight="true" outlineLevel="0" collapsed="false">
      <c r="A29" s="25"/>
      <c r="B29" s="26" t="s">
        <v>46</v>
      </c>
      <c r="C29" s="26" t="s">
        <v>47</v>
      </c>
      <c r="D29" s="26" t="s">
        <v>48</v>
      </c>
      <c r="E29" s="27" t="n">
        <v>2</v>
      </c>
      <c r="F29" s="28" t="s">
        <v>12</v>
      </c>
      <c r="G29" s="28" t="n">
        <v>20</v>
      </c>
      <c r="H29" s="28" t="n">
        <v>4</v>
      </c>
      <c r="I29" s="28" t="n">
        <v>45</v>
      </c>
      <c r="J29" s="29" t="n">
        <f aca="false">+G29*I29</f>
        <v>900</v>
      </c>
      <c r="K29" s="30" t="n">
        <f aca="false">+H10</f>
        <v>8</v>
      </c>
      <c r="L29" s="31" t="n">
        <f aca="false">+K29*J29</f>
        <v>7200</v>
      </c>
      <c r="M29" s="32" t="n">
        <f aca="false">+I10</f>
        <v>1</v>
      </c>
      <c r="N29" s="31" t="n">
        <f aca="false">+M29*J29*(E29-1)</f>
        <v>900</v>
      </c>
      <c r="O29" s="31" t="n">
        <f aca="false">+N29+L29</f>
        <v>8100</v>
      </c>
      <c r="P29" s="28" t="n">
        <v>1</v>
      </c>
      <c r="Q29" s="33" t="n">
        <f aca="false">+P29*O29</f>
        <v>8100</v>
      </c>
      <c r="R29" s="33" t="n">
        <f aca="false">+Q29*0.21</f>
        <v>1701</v>
      </c>
      <c r="S29" s="33" t="n">
        <f aca="false">+ROUND(Q29+R29,2)</f>
        <v>9801</v>
      </c>
      <c r="T29" s="5"/>
      <c r="U29" s="5"/>
      <c r="V29" s="5"/>
      <c r="XFD29" s="34"/>
    </row>
    <row r="30" s="34" customFormat="true" ht="24.75" hidden="false" customHeight="true" outlineLevel="0" collapsed="false">
      <c r="A30" s="25"/>
      <c r="B30" s="35"/>
      <c r="C30" s="35"/>
      <c r="D30" s="35"/>
      <c r="E30" s="27" t="n">
        <v>2</v>
      </c>
      <c r="F30" s="28" t="s">
        <v>18</v>
      </c>
      <c r="G30" s="28" t="s">
        <v>14</v>
      </c>
      <c r="H30" s="28" t="n">
        <v>2.5</v>
      </c>
      <c r="I30" s="28" t="s">
        <v>14</v>
      </c>
      <c r="J30" s="29"/>
      <c r="K30" s="30" t="n">
        <f aca="false">+D17</f>
        <v>280</v>
      </c>
      <c r="L30" s="31" t="n">
        <f aca="false">+K30</f>
        <v>280</v>
      </c>
      <c r="M30" s="32" t="n">
        <f aca="false">+E17</f>
        <v>50</v>
      </c>
      <c r="N30" s="31" t="n">
        <f aca="false">M30*E30</f>
        <v>100</v>
      </c>
      <c r="O30" s="31" t="n">
        <f aca="false">+N30+L30</f>
        <v>380</v>
      </c>
      <c r="P30" s="36" t="n">
        <v>1</v>
      </c>
      <c r="Q30" s="33" t="n">
        <f aca="false">+P30*O30</f>
        <v>380</v>
      </c>
      <c r="R30" s="33" t="n">
        <f aca="false">+Q30*0.21</f>
        <v>79.8</v>
      </c>
      <c r="S30" s="33" t="n">
        <f aca="false">+ROUND(Q30+R30,2)</f>
        <v>459.8</v>
      </c>
      <c r="T30" s="5"/>
      <c r="U30" s="5"/>
      <c r="V30" s="5"/>
    </row>
    <row r="31" s="34" customFormat="true" ht="24.75" hidden="false" customHeight="true" outlineLevel="0" collapsed="false">
      <c r="A31" s="4"/>
      <c r="B31" s="37" t="s">
        <v>49</v>
      </c>
      <c r="C31" s="37" t="s">
        <v>50</v>
      </c>
      <c r="D31" s="38" t="s">
        <v>51</v>
      </c>
      <c r="E31" s="27" t="n">
        <v>1</v>
      </c>
      <c r="F31" s="28" t="s">
        <v>12</v>
      </c>
      <c r="G31" s="28" t="n">
        <v>10</v>
      </c>
      <c r="H31" s="28" t="n">
        <v>4</v>
      </c>
      <c r="I31" s="28" t="n">
        <v>5</v>
      </c>
      <c r="J31" s="29" t="n">
        <f aca="false">+G31*I31</f>
        <v>50</v>
      </c>
      <c r="K31" s="30" t="n">
        <f aca="false">+D10</f>
        <v>24</v>
      </c>
      <c r="L31" s="31" t="n">
        <f aca="false">+K31*J31</f>
        <v>1200</v>
      </c>
      <c r="M31" s="32"/>
      <c r="N31" s="31" t="n">
        <f aca="false">+M31*J31*(E31-1)</f>
        <v>0</v>
      </c>
      <c r="O31" s="31" t="n">
        <f aca="false">+N31+L31</f>
        <v>1200</v>
      </c>
      <c r="P31" s="28" t="n">
        <v>1</v>
      </c>
      <c r="Q31" s="33" t="n">
        <f aca="false">+P31*O31</f>
        <v>1200</v>
      </c>
      <c r="R31" s="33" t="n">
        <f aca="false">+Q31*0.21</f>
        <v>252</v>
      </c>
      <c r="S31" s="33" t="n">
        <f aca="false">+ROUND(Q31+R31,2)</f>
        <v>1452</v>
      </c>
      <c r="T31" s="5"/>
      <c r="U31" s="5"/>
      <c r="V31" s="5"/>
      <c r="W31" s="39"/>
      <c r="XFD31" s="39"/>
    </row>
    <row r="32" s="39" customFormat="true" ht="24.75" hidden="false" customHeight="true" outlineLevel="0" collapsed="false">
      <c r="A32" s="4"/>
      <c r="B32" s="26" t="s">
        <v>52</v>
      </c>
      <c r="C32" s="26" t="s">
        <v>53</v>
      </c>
      <c r="D32" s="40" t="s">
        <v>54</v>
      </c>
      <c r="E32" s="27" t="n">
        <v>1</v>
      </c>
      <c r="F32" s="28" t="s">
        <v>12</v>
      </c>
      <c r="G32" s="28" t="n">
        <v>10</v>
      </c>
      <c r="H32" s="28" t="n">
        <v>3</v>
      </c>
      <c r="I32" s="28" t="n">
        <v>15</v>
      </c>
      <c r="J32" s="29" t="n">
        <f aca="false">+G32*I32</f>
        <v>150</v>
      </c>
      <c r="K32" s="30" t="n">
        <f aca="false">+F10</f>
        <v>10</v>
      </c>
      <c r="L32" s="31" t="n">
        <f aca="false">+K32*J32</f>
        <v>1500</v>
      </c>
      <c r="M32" s="32" t="n">
        <f aca="false">I10</f>
        <v>1</v>
      </c>
      <c r="N32" s="31" t="n">
        <f aca="false">+M32*J32*(E32-1)</f>
        <v>0</v>
      </c>
      <c r="O32" s="31" t="n">
        <f aca="false">+N32+L32</f>
        <v>1500</v>
      </c>
      <c r="P32" s="28" t="n">
        <v>3</v>
      </c>
      <c r="Q32" s="33" t="n">
        <f aca="false">+P32*O32</f>
        <v>4500</v>
      </c>
      <c r="R32" s="33" t="n">
        <f aca="false">+Q32*0.21</f>
        <v>945</v>
      </c>
      <c r="S32" s="33" t="n">
        <f aca="false">+ROUND(Q32+R32,2)</f>
        <v>5445</v>
      </c>
      <c r="T32" s="5"/>
      <c r="U32" s="5"/>
      <c r="V32" s="5"/>
    </row>
    <row r="33" s="39" customFormat="true" ht="24.75" hidden="false" customHeight="true" outlineLevel="0" collapsed="false">
      <c r="A33" s="4"/>
      <c r="B33" s="41"/>
      <c r="C33" s="41"/>
      <c r="D33" s="42"/>
      <c r="E33" s="27" t="n">
        <v>1</v>
      </c>
      <c r="F33" s="28" t="s">
        <v>12</v>
      </c>
      <c r="G33" s="28" t="n">
        <v>10</v>
      </c>
      <c r="H33" s="28" t="n">
        <v>3</v>
      </c>
      <c r="I33" s="28" t="n">
        <v>20</v>
      </c>
      <c r="J33" s="29" t="n">
        <f aca="false">+G33*I33</f>
        <v>200</v>
      </c>
      <c r="K33" s="30" t="n">
        <f aca="false">+F10</f>
        <v>10</v>
      </c>
      <c r="L33" s="31" t="n">
        <f aca="false">+K33*J33</f>
        <v>2000</v>
      </c>
      <c r="M33" s="32" t="n">
        <f aca="false">I10</f>
        <v>1</v>
      </c>
      <c r="N33" s="31" t="n">
        <f aca="false">+M33*J33*(E33-1)</f>
        <v>0</v>
      </c>
      <c r="O33" s="31" t="n">
        <f aca="false">+N33+L33</f>
        <v>2000</v>
      </c>
      <c r="P33" s="28" t="n">
        <v>2</v>
      </c>
      <c r="Q33" s="33" t="n">
        <f aca="false">+P33*O33</f>
        <v>4000</v>
      </c>
      <c r="R33" s="33" t="n">
        <f aca="false">+Q33*0.21</f>
        <v>840</v>
      </c>
      <c r="S33" s="33" t="n">
        <f aca="false">+ROUND(Q33+R33,2)</f>
        <v>4840</v>
      </c>
      <c r="T33" s="5"/>
      <c r="U33" s="5"/>
      <c r="V33" s="5"/>
    </row>
    <row r="34" s="39" customFormat="true" ht="24.75" hidden="false" customHeight="true" outlineLevel="0" collapsed="false">
      <c r="A34" s="4"/>
      <c r="B34" s="41"/>
      <c r="C34" s="41"/>
      <c r="D34" s="42"/>
      <c r="E34" s="27" t="n">
        <v>1</v>
      </c>
      <c r="F34" s="28" t="s">
        <v>12</v>
      </c>
      <c r="G34" s="28" t="n">
        <v>15</v>
      </c>
      <c r="H34" s="28" t="n">
        <v>3</v>
      </c>
      <c r="I34" s="28" t="n">
        <v>20</v>
      </c>
      <c r="J34" s="29" t="n">
        <f aca="false">+G34*I34</f>
        <v>300</v>
      </c>
      <c r="K34" s="30" t="n">
        <f aca="false">+F10</f>
        <v>10</v>
      </c>
      <c r="L34" s="31" t="n">
        <f aca="false">+K34*J34</f>
        <v>3000</v>
      </c>
      <c r="M34" s="32" t="n">
        <f aca="false">I10</f>
        <v>1</v>
      </c>
      <c r="N34" s="31" t="n">
        <f aca="false">+M34*J34*(E34-1)</f>
        <v>0</v>
      </c>
      <c r="O34" s="31" t="n">
        <f aca="false">+N34+L34</f>
        <v>3000</v>
      </c>
      <c r="P34" s="28" t="n">
        <v>2</v>
      </c>
      <c r="Q34" s="33" t="n">
        <f aca="false">+P34*O34</f>
        <v>6000</v>
      </c>
      <c r="R34" s="33" t="n">
        <f aca="false">+Q34*0.21</f>
        <v>1260</v>
      </c>
      <c r="S34" s="33" t="n">
        <f aca="false">+ROUND(Q34+R34,2)</f>
        <v>7260</v>
      </c>
      <c r="T34" s="5"/>
      <c r="U34" s="5"/>
      <c r="V34" s="5"/>
      <c r="W34" s="2"/>
      <c r="XFD34" s="2"/>
    </row>
    <row r="35" customFormat="false" ht="24.75" hidden="false" customHeight="true" outlineLevel="0" collapsed="false">
      <c r="A35" s="4"/>
      <c r="B35" s="35"/>
      <c r="C35" s="35"/>
      <c r="D35" s="43"/>
      <c r="E35" s="27" t="n">
        <v>1</v>
      </c>
      <c r="F35" s="28" t="s">
        <v>18</v>
      </c>
      <c r="G35" s="28" t="s">
        <v>14</v>
      </c>
      <c r="H35" s="28" t="n">
        <v>2.5</v>
      </c>
      <c r="I35" s="28" t="s">
        <v>14</v>
      </c>
      <c r="J35" s="29"/>
      <c r="K35" s="30" t="n">
        <f aca="false">+D17</f>
        <v>280</v>
      </c>
      <c r="L35" s="31" t="n">
        <f aca="false">+K35</f>
        <v>280</v>
      </c>
      <c r="M35" s="32"/>
      <c r="N35" s="31" t="n">
        <f aca="false">+M35*J35*(E35-1)</f>
        <v>0</v>
      </c>
      <c r="O35" s="31" t="n">
        <f aca="false">+N35+L35</f>
        <v>280</v>
      </c>
      <c r="P35" s="36" t="n">
        <v>8</v>
      </c>
      <c r="Q35" s="33" t="n">
        <f aca="false">+P35*O35</f>
        <v>2240</v>
      </c>
      <c r="R35" s="33" t="n">
        <f aca="false">+Q35*0.21</f>
        <v>470.4</v>
      </c>
      <c r="S35" s="33" t="n">
        <f aca="false">+ROUND(Q35+R35,2)</f>
        <v>2710.4</v>
      </c>
      <c r="T35" s="5"/>
      <c r="U35" s="5"/>
      <c r="V35" s="5"/>
    </row>
    <row r="36" customFormat="false" ht="24.75" hidden="false" customHeight="true" outlineLevel="0" collapsed="false">
      <c r="A36" s="4"/>
      <c r="B36" s="26" t="s">
        <v>55</v>
      </c>
      <c r="C36" s="26" t="s">
        <v>56</v>
      </c>
      <c r="D36" s="38" t="s">
        <v>57</v>
      </c>
      <c r="E36" s="27" t="n">
        <v>2</v>
      </c>
      <c r="F36" s="28" t="s">
        <v>13</v>
      </c>
      <c r="G36" s="28" t="n">
        <v>20</v>
      </c>
      <c r="H36" s="28" t="n">
        <v>4</v>
      </c>
      <c r="I36" s="28" t="n">
        <v>10</v>
      </c>
      <c r="J36" s="29" t="n">
        <f aca="false">+G36*I36</f>
        <v>200</v>
      </c>
      <c r="K36" s="30" t="n">
        <f aca="false">+F11</f>
        <v>20</v>
      </c>
      <c r="L36" s="31" t="n">
        <f aca="false">+K36*J36</f>
        <v>4000</v>
      </c>
      <c r="M36" s="32" t="n">
        <f aca="false">+I11</f>
        <v>1</v>
      </c>
      <c r="N36" s="31" t="n">
        <f aca="false">+M36*J36*(E36-1)</f>
        <v>200</v>
      </c>
      <c r="O36" s="31" t="n">
        <f aca="false">+N36+L36</f>
        <v>4200</v>
      </c>
      <c r="P36" s="28" t="n">
        <v>1</v>
      </c>
      <c r="Q36" s="33" t="n">
        <f aca="false">+P36*O36</f>
        <v>4200</v>
      </c>
      <c r="R36" s="33" t="n">
        <f aca="false">+Q36*0.21</f>
        <v>882</v>
      </c>
      <c r="S36" s="33" t="n">
        <f aca="false">+ROUND(Q36+R36,2)</f>
        <v>5082</v>
      </c>
      <c r="T36" s="5"/>
      <c r="U36" s="5"/>
      <c r="V36" s="5"/>
      <c r="W36" s="2" t="s">
        <v>58</v>
      </c>
    </row>
    <row r="37" customFormat="false" ht="24.75" hidden="false" customHeight="true" outlineLevel="0" collapsed="false">
      <c r="A37" s="4"/>
      <c r="B37" s="35"/>
      <c r="C37" s="35"/>
      <c r="D37" s="38" t="s">
        <v>57</v>
      </c>
      <c r="E37" s="27" t="n">
        <v>2</v>
      </c>
      <c r="F37" s="28" t="s">
        <v>12</v>
      </c>
      <c r="G37" s="28" t="n">
        <v>15</v>
      </c>
      <c r="H37" s="28" t="n">
        <v>4</v>
      </c>
      <c r="I37" s="28" t="n">
        <v>10</v>
      </c>
      <c r="J37" s="29" t="n">
        <f aca="false">+G37*I37</f>
        <v>150</v>
      </c>
      <c r="K37" s="30" t="n">
        <f aca="false">+F10</f>
        <v>10</v>
      </c>
      <c r="L37" s="31" t="n">
        <f aca="false">+K37*J37</f>
        <v>1500</v>
      </c>
      <c r="M37" s="32" t="n">
        <f aca="false">+I10</f>
        <v>1</v>
      </c>
      <c r="N37" s="31" t="n">
        <f aca="false">+M37*J37*(E37-1)</f>
        <v>150</v>
      </c>
      <c r="O37" s="31" t="n">
        <f aca="false">+N37+L37</f>
        <v>1650</v>
      </c>
      <c r="P37" s="28" t="n">
        <v>1</v>
      </c>
      <c r="Q37" s="33" t="n">
        <f aca="false">+P37*O37</f>
        <v>1650</v>
      </c>
      <c r="R37" s="33" t="n">
        <f aca="false">+Q37*0.21</f>
        <v>346.5</v>
      </c>
      <c r="S37" s="33" t="n">
        <f aca="false">+ROUND(Q37+R37,2)</f>
        <v>1996.5</v>
      </c>
      <c r="T37" s="5"/>
      <c r="U37" s="5"/>
      <c r="V37" s="5"/>
    </row>
    <row r="38" customFormat="false" ht="13.5" hidden="false" customHeight="false" outlineLevel="0" collapsed="false">
      <c r="A38" s="4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3"/>
      <c r="N38" s="5"/>
      <c r="O38" s="5"/>
      <c r="P38" s="5"/>
      <c r="Q38" s="5"/>
      <c r="R38" s="5"/>
      <c r="S38" s="5"/>
      <c r="T38" s="5"/>
      <c r="U38" s="5"/>
      <c r="V38" s="5"/>
    </row>
    <row r="39" customFormat="false" ht="11.25" hidden="false" customHeight="true" outlineLevel="0" collapsed="false">
      <c r="A39" s="4"/>
      <c r="B39" s="44"/>
      <c r="C39" s="44"/>
      <c r="D39" s="44"/>
      <c r="E39" s="44"/>
      <c r="F39" s="44"/>
      <c r="G39" s="44"/>
      <c r="H39" s="44"/>
      <c r="I39" s="44"/>
      <c r="J39" s="5"/>
      <c r="K39" s="5"/>
      <c r="L39" s="45"/>
      <c r="M39" s="6"/>
      <c r="N39" s="45"/>
      <c r="O39" s="45"/>
      <c r="P39" s="45"/>
      <c r="Q39" s="45" t="n">
        <f aca="false">SUM(Q29:Q38)</f>
        <v>32270</v>
      </c>
      <c r="R39" s="45" t="n">
        <f aca="false">SUM(R29:R38)</f>
        <v>6776.7</v>
      </c>
      <c r="S39" s="45" t="n">
        <f aca="false">SUM(S29:S38)</f>
        <v>39046.7</v>
      </c>
      <c r="T39" s="5"/>
      <c r="U39" s="5"/>
      <c r="V39" s="5"/>
    </row>
    <row r="40" customFormat="false" ht="21" hidden="false" customHeight="true" outlineLevel="0" collapsed="false">
      <c r="A40" s="4"/>
      <c r="B40" s="44"/>
      <c r="C40" s="44"/>
      <c r="D40" s="44"/>
      <c r="E40" s="44"/>
      <c r="F40" s="44"/>
      <c r="G40" s="44"/>
      <c r="H40" s="44"/>
      <c r="I40" s="44"/>
      <c r="J40" s="44"/>
      <c r="K40" s="5"/>
      <c r="L40" s="5"/>
      <c r="M40" s="5"/>
      <c r="N40" s="5"/>
      <c r="O40" s="6"/>
      <c r="P40" s="5"/>
      <c r="Q40" s="5"/>
      <c r="R40" s="5"/>
      <c r="S40" s="5"/>
      <c r="T40" s="5"/>
      <c r="U40" s="5"/>
      <c r="V40" s="5"/>
    </row>
    <row r="41" customFormat="false" ht="13.5" hidden="false" customHeight="false" outlineLevel="0" collapsed="false">
      <c r="A41" s="4"/>
      <c r="B41" s="20" t="s">
        <v>59</v>
      </c>
      <c r="C41" s="44"/>
      <c r="D41" s="44"/>
      <c r="E41" s="44"/>
      <c r="F41" s="44"/>
      <c r="G41" s="44"/>
      <c r="H41" s="44"/>
      <c r="I41" s="44"/>
      <c r="J41" s="44"/>
      <c r="K41" s="5"/>
      <c r="L41" s="5"/>
      <c r="M41" s="5"/>
      <c r="N41" s="5"/>
      <c r="O41" s="6"/>
      <c r="P41" s="5"/>
      <c r="Q41" s="5"/>
      <c r="R41" s="5"/>
      <c r="S41" s="5"/>
      <c r="T41" s="5"/>
      <c r="U41" s="5"/>
      <c r="V41" s="5"/>
    </row>
    <row r="42" customFormat="false" ht="39.75" hidden="false" customHeight="true" outlineLevel="0" collapsed="false">
      <c r="A42" s="4"/>
      <c r="B42" s="22" t="s">
        <v>28</v>
      </c>
      <c r="C42" s="22" t="s">
        <v>29</v>
      </c>
      <c r="D42" s="22" t="s">
        <v>30</v>
      </c>
      <c r="E42" s="22" t="s">
        <v>60</v>
      </c>
      <c r="F42" s="23" t="s">
        <v>61</v>
      </c>
      <c r="G42" s="23" t="s">
        <v>43</v>
      </c>
      <c r="H42" s="23" t="s">
        <v>44</v>
      </c>
      <c r="I42" s="23" t="s">
        <v>45</v>
      </c>
      <c r="J42" s="44"/>
      <c r="K42" s="5"/>
      <c r="L42" s="5"/>
      <c r="M42" s="5"/>
      <c r="N42" s="5"/>
      <c r="O42" s="6"/>
      <c r="P42" s="5"/>
      <c r="Q42" s="5"/>
      <c r="R42" s="5"/>
      <c r="S42" s="5"/>
      <c r="T42" s="5"/>
      <c r="U42" s="5"/>
      <c r="V42" s="5"/>
    </row>
    <row r="43" customFormat="false" ht="19.5" hidden="false" customHeight="true" outlineLevel="0" collapsed="false">
      <c r="A43" s="4"/>
      <c r="B43" s="37" t="s">
        <v>46</v>
      </c>
      <c r="C43" s="37" t="s">
        <v>47</v>
      </c>
      <c r="D43" s="37" t="s">
        <v>48</v>
      </c>
      <c r="E43" s="37" t="s">
        <v>62</v>
      </c>
      <c r="F43" s="46" t="n">
        <v>4</v>
      </c>
      <c r="G43" s="33" t="n">
        <f aca="false">F43*D23</f>
        <v>88</v>
      </c>
      <c r="H43" s="33" t="n">
        <f aca="false">G43*0.21</f>
        <v>18.48</v>
      </c>
      <c r="I43" s="33" t="n">
        <f aca="false">G43+H43</f>
        <v>106.48</v>
      </c>
      <c r="J43" s="44"/>
      <c r="K43" s="5"/>
      <c r="L43" s="5"/>
      <c r="M43" s="5"/>
      <c r="N43" s="5"/>
      <c r="O43" s="6"/>
      <c r="P43" s="5"/>
      <c r="Q43" s="5"/>
      <c r="R43" s="5"/>
      <c r="S43" s="5"/>
      <c r="T43" s="5"/>
      <c r="U43" s="5"/>
      <c r="V43" s="5"/>
    </row>
    <row r="44" customFormat="false" ht="18" hidden="false" customHeight="true" outlineLevel="0" collapsed="false">
      <c r="A44" s="4"/>
      <c r="B44" s="37"/>
      <c r="C44" s="37"/>
      <c r="D44" s="37"/>
      <c r="E44" s="37" t="s">
        <v>63</v>
      </c>
      <c r="F44" s="46" t="n">
        <v>8</v>
      </c>
      <c r="G44" s="33" t="n">
        <f aca="false">F44*D24</f>
        <v>200</v>
      </c>
      <c r="H44" s="33" t="n">
        <f aca="false">G44*0.21</f>
        <v>42</v>
      </c>
      <c r="I44" s="33" t="n">
        <f aca="false">G44+H44</f>
        <v>242</v>
      </c>
      <c r="J44" s="44"/>
      <c r="K44" s="5"/>
      <c r="L44" s="5"/>
      <c r="M44" s="5"/>
      <c r="N44" s="5"/>
      <c r="O44" s="6"/>
      <c r="P44" s="5"/>
      <c r="Q44" s="5"/>
      <c r="R44" s="5"/>
      <c r="S44" s="5"/>
      <c r="T44" s="5"/>
      <c r="U44" s="5"/>
      <c r="V44" s="5"/>
    </row>
    <row r="45" customFormat="false" ht="13.5" hidden="false" customHeight="false" outlineLevel="0" collapsed="false">
      <c r="A45" s="4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6"/>
      <c r="P45" s="5"/>
      <c r="Q45" s="5"/>
      <c r="R45" s="5"/>
      <c r="S45" s="5"/>
      <c r="T45" s="5"/>
      <c r="U45" s="5"/>
      <c r="V45" s="5"/>
    </row>
    <row r="46" customFormat="false" ht="13.5" hidden="false" customHeight="false" outlineLevel="0" collapsed="false">
      <c r="A46" s="4"/>
      <c r="B46" s="5"/>
      <c r="C46" s="5"/>
      <c r="D46" s="5"/>
      <c r="E46" s="5"/>
      <c r="F46" s="5"/>
      <c r="G46" s="5"/>
      <c r="H46" s="5"/>
      <c r="I46" s="45" t="n">
        <f aca="false">SUM(I43:I45)</f>
        <v>348.48</v>
      </c>
      <c r="J46" s="5"/>
      <c r="K46" s="5"/>
      <c r="L46" s="5"/>
      <c r="M46" s="5"/>
      <c r="N46" s="5"/>
      <c r="O46" s="6"/>
      <c r="P46" s="5"/>
      <c r="Q46" s="5"/>
      <c r="R46" s="5"/>
      <c r="S46" s="5"/>
      <c r="T46" s="5"/>
    </row>
    <row r="47" customFormat="false" ht="13.5" hidden="false" customHeight="false" outlineLevel="0" collapsed="false">
      <c r="A47" s="4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6"/>
      <c r="P47" s="5"/>
      <c r="Q47" s="5"/>
      <c r="R47" s="5"/>
      <c r="S47" s="5"/>
      <c r="T47" s="5"/>
    </row>
    <row r="48" s="49" customFormat="true" ht="18.75" hidden="false" customHeight="true" outlineLevel="0" collapsed="false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P48" s="50" t="s">
        <v>64</v>
      </c>
      <c r="Q48" s="51" t="n">
        <f aca="false">Q39+G43+G44</f>
        <v>32558</v>
      </c>
      <c r="R48" s="51" t="n">
        <f aca="false">Q48*0.21</f>
        <v>6837.18</v>
      </c>
      <c r="S48" s="51" t="n">
        <f aca="false">Q48+R48</f>
        <v>39395.18</v>
      </c>
      <c r="T48" s="48"/>
      <c r="X48" s="52"/>
    </row>
    <row r="49" customFormat="false" ht="13.5" hidden="false" customHeight="false" outlineLevel="0" collapsed="false">
      <c r="A49" s="4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6"/>
      <c r="P49" s="5"/>
      <c r="Q49" s="5"/>
      <c r="R49" s="5"/>
      <c r="S49" s="5"/>
      <c r="T49" s="5"/>
    </row>
    <row r="50" customFormat="false" ht="13.5" hidden="false" customHeight="false" outlineLevel="0" collapsed="false">
      <c r="A50" s="4"/>
      <c r="B50" s="19" t="s">
        <v>65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6"/>
      <c r="P50" s="5"/>
      <c r="Q50" s="5"/>
      <c r="R50" s="5"/>
      <c r="S50" s="5"/>
      <c r="W50" s="34"/>
    </row>
    <row r="51" customFormat="false" ht="10.5" hidden="false" customHeight="true" outlineLevel="0" collapsed="false">
      <c r="A51" s="4"/>
      <c r="B51" s="20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6"/>
      <c r="P51" s="5"/>
      <c r="Q51" s="5"/>
      <c r="R51" s="5"/>
      <c r="S51" s="5"/>
      <c r="W51" s="34"/>
    </row>
    <row r="52" customFormat="false" ht="13.5" hidden="false" customHeight="false" outlineLevel="0" collapsed="false">
      <c r="B52" s="20" t="s">
        <v>27</v>
      </c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6"/>
      <c r="P52" s="5"/>
      <c r="Q52" s="5"/>
      <c r="R52" s="5"/>
      <c r="S52" s="5"/>
      <c r="W52" s="39"/>
      <c r="XFD52" s="34"/>
    </row>
    <row r="53" s="34" customFormat="true" ht="27.75" hidden="false" customHeight="false" outlineLevel="0" collapsed="false">
      <c r="A53" s="1"/>
      <c r="B53" s="22" t="s">
        <v>28</v>
      </c>
      <c r="C53" s="22" t="s">
        <v>29</v>
      </c>
      <c r="D53" s="22" t="s">
        <v>30</v>
      </c>
      <c r="E53" s="23" t="s">
        <v>31</v>
      </c>
      <c r="F53" s="23" t="s">
        <v>32</v>
      </c>
      <c r="G53" s="23" t="s">
        <v>33</v>
      </c>
      <c r="H53" s="23" t="s">
        <v>34</v>
      </c>
      <c r="I53" s="24" t="s">
        <v>35</v>
      </c>
      <c r="J53" s="24" t="s">
        <v>36</v>
      </c>
      <c r="K53" s="24" t="s">
        <v>37</v>
      </c>
      <c r="L53" s="24" t="s">
        <v>38</v>
      </c>
      <c r="M53" s="24" t="s">
        <v>39</v>
      </c>
      <c r="N53" s="24" t="s">
        <v>40</v>
      </c>
      <c r="O53" s="24" t="s">
        <v>41</v>
      </c>
      <c r="P53" s="23" t="s">
        <v>42</v>
      </c>
      <c r="Q53" s="24" t="s">
        <v>43</v>
      </c>
      <c r="R53" s="24" t="s">
        <v>44</v>
      </c>
      <c r="S53" s="24" t="s">
        <v>45</v>
      </c>
      <c r="U53" s="2"/>
      <c r="V53" s="2"/>
      <c r="W53" s="39"/>
      <c r="XFD53" s="39"/>
    </row>
    <row r="54" s="39" customFormat="true" ht="13.5" hidden="false" customHeight="false" outlineLevel="0" collapsed="false">
      <c r="A54" s="1"/>
      <c r="B54" s="37" t="s">
        <v>49</v>
      </c>
      <c r="C54" s="37" t="s">
        <v>66</v>
      </c>
      <c r="D54" s="37" t="s">
        <v>48</v>
      </c>
      <c r="E54" s="27" t="n">
        <v>1</v>
      </c>
      <c r="F54" s="28" t="s">
        <v>67</v>
      </c>
      <c r="G54" s="28" t="s">
        <v>14</v>
      </c>
      <c r="H54" s="28" t="n">
        <v>2</v>
      </c>
      <c r="I54" s="28" t="s">
        <v>14</v>
      </c>
      <c r="J54" s="29" t="s">
        <v>14</v>
      </c>
      <c r="K54" s="30" t="n">
        <f aca="false">D20</f>
        <v>90</v>
      </c>
      <c r="L54" s="31" t="n">
        <f aca="false">K54</f>
        <v>90</v>
      </c>
      <c r="M54" s="32"/>
      <c r="N54" s="31"/>
      <c r="O54" s="31" t="n">
        <f aca="false">+N54+L54</f>
        <v>90</v>
      </c>
      <c r="P54" s="28" t="n">
        <v>10</v>
      </c>
      <c r="Q54" s="33" t="n">
        <f aca="false">+P54*O54</f>
        <v>900</v>
      </c>
      <c r="R54" s="33" t="n">
        <f aca="false">+Q54*0.21</f>
        <v>189</v>
      </c>
      <c r="S54" s="33" t="n">
        <f aca="false">+ROUND(Q54+R54,2)</f>
        <v>1089</v>
      </c>
      <c r="U54" s="2"/>
      <c r="V54" s="2"/>
    </row>
    <row r="55" s="39" customFormat="true" ht="13.5" hidden="false" customHeight="true" outlineLevel="0" collapsed="false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3"/>
      <c r="P55" s="2"/>
      <c r="Q55" s="2"/>
      <c r="R55" s="2"/>
      <c r="S55" s="2"/>
      <c r="T55" s="2"/>
      <c r="U55" s="2"/>
      <c r="V55" s="2"/>
    </row>
    <row r="56" s="39" customFormat="true" ht="15.75" hidden="false" customHeight="true" outlineLevel="0" collapsed="false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3"/>
      <c r="P56" s="50" t="s">
        <v>68</v>
      </c>
      <c r="Q56" s="51" t="n">
        <f aca="false">+Q54</f>
        <v>900</v>
      </c>
      <c r="R56" s="51" t="n">
        <f aca="false">+R54</f>
        <v>189</v>
      </c>
      <c r="S56" s="51" t="n">
        <f aca="false">+S54</f>
        <v>1089</v>
      </c>
      <c r="T56" s="2"/>
      <c r="U56" s="2"/>
      <c r="V56" s="2"/>
      <c r="W56" s="2"/>
    </row>
    <row r="57" s="39" customFormat="true" ht="21.75" hidden="false" customHeight="true" outlineLevel="0" collapsed="false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T57" s="2"/>
      <c r="U57" s="2"/>
      <c r="V57" s="2"/>
      <c r="W57" s="2"/>
      <c r="XFD57" s="2"/>
    </row>
    <row r="58" customFormat="false" ht="13.5" hidden="false" customHeight="false" outlineLevel="0" collapsed="false">
      <c r="C58" s="53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6"/>
      <c r="Q58" s="5"/>
      <c r="R58" s="5"/>
      <c r="S58" s="5"/>
      <c r="T58" s="5"/>
    </row>
    <row r="59" customFormat="false" ht="25.5" hidden="false" customHeight="true" outlineLevel="0" collapsed="false">
      <c r="C59" s="53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4" t="s">
        <v>69</v>
      </c>
      <c r="Q59" s="55" t="n">
        <f aca="false">Q48+Q54</f>
        <v>33458</v>
      </c>
      <c r="R59" s="55" t="n">
        <f aca="false">R48+R54</f>
        <v>7026.18</v>
      </c>
      <c r="S59" s="55" t="n">
        <f aca="false">S48+S54</f>
        <v>40484.18</v>
      </c>
      <c r="T59" s="5"/>
    </row>
    <row r="60" s="56" customFormat="true" ht="13.5" hidden="false" customHeight="false" outlineLevel="0" collapsed="false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3"/>
      <c r="P60" s="2"/>
      <c r="Q60" s="2"/>
      <c r="R60" s="2"/>
      <c r="S60" s="2"/>
      <c r="T60" s="2"/>
      <c r="U60" s="2"/>
      <c r="V60" s="2"/>
    </row>
    <row r="61" s="56" customFormat="true" ht="13.5" hidden="false" customHeight="false" outlineLevel="0" collapsed="false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3"/>
      <c r="P61" s="2"/>
      <c r="Q61" s="2"/>
      <c r="R61" s="2"/>
      <c r="S61" s="2"/>
      <c r="T61" s="2"/>
      <c r="U61" s="2"/>
      <c r="V61" s="2"/>
    </row>
    <row r="62" s="56" customFormat="true" ht="13.5" hidden="false" customHeight="false" outlineLevel="0" collapsed="false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3"/>
      <c r="P62" s="2"/>
      <c r="Q62" s="2"/>
      <c r="R62" s="2"/>
      <c r="S62" s="2"/>
      <c r="T62" s="2"/>
      <c r="U62" s="2"/>
      <c r="V62" s="2"/>
    </row>
    <row r="63" s="56" customFormat="true" ht="13.5" hidden="false" customHeight="false" outlineLevel="0" collapsed="false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3"/>
      <c r="P63" s="2"/>
      <c r="Q63" s="2"/>
      <c r="R63" s="2"/>
      <c r="S63" s="2"/>
      <c r="T63" s="2"/>
      <c r="U63" s="2"/>
      <c r="V63" s="2"/>
    </row>
    <row r="64" s="56" customFormat="true" ht="13.5" hidden="false" customHeight="false" outlineLevel="0" collapsed="false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3"/>
      <c r="P64" s="2"/>
      <c r="Q64" s="2"/>
      <c r="R64" s="2"/>
      <c r="S64" s="2"/>
      <c r="T64" s="2"/>
      <c r="U64" s="2"/>
      <c r="V64" s="2"/>
      <c r="W64" s="57"/>
    </row>
    <row r="65" s="56" customFormat="true" ht="13.5" hidden="false" customHeight="false" outlineLevel="0" collapsed="false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3"/>
      <c r="P65" s="2"/>
      <c r="Q65" s="2"/>
      <c r="R65" s="2"/>
      <c r="S65" s="2"/>
      <c r="T65" s="2"/>
      <c r="U65" s="2"/>
      <c r="V65" s="2"/>
      <c r="W65" s="57"/>
      <c r="XFD65" s="57"/>
    </row>
    <row r="66" s="57" customFormat="true" ht="13.5" hidden="false" customHeight="false" outlineLevel="0" collapsed="false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3"/>
      <c r="P66" s="2"/>
      <c r="Q66" s="2"/>
      <c r="R66" s="2"/>
      <c r="S66" s="2"/>
      <c r="T66" s="2"/>
      <c r="U66" s="2"/>
      <c r="V66" s="2"/>
    </row>
    <row r="67" s="57" customFormat="true" ht="13.5" hidden="false" customHeight="false" outlineLevel="0" collapsed="false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3"/>
      <c r="P67" s="2"/>
      <c r="Q67" s="2"/>
      <c r="R67" s="2"/>
      <c r="S67" s="2"/>
      <c r="T67" s="2"/>
      <c r="U67" s="2"/>
      <c r="V67" s="2"/>
    </row>
    <row r="68" s="57" customFormat="true" ht="13.5" hidden="false" customHeight="false" outlineLevel="0" collapsed="false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3"/>
      <c r="P68" s="2"/>
      <c r="Q68" s="2"/>
      <c r="R68" s="2"/>
      <c r="S68" s="2"/>
      <c r="T68" s="2"/>
      <c r="U68" s="2"/>
      <c r="V68" s="2"/>
      <c r="W68" s="2"/>
    </row>
    <row r="69" s="57" customFormat="true" ht="13.5" hidden="false" customHeight="false" outlineLevel="0" collapsed="false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3"/>
      <c r="P69" s="2"/>
      <c r="Q69" s="2"/>
      <c r="R69" s="2"/>
      <c r="S69" s="2"/>
      <c r="T69" s="2"/>
      <c r="U69" s="2"/>
      <c r="V69" s="2"/>
      <c r="W69" s="2"/>
      <c r="XFD69" s="2"/>
    </row>
    <row r="77" customFormat="false" ht="13.5" hidden="false" customHeight="true" outlineLevel="0" collapsed="false">
      <c r="X77" s="2"/>
    </row>
    <row r="78" customFormat="false" ht="13.5" hidden="false" customHeight="true" outlineLevel="0" collapsed="false">
      <c r="X78" s="2"/>
    </row>
    <row r="79" customFormat="false" ht="13.5" hidden="false" customHeight="true" outlineLevel="0" collapsed="false">
      <c r="X79" s="2"/>
    </row>
    <row r="80" customFormat="false" ht="13.5" hidden="false" customHeight="true" outlineLevel="0" collapsed="false">
      <c r="X80" s="2"/>
    </row>
    <row r="81" customFormat="false" ht="13.5" hidden="false" customHeight="true" outlineLevel="0" collapsed="false">
      <c r="X81" s="2"/>
    </row>
    <row r="1048572" customFormat="false" ht="12.75" hidden="false" customHeight="false" outlineLevel="0" collapsed="false"/>
  </sheetData>
  <mergeCells count="22">
    <mergeCell ref="B6:C9"/>
    <mergeCell ref="D6:H7"/>
    <mergeCell ref="I6:I7"/>
    <mergeCell ref="D8:I8"/>
    <mergeCell ref="B10:C10"/>
    <mergeCell ref="B11:C11"/>
    <mergeCell ref="B12:C12"/>
    <mergeCell ref="B13:C13"/>
    <mergeCell ref="B14:C14"/>
    <mergeCell ref="B15:C15"/>
    <mergeCell ref="D15:D16"/>
    <mergeCell ref="E15:E16"/>
    <mergeCell ref="B16:C16"/>
    <mergeCell ref="B17:C17"/>
    <mergeCell ref="B18:C18"/>
    <mergeCell ref="B19:B20"/>
    <mergeCell ref="B22:C22"/>
    <mergeCell ref="B23:C23"/>
    <mergeCell ref="B24:C24"/>
    <mergeCell ref="B43:B44"/>
    <mergeCell ref="C43:C44"/>
    <mergeCell ref="D43:D44"/>
  </mergeCells>
  <printOptions headings="false" gridLines="false" gridLinesSet="true" horizontalCentered="false" verticalCentered="false"/>
  <pageMargins left="0.315277777777778" right="0.315277777777778" top="0.157638888888889" bottom="0.157638888888889" header="0.511811023622047" footer="0.511811023622047"/>
  <pageSetup paperSize="8" scale="6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B630C1C3473D498DA6E29CFD5A0502" ma:contentTypeVersion="10" ma:contentTypeDescription="Crea un document nou" ma:contentTypeScope="" ma:versionID="f34473c856dbbd2a7ddea985eb9a915f">
  <xsd:schema xmlns:xsd="http://www.w3.org/2001/XMLSchema" xmlns:xs="http://www.w3.org/2001/XMLSchema" xmlns:p="http://schemas.microsoft.com/office/2006/metadata/properties" xmlns:ns2="81aa88db-b54f-4aef-b416-141c5085d926" xmlns:ns3="bef72615-63e4-49d4-afab-c13aa9c69e5a" targetNamespace="http://schemas.microsoft.com/office/2006/metadata/properties" ma:root="true" ma:fieldsID="2ca6a19180c1cc169e493f25866fe988" ns2:_="" ns3:_="">
    <xsd:import namespace="81aa88db-b54f-4aef-b416-141c5085d926"/>
    <xsd:import namespace="bef72615-63e4-49d4-afab-c13aa9c69e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aa88db-b54f-4aef-b416-141c5085d9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es de la imatge" ma:readOnly="false" ma:fieldId="{5cf76f15-5ced-4ddc-b409-7134ff3c332f}" ma:taxonomyMulti="true" ma:sspId="b47c2126-c438-4055-99c2-3b2d8ecec1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f72615-63e4-49d4-afab-c13aa9c69e5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e44dffa-e8fc-4fc4-8373-a0561e5e13e8}" ma:internalName="TaxCatchAll" ma:showField="CatchAllData" ma:web="bef72615-63e4-49d4-afab-c13aa9c69e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1aa88db-b54f-4aef-b416-141c5085d926">
      <Terms xmlns="http://schemas.microsoft.com/office/infopath/2007/PartnerControls"/>
    </lcf76f155ced4ddcb4097134ff3c332f>
    <TaxCatchAll xmlns="bef72615-63e4-49d4-afab-c13aa9c69e5a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4B630C1C3473D498DA6E29CFD5A0502" ma:contentTypeVersion="10" ma:contentTypeDescription="Crear nuevo documento." ma:contentTypeScope="" ma:versionID="83e465b840c696e175538ab610b8e6be">
  <xsd:schema xmlns:xsd="http://www.w3.org/2001/XMLSchema" xmlns:xs="http://www.w3.org/2001/XMLSchema" xmlns:p="http://schemas.microsoft.com/office/2006/metadata/properties" xmlns:ns2="81aa88db-b54f-4aef-b416-141c5085d926" xmlns:ns3="bef72615-63e4-49d4-afab-c13aa9c69e5a" targetNamespace="http://schemas.microsoft.com/office/2006/metadata/properties" ma:root="true" ma:fieldsID="0dc93cf15b072e3c3f99a90ee086ed49" ns2:_="" ns3:_="">
    <xsd:import namespace="81aa88db-b54f-4aef-b416-141c5085d926"/>
    <xsd:import namespace="bef72615-63e4-49d4-afab-c13aa9c69e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aa88db-b54f-4aef-b416-141c5085d9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b47c2126-c438-4055-99c2-3b2d8ecec1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f72615-63e4-49d4-afab-c13aa9c69e5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e44dffa-e8fc-4fc4-8373-a0561e5e13e8}" ma:internalName="TaxCatchAll" ma:showField="CatchAllData" ma:web="bef72615-63e4-49d4-afab-c13aa9c69e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EEAB10-2492-4BA1-9D9F-68AA029D1EE2}"/>
</file>

<file path=customXml/itemProps2.xml><?xml version="1.0" encoding="utf-8"?>
<ds:datastoreItem xmlns:ds="http://schemas.openxmlformats.org/officeDocument/2006/customXml" ds:itemID="{356BFDE0-51A1-46BD-B17F-ACFEEAE01CE2}"/>
</file>

<file path=customXml/itemProps3.xml><?xml version="1.0" encoding="utf-8"?>
<ds:datastoreItem xmlns:ds="http://schemas.openxmlformats.org/officeDocument/2006/customXml" ds:itemID="{4B8EDEAA-ABAF-4101-BA80-F7EB670A9F0E}"/>
</file>

<file path=customXml/itemProps4.xml><?xml version="1.0" encoding="utf-8"?>
<ds:datastoreItem xmlns:ds="http://schemas.openxmlformats.org/officeDocument/2006/customXml" ds:itemID="{9AA2B637-B48A-4CC8-9889-BA6FDE100479}"/>
</file>

<file path=customXml/itemProps5.xml><?xml version="1.0" encoding="utf-8"?>
<ds:datastoreItem xmlns:ds="http://schemas.openxmlformats.org/officeDocument/2006/customXml" ds:itemID="{7DCB54D5-21E1-4ADD-8232-562A84620242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LibreOffice/25.2.7.2$Windows_X86_64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rmvila</dc:creator>
  <dc:description/>
  <cp:lastModifiedBy/>
  <cp:revision>25</cp:revision>
  <dcterms:created xsi:type="dcterms:W3CDTF">2019-02-05T14:30:28Z</dcterms:created>
  <dcterms:modified xsi:type="dcterms:W3CDTF">2026-02-23T14:48:47Z</dcterms:modified>
  <dc:language>ca-ES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0x010100B4B630C1C3473D498DA6E29CFD5A0502</vt:lpwstr>
  </property>
  <property fmtid="{D5CDD505-2E9C-101B-9397-08002B2CF9AE}" pid="3" name="MediaServiceImageTags">
    <vt:lpwstr/>
  </property>
</Properties>
</file>