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T\GAIBI\00 EDIFICACIÓ 3\2. PROJECTES EN CURS\191. PGB-24369 Bombers Vilanova i Geltru\Funcional\Funcional Actualitzat\"/>
    </mc:Choice>
  </mc:AlternateContent>
  <xr:revisionPtr revIDLastSave="0" documentId="13_ncr:1_{0FE6D0DF-6521-466F-9433-68A81164DD5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ula superfícies" sheetId="1" r:id="rId1"/>
    <sheet name="Esquema organització parc" sheetId="2" r:id="rId2"/>
  </sheets>
  <definedNames>
    <definedName name="_xlnm.Print_Area" localSheetId="0">'Taula superfícies'!$A$3:$P$46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P40" i="1"/>
  <c r="P39" i="1"/>
  <c r="P38" i="1"/>
  <c r="P37" i="1"/>
  <c r="P36" i="1"/>
  <c r="P35" i="1"/>
  <c r="O40" i="1"/>
  <c r="O39" i="1"/>
  <c r="O38" i="1"/>
  <c r="O37" i="1"/>
  <c r="O36" i="1"/>
  <c r="O35" i="1"/>
  <c r="P34" i="1"/>
  <c r="O34" i="1"/>
  <c r="P26" i="1"/>
  <c r="P25" i="1"/>
  <c r="P24" i="1"/>
  <c r="P23" i="1"/>
  <c r="P22" i="1"/>
  <c r="P21" i="1"/>
  <c r="P20" i="1"/>
  <c r="P18" i="1"/>
  <c r="P17" i="1"/>
  <c r="P16" i="1"/>
  <c r="P15" i="1"/>
  <c r="P14" i="1"/>
  <c r="P12" i="1"/>
  <c r="P11" i="1"/>
  <c r="P10" i="1"/>
  <c r="O26" i="1"/>
  <c r="O25" i="1"/>
  <c r="O24" i="1"/>
  <c r="O23" i="1"/>
  <c r="O22" i="1"/>
  <c r="O21" i="1"/>
  <c r="O20" i="1"/>
  <c r="O18" i="1"/>
  <c r="O17" i="1"/>
  <c r="O16" i="1"/>
  <c r="O15" i="1"/>
  <c r="O14" i="1"/>
  <c r="O12" i="1"/>
  <c r="O11" i="1"/>
  <c r="O10" i="1"/>
  <c r="J28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L41" i="1"/>
  <c r="P41" i="1" s="1"/>
  <c r="K41" i="1"/>
  <c r="J41" i="1"/>
  <c r="L27" i="1"/>
  <c r="L28" i="1" s="1"/>
  <c r="K27" i="1"/>
  <c r="K28" i="1" s="1"/>
  <c r="O28" i="1" s="1"/>
  <c r="H41" i="1"/>
  <c r="H43" i="1" s="1"/>
  <c r="H44" i="1" s="1"/>
  <c r="H46" i="1" s="1"/>
  <c r="G41" i="1"/>
  <c r="G43" i="1" s="1"/>
  <c r="G44" i="1" s="1"/>
  <c r="G46" i="1" s="1"/>
  <c r="F41" i="1"/>
  <c r="F28" i="1"/>
  <c r="N28" i="1" s="1"/>
  <c r="H27" i="1"/>
  <c r="H28" i="1" s="1"/>
  <c r="G27" i="1"/>
  <c r="G28" i="1" s="1"/>
  <c r="D41" i="1"/>
  <c r="D43" i="1" s="1"/>
  <c r="D44" i="1" s="1"/>
  <c r="D46" i="1" s="1"/>
  <c r="C41" i="1"/>
  <c r="C43" i="1" s="1"/>
  <c r="C44" i="1" s="1"/>
  <c r="C46" i="1" s="1"/>
  <c r="B41" i="1"/>
  <c r="D28" i="1"/>
  <c r="B28" i="1"/>
  <c r="D27" i="1"/>
  <c r="C27" i="1"/>
  <c r="C28" i="1" s="1"/>
  <c r="P28" i="1" l="1"/>
  <c r="L43" i="1"/>
  <c r="K43" i="1"/>
  <c r="O27" i="1"/>
  <c r="P27" i="1"/>
  <c r="K44" i="1" l="1"/>
  <c r="O43" i="1"/>
  <c r="L44" i="1"/>
  <c r="P43" i="1"/>
  <c r="P44" i="1" l="1"/>
  <c r="L46" i="1"/>
  <c r="P46" i="1" s="1"/>
  <c r="O44" i="1"/>
  <c r="K46" i="1"/>
  <c r="O46" i="1" s="1"/>
  <c r="N6" i="1"/>
  <c r="N5" i="1"/>
</calcChain>
</file>

<file path=xl/sharedStrings.xml><?xml version="1.0" encoding="utf-8"?>
<sst xmlns="http://schemas.openxmlformats.org/spreadsheetml/2006/main" count="74" uniqueCount="52">
  <si>
    <t>TIPUS DE PARC / COL·LECTIU</t>
  </si>
  <si>
    <t>PERSONAL</t>
  </si>
  <si>
    <t>Dotació habitual campanya</t>
  </si>
  <si>
    <t>Dotació màxima</t>
  </si>
  <si>
    <t>SUPERFÍCIES ÚTILS</t>
  </si>
  <si>
    <t>ZONA DEPENDÈNCIES</t>
  </si>
  <si>
    <t>Zona d'accés / vestíbul d'entrada</t>
  </si>
  <si>
    <t>Sala Control</t>
  </si>
  <si>
    <t>Despatx Cap de Parc</t>
  </si>
  <si>
    <t>Despatx Cap de Torn</t>
  </si>
  <si>
    <t>Arxiu</t>
  </si>
  <si>
    <t>Neteja</t>
  </si>
  <si>
    <t>Espai Armariets (vinculat vestidor)</t>
  </si>
  <si>
    <t>Serveis higiènics (Vestidor)</t>
  </si>
  <si>
    <t>Lavabo adaptat</t>
  </si>
  <si>
    <t>Dormitori doble</t>
  </si>
  <si>
    <t>Serveis higiènics (vinculats dormitoris)</t>
  </si>
  <si>
    <t>Menjador / Sala estar</t>
  </si>
  <si>
    <t>Cuina</t>
  </si>
  <si>
    <t>Rebost (Armariets, neveres)</t>
  </si>
  <si>
    <t>Aula / Espai Polivalent</t>
  </si>
  <si>
    <t>Gimnàs</t>
  </si>
  <si>
    <t xml:space="preserve">Zona de Transició </t>
  </si>
  <si>
    <t>Zones comunes, circulació (20%) (Inclòs armariet nit)</t>
  </si>
  <si>
    <t>TOTAL DEPENDÈNCIES</t>
  </si>
  <si>
    <t>ZONA VEHICLES</t>
  </si>
  <si>
    <t>Distribució Cotxera (Crugia mín. 4,5m màx. 6m)</t>
  </si>
  <si>
    <t>Zona cotxeres (profunditat mín. 15m màx. 18m)</t>
  </si>
  <si>
    <t>Zona de manteniment mecànic (taller)</t>
  </si>
  <si>
    <t>Zona de magatzem</t>
  </si>
  <si>
    <t>Zona d'equips EPI (personal fora torn)</t>
  </si>
  <si>
    <t>Neteja/assecador EPI (personal torn)</t>
  </si>
  <si>
    <t>Zona rentadora i assecadora</t>
  </si>
  <si>
    <t>Zona exterior magatzem inflamable</t>
  </si>
  <si>
    <t>Zona caldera/instal·lacions</t>
  </si>
  <si>
    <t>TOTAL ZONA VEHICLES I EQUIPS</t>
  </si>
  <si>
    <t>SUPERFÍCIE ÚTIL TOTAL PARC</t>
  </si>
  <si>
    <t>TOTAL SUPERFÍCIE CONSTRUÏDA PARC</t>
  </si>
  <si>
    <t>Repercussió Superfície Construïda (15%)</t>
  </si>
  <si>
    <t>B</t>
  </si>
  <si>
    <t>6 bombers de torn</t>
  </si>
  <si>
    <t>Núm.</t>
  </si>
  <si>
    <t>Sup. Mín.</t>
  </si>
  <si>
    <t>Sup. Màx.</t>
  </si>
  <si>
    <t>5 Crugíes</t>
  </si>
  <si>
    <t>EPAF</t>
  </si>
  <si>
    <t>1 crugía +</t>
  </si>
  <si>
    <t>ECHO</t>
  </si>
  <si>
    <t>TOTALS PARC</t>
  </si>
  <si>
    <t>7 Crugíes</t>
  </si>
  <si>
    <t>Dependències</t>
  </si>
  <si>
    <t>Annex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</si>
</sst>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4" borderId="9" xfId="0" applyFill="1" applyBorder="1"/>
    <xf numFmtId="0" fontId="0" fillId="4" borderId="10" xfId="0" applyFill="1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4" borderId="11" xfId="0" applyFill="1" applyBorder="1"/>
    <xf numFmtId="0" fontId="0" fillId="4" borderId="12" xfId="0" applyFill="1" applyBorder="1"/>
    <xf numFmtId="0" fontId="2" fillId="5" borderId="0" xfId="0" applyFont="1" applyFill="1"/>
    <xf numFmtId="43" fontId="2" fillId="5" borderId="1" xfId="1" applyFont="1" applyFill="1" applyBorder="1"/>
    <xf numFmtId="43" fontId="1" fillId="5" borderId="1" xfId="1" applyFont="1" applyFill="1" applyBorder="1"/>
    <xf numFmtId="43" fontId="2" fillId="0" borderId="0" xfId="1" applyFont="1" applyFill="1"/>
    <xf numFmtId="43" fontId="1" fillId="0" borderId="0" xfId="1" applyFont="1" applyFill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6"/>
  <sheetViews>
    <sheetView tabSelected="1" workbookViewId="0">
      <selection activeCell="R15" sqref="R15"/>
    </sheetView>
  </sheetViews>
  <sheetFormatPr defaultRowHeight="15" x14ac:dyDescent="0.25"/>
  <cols>
    <col min="1" max="1" width="48.5703125" bestFit="1" customWidth="1"/>
    <col min="3" max="4" width="9.5703125" bestFit="1" customWidth="1"/>
    <col min="5" max="5" width="3" customWidth="1"/>
    <col min="7" max="8" width="9.28515625" bestFit="1" customWidth="1"/>
    <col min="9" max="9" width="3.140625" customWidth="1"/>
    <col min="11" max="12" width="9.28515625" bestFit="1" customWidth="1"/>
    <col min="13" max="13" width="3.7109375" customWidth="1"/>
    <col min="15" max="16" width="9.5703125" bestFit="1" customWidth="1"/>
  </cols>
  <sheetData>
    <row r="3" spans="1:16" x14ac:dyDescent="0.25">
      <c r="A3" s="6" t="s">
        <v>0</v>
      </c>
      <c r="B3" s="7" t="s">
        <v>39</v>
      </c>
      <c r="C3" s="7"/>
      <c r="D3" s="7"/>
      <c r="E3" s="6"/>
      <c r="F3" s="8" t="s">
        <v>45</v>
      </c>
      <c r="G3" s="8"/>
      <c r="H3" s="8"/>
      <c r="I3" s="6"/>
      <c r="J3" s="8" t="s">
        <v>47</v>
      </c>
      <c r="K3" s="8"/>
      <c r="L3" s="8"/>
      <c r="M3" s="6"/>
      <c r="N3" s="9" t="s">
        <v>48</v>
      </c>
      <c r="O3" s="9"/>
      <c r="P3" s="9"/>
    </row>
    <row r="4" spans="1:16" x14ac:dyDescent="0.25">
      <c r="A4" s="10" t="s">
        <v>1</v>
      </c>
      <c r="B4" s="10" t="s">
        <v>40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5">
      <c r="A5" t="s">
        <v>2</v>
      </c>
      <c r="B5" s="2">
        <v>11</v>
      </c>
      <c r="C5" s="2"/>
      <c r="D5" s="2"/>
      <c r="F5" s="2">
        <v>4</v>
      </c>
      <c r="G5" s="2"/>
      <c r="H5" s="2"/>
      <c r="J5" s="2">
        <v>2</v>
      </c>
      <c r="K5" s="2"/>
      <c r="L5" s="2"/>
      <c r="N5" s="5">
        <f ca="1">SUM(B5:N5)</f>
        <v>17</v>
      </c>
      <c r="O5" s="5"/>
      <c r="P5" s="5"/>
    </row>
    <row r="6" spans="1:16" x14ac:dyDescent="0.25">
      <c r="A6" t="s">
        <v>3</v>
      </c>
      <c r="B6" s="2">
        <v>54</v>
      </c>
      <c r="C6" s="2"/>
      <c r="D6" s="2"/>
      <c r="F6" s="2">
        <v>12</v>
      </c>
      <c r="G6" s="2"/>
      <c r="H6" s="2"/>
      <c r="J6" s="2">
        <v>20</v>
      </c>
      <c r="K6" s="2"/>
      <c r="L6" s="2"/>
      <c r="N6" s="5">
        <f ca="1">SUM(B6:N6)</f>
        <v>86</v>
      </c>
      <c r="O6" s="5"/>
      <c r="P6" s="5"/>
    </row>
    <row r="7" spans="1:16" x14ac:dyDescent="0.25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5">
      <c r="A8" s="4" t="s">
        <v>5</v>
      </c>
    </row>
    <row r="9" spans="1:16" x14ac:dyDescent="0.25">
      <c r="B9" s="3" t="s">
        <v>41</v>
      </c>
      <c r="C9" s="3" t="s">
        <v>42</v>
      </c>
      <c r="D9" s="3" t="s">
        <v>43</v>
      </c>
      <c r="F9" s="3" t="s">
        <v>41</v>
      </c>
      <c r="G9" s="3" t="s">
        <v>42</v>
      </c>
      <c r="H9" s="3" t="s">
        <v>43</v>
      </c>
      <c r="J9" s="3" t="s">
        <v>41</v>
      </c>
      <c r="K9" s="3" t="s">
        <v>42</v>
      </c>
      <c r="L9" s="3" t="s">
        <v>43</v>
      </c>
      <c r="N9" s="3" t="s">
        <v>41</v>
      </c>
      <c r="O9" s="3" t="s">
        <v>42</v>
      </c>
      <c r="P9" s="3" t="s">
        <v>43</v>
      </c>
    </row>
    <row r="10" spans="1:16" x14ac:dyDescent="0.25">
      <c r="A10" t="s">
        <v>6</v>
      </c>
      <c r="B10" s="3">
        <v>1</v>
      </c>
      <c r="C10" s="3">
        <v>10</v>
      </c>
      <c r="D10" s="3">
        <v>15</v>
      </c>
      <c r="F10" s="3"/>
      <c r="G10" s="3"/>
      <c r="H10" s="3"/>
      <c r="J10" s="3"/>
      <c r="K10" s="3"/>
      <c r="L10" s="3"/>
      <c r="N10" s="3">
        <f>J10+F10+B10</f>
        <v>1</v>
      </c>
      <c r="O10" s="3">
        <f>K10+G10+C10</f>
        <v>10</v>
      </c>
      <c r="P10" s="3">
        <f>L10+H10+D10</f>
        <v>15</v>
      </c>
    </row>
    <row r="11" spans="1:16" x14ac:dyDescent="0.25">
      <c r="A11" t="s">
        <v>7</v>
      </c>
      <c r="B11" s="3">
        <v>1</v>
      </c>
      <c r="C11" s="3">
        <v>20</v>
      </c>
      <c r="D11" s="3">
        <v>25</v>
      </c>
      <c r="F11" s="3"/>
      <c r="G11" s="3"/>
      <c r="H11" s="3"/>
      <c r="J11" s="3"/>
      <c r="K11" s="3"/>
      <c r="L11" s="3"/>
      <c r="N11" s="3">
        <f t="shared" ref="N11:N28" si="0">J11+F11+B11</f>
        <v>1</v>
      </c>
      <c r="O11" s="3">
        <f t="shared" ref="O11:O28" si="1">K11+G11+C11</f>
        <v>20</v>
      </c>
      <c r="P11" s="3">
        <f t="shared" ref="P11:P28" si="2">L11+H11+D11</f>
        <v>25</v>
      </c>
    </row>
    <row r="12" spans="1:16" x14ac:dyDescent="0.25">
      <c r="A12" t="s">
        <v>8</v>
      </c>
      <c r="B12" s="3">
        <v>1</v>
      </c>
      <c r="C12" s="3">
        <v>15</v>
      </c>
      <c r="D12" s="3">
        <v>20</v>
      </c>
      <c r="F12" s="3"/>
      <c r="G12" s="3"/>
      <c r="H12" s="3"/>
      <c r="J12" s="3"/>
      <c r="K12" s="3"/>
      <c r="L12" s="3"/>
      <c r="N12" s="3">
        <f t="shared" si="0"/>
        <v>1</v>
      </c>
      <c r="O12" s="3">
        <f t="shared" si="1"/>
        <v>15</v>
      </c>
      <c r="P12" s="3">
        <f t="shared" si="2"/>
        <v>20</v>
      </c>
    </row>
    <row r="13" spans="1:16" x14ac:dyDescent="0.25">
      <c r="A13" t="s">
        <v>9</v>
      </c>
      <c r="B13" s="3">
        <v>1</v>
      </c>
      <c r="C13" s="3">
        <v>10</v>
      </c>
      <c r="D13" s="3">
        <v>15</v>
      </c>
      <c r="F13" s="3">
        <v>1</v>
      </c>
      <c r="G13" s="3">
        <v>10</v>
      </c>
      <c r="H13" s="3">
        <v>15</v>
      </c>
      <c r="J13" s="3">
        <v>1</v>
      </c>
      <c r="K13" s="3">
        <v>10</v>
      </c>
      <c r="L13" s="3">
        <v>15</v>
      </c>
      <c r="N13" s="3">
        <f t="shared" si="0"/>
        <v>3</v>
      </c>
      <c r="O13" s="3">
        <v>10</v>
      </c>
      <c r="P13" s="3">
        <v>15</v>
      </c>
    </row>
    <row r="14" spans="1:16" x14ac:dyDescent="0.25">
      <c r="A14" t="s">
        <v>10</v>
      </c>
      <c r="B14" s="3">
        <v>1</v>
      </c>
      <c r="C14" s="3">
        <v>6</v>
      </c>
      <c r="D14" s="3">
        <v>8</v>
      </c>
      <c r="F14" s="3"/>
      <c r="G14" s="3"/>
      <c r="H14" s="3"/>
      <c r="J14" s="3"/>
      <c r="K14" s="3"/>
      <c r="L14" s="3"/>
      <c r="N14" s="3">
        <f t="shared" si="0"/>
        <v>1</v>
      </c>
      <c r="O14" s="3">
        <f t="shared" si="1"/>
        <v>6</v>
      </c>
      <c r="P14" s="3">
        <f t="shared" si="2"/>
        <v>8</v>
      </c>
    </row>
    <row r="15" spans="1:16" x14ac:dyDescent="0.25">
      <c r="A15" t="s">
        <v>11</v>
      </c>
      <c r="B15" s="3">
        <v>1</v>
      </c>
      <c r="C15" s="3">
        <v>10</v>
      </c>
      <c r="D15" s="3">
        <v>15</v>
      </c>
      <c r="F15" s="3"/>
      <c r="G15" s="3"/>
      <c r="H15" s="3"/>
      <c r="J15" s="3"/>
      <c r="K15" s="3"/>
      <c r="L15" s="3"/>
      <c r="N15" s="3">
        <f t="shared" si="0"/>
        <v>1</v>
      </c>
      <c r="O15" s="3">
        <f t="shared" si="1"/>
        <v>10</v>
      </c>
      <c r="P15" s="3">
        <f t="shared" si="2"/>
        <v>15</v>
      </c>
    </row>
    <row r="16" spans="1:16" x14ac:dyDescent="0.25">
      <c r="A16" t="s">
        <v>12</v>
      </c>
      <c r="B16" s="3">
        <v>1</v>
      </c>
      <c r="C16" s="3">
        <v>65</v>
      </c>
      <c r="D16" s="3">
        <v>75</v>
      </c>
      <c r="F16" s="3"/>
      <c r="G16" s="3">
        <v>25</v>
      </c>
      <c r="H16" s="3">
        <v>30</v>
      </c>
      <c r="J16" s="3"/>
      <c r="K16" s="3">
        <v>10</v>
      </c>
      <c r="L16" s="3">
        <v>10</v>
      </c>
      <c r="N16" s="3">
        <f t="shared" si="0"/>
        <v>1</v>
      </c>
      <c r="O16" s="3">
        <f t="shared" si="1"/>
        <v>100</v>
      </c>
      <c r="P16" s="3">
        <f t="shared" si="2"/>
        <v>115</v>
      </c>
    </row>
    <row r="17" spans="1:16" x14ac:dyDescent="0.25">
      <c r="A17" t="s">
        <v>13</v>
      </c>
      <c r="B17" s="3">
        <v>1</v>
      </c>
      <c r="C17" s="3">
        <v>40</v>
      </c>
      <c r="D17" s="3">
        <v>45</v>
      </c>
      <c r="F17" s="3"/>
      <c r="G17" s="3">
        <v>10</v>
      </c>
      <c r="H17" s="3">
        <v>10</v>
      </c>
      <c r="J17" s="3"/>
      <c r="K17" s="3">
        <v>10</v>
      </c>
      <c r="L17" s="3">
        <v>10</v>
      </c>
      <c r="N17" s="3">
        <f t="shared" si="0"/>
        <v>1</v>
      </c>
      <c r="O17" s="3">
        <f t="shared" si="1"/>
        <v>60</v>
      </c>
      <c r="P17" s="3">
        <f t="shared" si="2"/>
        <v>65</v>
      </c>
    </row>
    <row r="18" spans="1:16" x14ac:dyDescent="0.25">
      <c r="A18" t="s">
        <v>14</v>
      </c>
      <c r="B18" s="3">
        <v>1</v>
      </c>
      <c r="C18" s="3">
        <v>5</v>
      </c>
      <c r="D18" s="3">
        <v>8</v>
      </c>
      <c r="F18" s="3"/>
      <c r="G18" s="3"/>
      <c r="H18" s="3"/>
      <c r="J18" s="3"/>
      <c r="K18" s="3"/>
      <c r="L18" s="3"/>
      <c r="N18" s="3">
        <f t="shared" si="0"/>
        <v>1</v>
      </c>
      <c r="O18" s="3">
        <f t="shared" si="1"/>
        <v>5</v>
      </c>
      <c r="P18" s="3">
        <f t="shared" si="2"/>
        <v>8</v>
      </c>
    </row>
    <row r="19" spans="1:16" x14ac:dyDescent="0.25">
      <c r="A19" t="s">
        <v>15</v>
      </c>
      <c r="B19" s="3">
        <v>6</v>
      </c>
      <c r="C19" s="3">
        <v>15</v>
      </c>
      <c r="D19" s="3">
        <v>15</v>
      </c>
      <c r="F19" s="3"/>
      <c r="G19" s="3"/>
      <c r="H19" s="3"/>
      <c r="J19" s="3">
        <v>1</v>
      </c>
      <c r="K19" s="3">
        <v>15</v>
      </c>
      <c r="L19" s="3">
        <v>15</v>
      </c>
      <c r="N19" s="3">
        <f t="shared" si="0"/>
        <v>7</v>
      </c>
      <c r="O19" s="3">
        <v>15</v>
      </c>
      <c r="P19" s="3">
        <v>15</v>
      </c>
    </row>
    <row r="20" spans="1:16" x14ac:dyDescent="0.25">
      <c r="A20" t="s">
        <v>16</v>
      </c>
      <c r="B20" s="3">
        <v>1</v>
      </c>
      <c r="C20" s="3">
        <v>6</v>
      </c>
      <c r="D20" s="3">
        <v>8</v>
      </c>
      <c r="F20" s="3"/>
      <c r="G20" s="3"/>
      <c r="H20" s="3"/>
      <c r="J20" s="3"/>
      <c r="K20" s="3"/>
      <c r="L20" s="3"/>
      <c r="N20" s="3">
        <f t="shared" si="0"/>
        <v>1</v>
      </c>
      <c r="O20" s="3">
        <f t="shared" si="1"/>
        <v>6</v>
      </c>
      <c r="P20" s="3">
        <f t="shared" si="2"/>
        <v>8</v>
      </c>
    </row>
    <row r="21" spans="1:16" x14ac:dyDescent="0.25">
      <c r="A21" t="s">
        <v>17</v>
      </c>
      <c r="B21" s="3">
        <v>1</v>
      </c>
      <c r="C21" s="3">
        <v>50</v>
      </c>
      <c r="D21" s="3">
        <v>60</v>
      </c>
      <c r="F21" s="3"/>
      <c r="G21" s="3">
        <v>10</v>
      </c>
      <c r="H21" s="3">
        <v>15</v>
      </c>
      <c r="J21" s="3"/>
      <c r="K21" s="3">
        <v>10</v>
      </c>
      <c r="L21" s="3">
        <v>10</v>
      </c>
      <c r="N21" s="3">
        <f t="shared" si="0"/>
        <v>1</v>
      </c>
      <c r="O21" s="3">
        <f t="shared" si="1"/>
        <v>70</v>
      </c>
      <c r="P21" s="3">
        <f t="shared" si="2"/>
        <v>85</v>
      </c>
    </row>
    <row r="22" spans="1:16" x14ac:dyDescent="0.25">
      <c r="A22" t="s">
        <v>18</v>
      </c>
      <c r="B22" s="3">
        <v>1</v>
      </c>
      <c r="C22" s="3">
        <v>20</v>
      </c>
      <c r="D22" s="3">
        <v>25</v>
      </c>
      <c r="F22" s="3"/>
      <c r="G22" s="3">
        <v>5</v>
      </c>
      <c r="H22" s="3">
        <v>5</v>
      </c>
      <c r="J22" s="3"/>
      <c r="K22" s="3">
        <v>5</v>
      </c>
      <c r="L22" s="3">
        <v>5</v>
      </c>
      <c r="N22" s="3">
        <f t="shared" si="0"/>
        <v>1</v>
      </c>
      <c r="O22" s="3">
        <f t="shared" si="1"/>
        <v>30</v>
      </c>
      <c r="P22" s="3">
        <f t="shared" si="2"/>
        <v>35</v>
      </c>
    </row>
    <row r="23" spans="1:16" x14ac:dyDescent="0.25">
      <c r="A23" t="s">
        <v>19</v>
      </c>
      <c r="B23" s="3">
        <v>1</v>
      </c>
      <c r="C23" s="3">
        <v>20</v>
      </c>
      <c r="D23" s="3">
        <v>25</v>
      </c>
      <c r="F23" s="3"/>
      <c r="G23" s="3">
        <v>2</v>
      </c>
      <c r="H23" s="3">
        <v>4</v>
      </c>
      <c r="J23" s="3"/>
      <c r="K23" s="3">
        <v>2</v>
      </c>
      <c r="L23" s="3">
        <v>2</v>
      </c>
      <c r="N23" s="3">
        <f t="shared" si="0"/>
        <v>1</v>
      </c>
      <c r="O23" s="3">
        <f t="shared" si="1"/>
        <v>24</v>
      </c>
      <c r="P23" s="3">
        <f t="shared" si="2"/>
        <v>31</v>
      </c>
    </row>
    <row r="24" spans="1:16" x14ac:dyDescent="0.25">
      <c r="A24" t="s">
        <v>20</v>
      </c>
      <c r="B24" s="3">
        <v>1</v>
      </c>
      <c r="C24" s="3">
        <v>35</v>
      </c>
      <c r="D24" s="3">
        <v>40</v>
      </c>
      <c r="F24" s="3"/>
      <c r="G24" s="3"/>
      <c r="H24" s="3"/>
      <c r="J24" s="3"/>
      <c r="K24" s="3"/>
      <c r="L24" s="3"/>
      <c r="N24" s="3">
        <f t="shared" si="0"/>
        <v>1</v>
      </c>
      <c r="O24" s="3">
        <f t="shared" si="1"/>
        <v>35</v>
      </c>
      <c r="P24" s="3">
        <f t="shared" si="2"/>
        <v>40</v>
      </c>
    </row>
    <row r="25" spans="1:16" x14ac:dyDescent="0.25">
      <c r="A25" t="s">
        <v>21</v>
      </c>
      <c r="B25" s="3">
        <v>1</v>
      </c>
      <c r="C25" s="3">
        <v>50</v>
      </c>
      <c r="D25" s="3">
        <v>55</v>
      </c>
      <c r="F25" s="3"/>
      <c r="G25" s="3">
        <v>10</v>
      </c>
      <c r="H25" s="3">
        <v>15</v>
      </c>
      <c r="J25" s="3"/>
      <c r="K25" s="3">
        <v>10</v>
      </c>
      <c r="L25" s="3">
        <v>10</v>
      </c>
      <c r="N25" s="3">
        <f t="shared" si="0"/>
        <v>1</v>
      </c>
      <c r="O25" s="3">
        <f t="shared" si="1"/>
        <v>70</v>
      </c>
      <c r="P25" s="3">
        <f t="shared" si="2"/>
        <v>80</v>
      </c>
    </row>
    <row r="26" spans="1:16" x14ac:dyDescent="0.25">
      <c r="A26" t="s">
        <v>22</v>
      </c>
      <c r="B26" s="3">
        <v>1</v>
      </c>
      <c r="C26" s="3">
        <v>15</v>
      </c>
      <c r="D26" s="3">
        <v>15</v>
      </c>
      <c r="F26" s="3"/>
      <c r="G26" s="3"/>
      <c r="H26" s="3"/>
      <c r="J26" s="3"/>
      <c r="K26" s="3"/>
      <c r="L26" s="3"/>
      <c r="N26" s="3">
        <f t="shared" si="0"/>
        <v>1</v>
      </c>
      <c r="O26" s="3">
        <f t="shared" si="1"/>
        <v>15</v>
      </c>
      <c r="P26" s="3">
        <f t="shared" si="2"/>
        <v>15</v>
      </c>
    </row>
    <row r="27" spans="1:16" x14ac:dyDescent="0.25">
      <c r="A27" t="s">
        <v>23</v>
      </c>
      <c r="B27" s="3">
        <v>1</v>
      </c>
      <c r="C27" s="3">
        <f>(SUM(C10:C26)+(15*5))*0.2</f>
        <v>93.4</v>
      </c>
      <c r="D27" s="3">
        <f>(SUM(D10:D26)+(15*5))*0.2</f>
        <v>108.80000000000001</v>
      </c>
      <c r="F27" s="3">
        <v>1</v>
      </c>
      <c r="G27" s="3">
        <f>SUM(G10:G26)*0.2</f>
        <v>14.4</v>
      </c>
      <c r="H27" s="3">
        <f>SUM(H10:H26)*0.2</f>
        <v>18.8</v>
      </c>
      <c r="J27" s="3">
        <v>1</v>
      </c>
      <c r="K27" s="3">
        <f>SUM(K10:K26)*0.2</f>
        <v>14.4</v>
      </c>
      <c r="L27" s="3">
        <f>SUM(L10:L26)*0.2</f>
        <v>15.4</v>
      </c>
      <c r="N27" s="3">
        <v>1</v>
      </c>
      <c r="O27" s="3">
        <f t="shared" si="1"/>
        <v>122.2</v>
      </c>
      <c r="P27" s="3">
        <f t="shared" si="2"/>
        <v>143</v>
      </c>
    </row>
    <row r="28" spans="1:16" x14ac:dyDescent="0.25">
      <c r="A28" t="s">
        <v>24</v>
      </c>
      <c r="B28" s="3">
        <f>SUM(B10:B27)</f>
        <v>23</v>
      </c>
      <c r="C28" s="3">
        <f>SUM(C10:C27)+(5*15)</f>
        <v>560.4</v>
      </c>
      <c r="D28" s="3">
        <f>SUM(D10:D27)+(5*15)</f>
        <v>652.79999999999995</v>
      </c>
      <c r="F28" s="3">
        <f>SUM(F10:F27)</f>
        <v>2</v>
      </c>
      <c r="G28" s="3">
        <f>SUM(G10:G27)</f>
        <v>86.4</v>
      </c>
      <c r="H28" s="3">
        <f>SUM(H10:H27)</f>
        <v>112.8</v>
      </c>
      <c r="J28" s="3">
        <f>SUM(J10:J27)</f>
        <v>3</v>
      </c>
      <c r="K28" s="3">
        <f>SUM(K10:K27)</f>
        <v>86.4</v>
      </c>
      <c r="L28" s="3">
        <f>SUM(L10:L27)</f>
        <v>92.4</v>
      </c>
      <c r="N28" s="3">
        <f t="shared" si="0"/>
        <v>28</v>
      </c>
      <c r="O28" s="3">
        <f t="shared" si="1"/>
        <v>733.2</v>
      </c>
      <c r="P28" s="3">
        <f t="shared" si="2"/>
        <v>858</v>
      </c>
    </row>
    <row r="30" spans="1:16" x14ac:dyDescent="0.25">
      <c r="A30" s="4" t="s">
        <v>25</v>
      </c>
    </row>
    <row r="31" spans="1:16" x14ac:dyDescent="0.25">
      <c r="A31" t="s">
        <v>26</v>
      </c>
      <c r="B31" t="s">
        <v>44</v>
      </c>
      <c r="F31" t="s">
        <v>46</v>
      </c>
      <c r="J31" t="s">
        <v>46</v>
      </c>
      <c r="N31" t="s">
        <v>49</v>
      </c>
    </row>
    <row r="32" spans="1:16" x14ac:dyDescent="0.25">
      <c r="B32" s="3" t="s">
        <v>41</v>
      </c>
      <c r="C32" s="3" t="s">
        <v>42</v>
      </c>
      <c r="D32" s="3" t="s">
        <v>43</v>
      </c>
      <c r="F32" s="3" t="s">
        <v>41</v>
      </c>
      <c r="G32" s="3" t="s">
        <v>42</v>
      </c>
      <c r="H32" s="3" t="s">
        <v>43</v>
      </c>
      <c r="J32" s="3" t="s">
        <v>41</v>
      </c>
      <c r="K32" s="3" t="s">
        <v>42</v>
      </c>
      <c r="L32" s="3" t="s">
        <v>43</v>
      </c>
      <c r="N32" s="3" t="s">
        <v>41</v>
      </c>
      <c r="O32" s="3" t="s">
        <v>42</v>
      </c>
      <c r="P32" s="3" t="s">
        <v>43</v>
      </c>
    </row>
    <row r="33" spans="1:16" x14ac:dyDescent="0.25">
      <c r="A33" t="s">
        <v>27</v>
      </c>
      <c r="B33" s="3">
        <v>1</v>
      </c>
      <c r="C33" s="3">
        <v>450</v>
      </c>
      <c r="D33" s="3">
        <v>500</v>
      </c>
      <c r="F33" s="3">
        <v>1</v>
      </c>
      <c r="G33" s="3">
        <v>50</v>
      </c>
      <c r="H33" s="3">
        <v>50</v>
      </c>
      <c r="J33" s="3">
        <v>1</v>
      </c>
      <c r="K33" s="3">
        <v>50</v>
      </c>
      <c r="L33" s="3">
        <v>50</v>
      </c>
      <c r="N33" s="3">
        <v>1</v>
      </c>
      <c r="O33" s="3">
        <v>550</v>
      </c>
      <c r="P33" s="3">
        <v>600</v>
      </c>
    </row>
    <row r="34" spans="1:16" x14ac:dyDescent="0.25">
      <c r="A34" t="s">
        <v>28</v>
      </c>
      <c r="B34" s="3">
        <v>1</v>
      </c>
      <c r="C34" s="3">
        <v>8</v>
      </c>
      <c r="D34" s="3">
        <v>10</v>
      </c>
      <c r="F34" s="3"/>
      <c r="G34" s="3">
        <v>5</v>
      </c>
      <c r="H34" s="3">
        <v>5</v>
      </c>
      <c r="J34" s="3"/>
      <c r="K34" s="3"/>
      <c r="L34" s="3"/>
      <c r="N34" s="3">
        <v>1</v>
      </c>
      <c r="O34" s="3">
        <f t="shared" ref="O34:P40" si="3">K34+G34+C34</f>
        <v>13</v>
      </c>
      <c r="P34" s="3">
        <f t="shared" si="3"/>
        <v>15</v>
      </c>
    </row>
    <row r="35" spans="1:16" x14ac:dyDescent="0.25">
      <c r="A35" t="s">
        <v>29</v>
      </c>
      <c r="B35" s="3">
        <v>1</v>
      </c>
      <c r="C35" s="3">
        <v>30</v>
      </c>
      <c r="D35" s="3">
        <v>35</v>
      </c>
      <c r="F35" s="3"/>
      <c r="G35" s="3">
        <v>10</v>
      </c>
      <c r="H35" s="3">
        <v>15</v>
      </c>
      <c r="J35" s="3"/>
      <c r="K35" s="3"/>
      <c r="L35" s="3"/>
      <c r="N35" s="3"/>
      <c r="O35" s="3">
        <f t="shared" si="3"/>
        <v>40</v>
      </c>
      <c r="P35" s="3">
        <f t="shared" si="3"/>
        <v>50</v>
      </c>
    </row>
    <row r="36" spans="1:16" x14ac:dyDescent="0.25">
      <c r="A36" t="s">
        <v>30</v>
      </c>
      <c r="B36" s="3">
        <v>1</v>
      </c>
      <c r="C36" s="3">
        <v>60</v>
      </c>
      <c r="D36" s="3">
        <v>70</v>
      </c>
      <c r="F36" s="3"/>
      <c r="G36" s="3">
        <v>20</v>
      </c>
      <c r="H36" s="3">
        <v>30</v>
      </c>
      <c r="J36" s="3"/>
      <c r="K36" s="3"/>
      <c r="L36" s="3"/>
      <c r="N36" s="3"/>
      <c r="O36" s="3">
        <f t="shared" si="3"/>
        <v>80</v>
      </c>
      <c r="P36" s="3">
        <f t="shared" si="3"/>
        <v>100</v>
      </c>
    </row>
    <row r="37" spans="1:16" x14ac:dyDescent="0.25">
      <c r="A37" t="s">
        <v>31</v>
      </c>
      <c r="B37" s="3">
        <v>1</v>
      </c>
      <c r="C37" s="3">
        <v>8</v>
      </c>
      <c r="D37" s="3">
        <v>10</v>
      </c>
      <c r="F37" s="3"/>
      <c r="G37" s="3"/>
      <c r="H37" s="3"/>
      <c r="J37" s="3"/>
      <c r="K37" s="3"/>
      <c r="L37" s="3"/>
      <c r="N37" s="3"/>
      <c r="O37" s="3">
        <f t="shared" si="3"/>
        <v>8</v>
      </c>
      <c r="P37" s="3">
        <f t="shared" si="3"/>
        <v>10</v>
      </c>
    </row>
    <row r="38" spans="1:16" x14ac:dyDescent="0.25">
      <c r="A38" t="s">
        <v>32</v>
      </c>
      <c r="B38" s="3">
        <v>1</v>
      </c>
      <c r="C38" s="3">
        <v>8</v>
      </c>
      <c r="D38" s="3">
        <v>8</v>
      </c>
      <c r="F38" s="3"/>
      <c r="G38" s="3"/>
      <c r="H38" s="3"/>
      <c r="J38" s="3"/>
      <c r="K38" s="3"/>
      <c r="L38" s="3"/>
      <c r="N38" s="3"/>
      <c r="O38" s="3">
        <f t="shared" si="3"/>
        <v>8</v>
      </c>
      <c r="P38" s="3">
        <f t="shared" si="3"/>
        <v>8</v>
      </c>
    </row>
    <row r="39" spans="1:16" x14ac:dyDescent="0.25">
      <c r="A39" t="s">
        <v>33</v>
      </c>
      <c r="B39" s="3">
        <v>1</v>
      </c>
      <c r="C39" s="3">
        <v>2</v>
      </c>
      <c r="D39" s="3">
        <v>5</v>
      </c>
      <c r="F39" s="3"/>
      <c r="G39" s="3"/>
      <c r="H39" s="3"/>
      <c r="J39" s="3"/>
      <c r="K39" s="3"/>
      <c r="L39" s="3"/>
      <c r="N39" s="3"/>
      <c r="O39" s="3">
        <f t="shared" si="3"/>
        <v>2</v>
      </c>
      <c r="P39" s="3">
        <f t="shared" si="3"/>
        <v>5</v>
      </c>
    </row>
    <row r="40" spans="1:16" x14ac:dyDescent="0.25">
      <c r="A40" t="s">
        <v>34</v>
      </c>
      <c r="B40" s="3">
        <v>1</v>
      </c>
      <c r="C40" s="3">
        <v>10</v>
      </c>
      <c r="D40" s="3">
        <v>15</v>
      </c>
      <c r="F40" s="3"/>
      <c r="G40" s="3"/>
      <c r="H40" s="3"/>
      <c r="J40" s="3"/>
      <c r="K40" s="3"/>
      <c r="L40" s="3"/>
      <c r="N40" s="3"/>
      <c r="O40" s="3">
        <f t="shared" si="3"/>
        <v>10</v>
      </c>
      <c r="P40" s="3">
        <f t="shared" si="3"/>
        <v>15</v>
      </c>
    </row>
    <row r="41" spans="1:16" x14ac:dyDescent="0.25">
      <c r="A41" t="s">
        <v>35</v>
      </c>
      <c r="B41" s="3">
        <f>SUM(B33:B40)</f>
        <v>8</v>
      </c>
      <c r="C41" s="3">
        <f>SUM(C33:C40)</f>
        <v>576</v>
      </c>
      <c r="D41" s="3">
        <f>SUM(D33:D40)</f>
        <v>653</v>
      </c>
      <c r="F41" s="3">
        <f>SUM(F33:F40)</f>
        <v>1</v>
      </c>
      <c r="G41" s="3">
        <f>SUM(G33:G40)</f>
        <v>85</v>
      </c>
      <c r="H41" s="3">
        <f>SUM(H33:H40)</f>
        <v>100</v>
      </c>
      <c r="J41" s="3">
        <f>SUM(J33:J40)</f>
        <v>1</v>
      </c>
      <c r="K41" s="3">
        <f>SUM(K33:K40)</f>
        <v>50</v>
      </c>
      <c r="L41" s="3">
        <f>SUM(L33:L40)</f>
        <v>50</v>
      </c>
      <c r="N41" s="3"/>
      <c r="O41" s="3">
        <f t="shared" ref="O41" si="4">K41+G41+C41</f>
        <v>711</v>
      </c>
      <c r="P41" s="3">
        <f t="shared" ref="P41" si="5">L41+H41+D41</f>
        <v>803</v>
      </c>
    </row>
    <row r="43" spans="1:16" x14ac:dyDescent="0.25">
      <c r="A43" t="s">
        <v>36</v>
      </c>
      <c r="B43" s="3"/>
      <c r="C43" s="3">
        <f>C41+C28</f>
        <v>1136.4000000000001</v>
      </c>
      <c r="D43" s="3">
        <f>D41+D28</f>
        <v>1305.8</v>
      </c>
      <c r="F43" s="3"/>
      <c r="G43" s="3">
        <f>G41+G28</f>
        <v>171.4</v>
      </c>
      <c r="H43" s="3">
        <f>H41+H28</f>
        <v>212.8</v>
      </c>
      <c r="J43" s="3"/>
      <c r="K43" s="3">
        <f>K41+K28</f>
        <v>136.4</v>
      </c>
      <c r="L43" s="3">
        <f>L41+L28</f>
        <v>142.4</v>
      </c>
      <c r="N43" s="3"/>
      <c r="O43" s="3">
        <f t="shared" ref="O43:O44" si="6">K43+G43+C43</f>
        <v>1444.2</v>
      </c>
      <c r="P43" s="3">
        <f t="shared" ref="P43:P44" si="7">L43+H43+D43</f>
        <v>1661</v>
      </c>
    </row>
    <row r="44" spans="1:16" x14ac:dyDescent="0.25">
      <c r="A44" t="s">
        <v>38</v>
      </c>
      <c r="B44" s="3"/>
      <c r="C44" s="3">
        <f>C43*0.15</f>
        <v>170.46</v>
      </c>
      <c r="D44" s="3">
        <f>D43*0.15</f>
        <v>195.86999999999998</v>
      </c>
      <c r="F44" s="3"/>
      <c r="G44" s="3">
        <f>G43*0.15</f>
        <v>25.71</v>
      </c>
      <c r="H44" s="3">
        <f>H43*0.15</f>
        <v>31.92</v>
      </c>
      <c r="J44" s="3"/>
      <c r="K44" s="3">
        <f>K43*0.15</f>
        <v>20.46</v>
      </c>
      <c r="L44" s="3">
        <f>L43*0.15</f>
        <v>21.36</v>
      </c>
      <c r="N44" s="3"/>
      <c r="O44" s="3">
        <f t="shared" si="6"/>
        <v>216.63</v>
      </c>
      <c r="P44" s="3">
        <f t="shared" si="7"/>
        <v>249.14999999999998</v>
      </c>
    </row>
    <row r="46" spans="1:16" x14ac:dyDescent="0.25">
      <c r="A46" s="28" t="s">
        <v>37</v>
      </c>
      <c r="B46" s="29"/>
      <c r="C46" s="30">
        <f>C44+C43</f>
        <v>1306.8600000000001</v>
      </c>
      <c r="D46" s="30">
        <f>D44+D43</f>
        <v>1501.6699999999998</v>
      </c>
      <c r="E46" s="32"/>
      <c r="F46" s="30"/>
      <c r="G46" s="30">
        <f>G44+G43</f>
        <v>197.11</v>
      </c>
      <c r="H46" s="30">
        <f>H44+H43</f>
        <v>244.72000000000003</v>
      </c>
      <c r="I46" s="32"/>
      <c r="J46" s="30"/>
      <c r="K46" s="30">
        <f>K44+K43</f>
        <v>156.86000000000001</v>
      </c>
      <c r="L46" s="30">
        <f>L44+L43</f>
        <v>163.76</v>
      </c>
      <c r="M46" s="31"/>
      <c r="N46" s="29"/>
      <c r="O46" s="29">
        <f t="shared" ref="O46" si="8">K46+G46+C46</f>
        <v>1660.8300000000002</v>
      </c>
      <c r="P46" s="29">
        <f>L46+H46+D46</f>
        <v>1910.1499999999999</v>
      </c>
    </row>
  </sheetData>
  <mergeCells count="12">
    <mergeCell ref="N5:P5"/>
    <mergeCell ref="N6:P6"/>
    <mergeCell ref="B3:D3"/>
    <mergeCell ref="F3:H3"/>
    <mergeCell ref="J3:L3"/>
    <mergeCell ref="N3:P3"/>
    <mergeCell ref="B5:D5"/>
    <mergeCell ref="B6:D6"/>
    <mergeCell ref="F5:H5"/>
    <mergeCell ref="F6:H6"/>
    <mergeCell ref="J5:L5"/>
    <mergeCell ref="J6:L6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96C4-BD89-40EA-B5F5-13A1B4499BB3}">
  <dimension ref="C4:L13"/>
  <sheetViews>
    <sheetView workbookViewId="0">
      <selection activeCell="H21" sqref="H21"/>
    </sheetView>
  </sheetViews>
  <sheetFormatPr defaultRowHeight="15" x14ac:dyDescent="0.25"/>
  <sheetData>
    <row r="4" spans="3:12" x14ac:dyDescent="0.25">
      <c r="C4" s="12"/>
      <c r="D4" s="13"/>
      <c r="E4" s="18"/>
      <c r="F4" s="18"/>
      <c r="G4" s="18"/>
      <c r="H4" s="18"/>
      <c r="I4" s="23"/>
      <c r="J4" s="12"/>
      <c r="K4" s="26"/>
      <c r="L4" s="13"/>
    </row>
    <row r="5" spans="3:12" x14ac:dyDescent="0.25">
      <c r="C5" s="14"/>
      <c r="D5" s="15"/>
      <c r="E5" s="19"/>
      <c r="F5" s="19"/>
      <c r="G5" s="19"/>
      <c r="H5" s="19"/>
      <c r="I5" s="24"/>
      <c r="J5" s="14"/>
      <c r="K5" s="11"/>
      <c r="L5" s="15"/>
    </row>
    <row r="6" spans="3:12" x14ac:dyDescent="0.25">
      <c r="C6" s="14"/>
      <c r="D6" s="15"/>
      <c r="E6" s="19"/>
      <c r="F6" s="19"/>
      <c r="G6" s="19"/>
      <c r="H6" s="19"/>
      <c r="I6" s="24"/>
      <c r="J6" s="14"/>
      <c r="K6" s="11"/>
      <c r="L6" s="15"/>
    </row>
    <row r="7" spans="3:12" x14ac:dyDescent="0.25">
      <c r="C7" s="14"/>
      <c r="D7" s="15"/>
      <c r="E7" s="19"/>
      <c r="F7" s="19"/>
      <c r="G7" s="19"/>
      <c r="H7" s="19"/>
      <c r="I7" s="24"/>
      <c r="J7" s="16"/>
      <c r="K7" s="27"/>
      <c r="L7" s="15"/>
    </row>
    <row r="8" spans="3:12" x14ac:dyDescent="0.25">
      <c r="C8" s="14"/>
      <c r="D8" s="15"/>
      <c r="E8" s="19"/>
      <c r="F8" s="19"/>
      <c r="G8" s="19"/>
      <c r="H8" s="19"/>
      <c r="I8" s="24"/>
      <c r="J8" s="19"/>
      <c r="K8" s="19"/>
      <c r="L8" s="21"/>
    </row>
    <row r="9" spans="3:12" x14ac:dyDescent="0.25">
      <c r="C9" s="14"/>
      <c r="D9" s="15"/>
      <c r="E9" s="19"/>
      <c r="F9" s="19"/>
      <c r="G9" s="19"/>
      <c r="H9" s="19"/>
      <c r="I9" s="24"/>
      <c r="J9" s="19"/>
      <c r="K9" s="19"/>
      <c r="L9" s="21"/>
    </row>
    <row r="10" spans="3:12" x14ac:dyDescent="0.25">
      <c r="C10" s="14"/>
      <c r="D10" s="15"/>
      <c r="E10" s="19"/>
      <c r="F10" s="19"/>
      <c r="G10" s="19"/>
      <c r="H10" s="19"/>
      <c r="I10" s="24"/>
      <c r="J10" s="19"/>
      <c r="K10" s="19"/>
      <c r="L10" s="21"/>
    </row>
    <row r="11" spans="3:12" x14ac:dyDescent="0.25">
      <c r="C11" s="14"/>
      <c r="D11" s="15"/>
      <c r="E11" s="19"/>
      <c r="F11" s="19"/>
      <c r="G11" s="19"/>
      <c r="H11" s="19"/>
      <c r="I11" s="24"/>
      <c r="J11" s="19"/>
      <c r="K11" s="19"/>
      <c r="L11" s="21"/>
    </row>
    <row r="12" spans="3:12" x14ac:dyDescent="0.25">
      <c r="C12" s="16"/>
      <c r="D12" s="17"/>
      <c r="E12" s="20"/>
      <c r="F12" s="20"/>
      <c r="G12" s="20"/>
      <c r="H12" s="20"/>
      <c r="I12" s="25"/>
      <c r="J12" s="20"/>
      <c r="K12" s="20"/>
      <c r="L12" s="22"/>
    </row>
    <row r="13" spans="3:12" x14ac:dyDescent="0.25">
      <c r="C13" t="s">
        <v>50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Taula superfícies</vt:lpstr>
      <vt:lpstr>Esquema organització parc</vt:lpstr>
      <vt:lpstr>'Taula superfícies'!Àrea_d'impressió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Montoliu Coloma, Xavier</dc:creator>
  <cp:lastModifiedBy>Montoliu Coloma, Xavier</cp:lastModifiedBy>
  <cp:lastPrinted>2026-02-19T15:19:12Z</cp:lastPrinted>
  <dcterms:created xsi:type="dcterms:W3CDTF">2015-06-05T18:17:20Z</dcterms:created>
  <dcterms:modified xsi:type="dcterms:W3CDTF">2026-02-19T15:21:44Z</dcterms:modified>
</cp:coreProperties>
</file>