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7014_MEDWAVES\17014_MEDWAVES\01_ADMINISTRACIÓ\01_GESTIÓ PRESSUPOSTÀRIA\LICITACIONS\2026_SWITCHERS FUND (ARC-2026-86)\ANNEXOS\"/>
    </mc:Choice>
  </mc:AlternateContent>
  <workbookProtection lockStructure="1"/>
  <bookViews>
    <workbookView xWindow="0" yWindow="0" windowWidth="19200" windowHeight="7050"/>
  </bookViews>
  <sheets>
    <sheet name="Full1" sheetId="1" r:id="rId1"/>
  </sheets>
  <definedNames>
    <definedName name="_xlnm.Print_Area" localSheetId="0">Full1!$A$1:$F$25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B23" i="1"/>
  <c r="B22" i="1"/>
  <c r="B21" i="1"/>
  <c r="C18" i="1"/>
  <c r="C17" i="1"/>
  <c r="C16" i="1"/>
  <c r="C15" i="1"/>
  <c r="B18" i="1"/>
  <c r="B17" i="1"/>
  <c r="B16" i="1"/>
  <c r="B15" i="1"/>
  <c r="C13" i="1" l="1"/>
  <c r="C19" i="1" l="1"/>
  <c r="B19" i="1"/>
  <c r="B13" i="1"/>
  <c r="C25" i="1" l="1"/>
</calcChain>
</file>

<file path=xl/sharedStrings.xml><?xml version="1.0" encoding="utf-8"?>
<sst xmlns="http://schemas.openxmlformats.org/spreadsheetml/2006/main" count="25" uniqueCount="25">
  <si>
    <t>Oferta econòmica: LOT 1 -  Assistència tècnica i financera per a l’operacionalització del TheSwitchersFund </t>
  </si>
  <si>
    <t>DE:</t>
  </si>
  <si>
    <t>NOM DE L'EMPRESA:</t>
  </si>
  <si>
    <t>ADREÇA:</t>
  </si>
  <si>
    <t>PAIS:</t>
  </si>
  <si>
    <t>TEL:</t>
  </si>
  <si>
    <t>E-MAIL:</t>
  </si>
  <si>
    <t xml:space="preserve">NÚMERO D'IDENTIFICACIÓ FISCAL: </t>
  </si>
  <si>
    <t>Tasques</t>
  </si>
  <si>
    <t>Dedicació/Preu estimats (hores/preu sense IVA)</t>
  </si>
  <si>
    <t>Preu servei (€) SENSE IVA</t>
  </si>
  <si>
    <t>IMPORT (€) IVA</t>
  </si>
  <si>
    <t>Preu servei (€)  AMB IVA</t>
  </si>
  <si>
    <t xml:space="preserve">A. Assistència tècnica i financera </t>
  </si>
  <si>
    <t xml:space="preserve">Mapeig de fundacions i entitats financeres   </t>
  </si>
  <si>
    <t xml:space="preserve">Elaboració de l’estratègia de mobilització de fons </t>
  </si>
  <si>
    <t>Conceptualització de campanyes, mapeig d'oportunitats de campanya, coordinar processos de disseny i implementació inclusius i estratègics de la/s campanya/s</t>
  </si>
  <si>
    <t xml:space="preserve">Gestió de pipeline </t>
  </si>
  <si>
    <t xml:space="preserve">A. Identificació de 15 empreses verdes (Switchers) i assessorament per a accedir a finançament  </t>
  </si>
  <si>
    <t xml:space="preserve">Identificació i contacte d’empreses verdes (Switchers)   </t>
  </si>
  <si>
    <t xml:space="preserve">Organització/ realització de reunions i missions de scoping amb Switchers  </t>
  </si>
  <si>
    <t xml:space="preserve">Recolzament per anàlisi i millora de models de negoci sostenibles  </t>
  </si>
  <si>
    <t xml:space="preserve">Redacció d’informes de seguiment i impacte  </t>
  </si>
  <si>
    <r>
      <t>ANNEX 3.1 ARC-202</t>
    </r>
    <r>
      <rPr>
        <b/>
        <sz val="16"/>
        <rFont val="Calibri"/>
        <family val="2"/>
        <scheme val="minor"/>
      </rPr>
      <t>6-86</t>
    </r>
  </si>
  <si>
    <t>* Els imports calculats corresponen a un període d’execució de 9 mesos.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</si>
</sst>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8" fillId="0" borderId="0" xfId="0" applyFont="1"/>
    <xf numFmtId="0" fontId="3" fillId="0" borderId="0" xfId="1" applyFill="1"/>
    <xf numFmtId="0" fontId="5" fillId="3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right" vertical="center"/>
    </xf>
    <xf numFmtId="0" fontId="5" fillId="3" borderId="0" xfId="2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4" fontId="0" fillId="0" borderId="4" xfId="3" applyFont="1" applyBorder="1" applyAlignment="1">
      <alignment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4" fontId="0" fillId="0" borderId="1" xfId="3" applyFont="1" applyBorder="1" applyAlignment="1">
      <alignment vertical="center"/>
    </xf>
    <xf numFmtId="0" fontId="4" fillId="0" borderId="0" xfId="0" applyFont="1" applyAlignment="1">
      <alignment wrapText="1"/>
    </xf>
    <xf numFmtId="44" fontId="2" fillId="0" borderId="1" xfId="0" applyNumberFormat="1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left" wrapText="1"/>
    </xf>
    <xf numFmtId="0" fontId="10" fillId="2" borderId="7" xfId="1" applyFont="1" applyBorder="1" applyAlignment="1">
      <alignment horizontal="left" wrapText="1"/>
    </xf>
    <xf numFmtId="0" fontId="10" fillId="2" borderId="3" xfId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44" fontId="2" fillId="0" borderId="1" xfId="3" applyFont="1" applyBorder="1" applyAlignment="1">
      <alignment horizontal="right" vertical="center"/>
    </xf>
    <xf numFmtId="0" fontId="5" fillId="3" borderId="2" xfId="2" applyFont="1" applyBorder="1" applyAlignment="1">
      <alignment horizontal="center" vertical="center" wrapText="1"/>
    </xf>
    <xf numFmtId="0" fontId="5" fillId="3" borderId="3" xfId="2" applyFont="1" applyBorder="1" applyAlignment="1">
      <alignment horizontal="center" vertical="center" wrapText="1"/>
    </xf>
  </cellXfs>
  <cellStyles count="4">
    <cellStyle name="40% - Èmfasi2" xfId="2" builtinId="35"/>
    <cellStyle name="Èmfasi2" xfId="1" builtinId="3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2738435</xdr:colOff>
      <xdr:row>2</xdr:row>
      <xdr:rowOff>11114</xdr:rowOff>
    </xdr:from>
    <xdr:to>
      <xdr:col>5</xdr:col>
      <xdr:colOff>1281111</xdr:colOff>
      <xdr:row>9</xdr:row>
      <xdr:rowOff>23021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35873" y="1924052"/>
          <a:ext cx="5845176" cy="1289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PER: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Medwaves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Agència de Residus de Catalunya</a:t>
          </a:r>
          <a:endParaRPr lang="en-US" sz="1100" b="0" i="0" u="none" strike="noStrike">
            <a:solidFill>
              <a:schemeClr val="dk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/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Passeig de la Zona Franca, 107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08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038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 Barcelona, Spain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NIF: Q-5856373-E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 editAs="oneCell">
    <xdr:from>
      <xdr:col>0</xdr:col>
      <xdr:colOff>0</xdr:colOff>
      <xdr:row>24</xdr:row>
      <xdr:rowOff>39686</xdr:rowOff>
    </xdr:from>
    <xdr:to>
      <xdr:col>0</xdr:col>
      <xdr:colOff>1595438</xdr:colOff>
      <xdr:row>26</xdr:row>
      <xdr:rowOff>47624</xdr:rowOff>
    </xdr:to>
    <xdr:pic>
      <xdr:nvPicPr>
        <xdr:cNvPr id="4" name="Imatge 3" descr="logo_generalitat_gris_5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7249"/>
          <a:ext cx="1595438" cy="5953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0</xdr:row>
      <xdr:rowOff>79375</xdr:rowOff>
    </xdr:from>
    <xdr:to>
      <xdr:col>0</xdr:col>
      <xdr:colOff>1929130</xdr:colOff>
      <xdr:row>1</xdr:row>
      <xdr:rowOff>431800</xdr:rowOff>
    </xdr:to>
    <xdr:pic>
      <xdr:nvPicPr>
        <xdr:cNvPr id="5" name="Imatge 4" descr="LOGO-ARC-B_N-V+H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606"/>
        <a:stretch>
          <a:fillRect/>
        </a:stretch>
      </xdr:blipFill>
      <xdr:spPr bwMode="auto">
        <a:xfrm>
          <a:off x="95250" y="79375"/>
          <a:ext cx="183388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="80" zoomScaleNormal="80" workbookViewId="0">
      <selection activeCell="A11" sqref="A11:F11"/>
    </sheetView>
  </sheetViews>
  <sheetFormatPr defaultColWidth="8.7265625" defaultRowHeight="14.5" x14ac:dyDescent="0.35"/>
  <cols>
    <col min="1" max="1" width="45.81640625" customWidth="1"/>
    <col min="2" max="2" width="24.453125" customWidth="1"/>
    <col min="3" max="3" width="40.54296875" customWidth="1"/>
    <col min="4" max="4" width="51.453125" bestFit="1" customWidth="1"/>
    <col min="5" max="5" width="12.54296875" customWidth="1"/>
    <col min="6" max="6" width="18.453125" customWidth="1"/>
    <col min="7" max="7" width="23.81640625" customWidth="1"/>
    <col min="8" max="8" width="19.54296875" customWidth="1"/>
    <col min="9" max="9" width="64.1796875" customWidth="1"/>
  </cols>
  <sheetData>
    <row r="1" spans="1:8" s="4" customFormat="1" ht="30" customHeight="1" x14ac:dyDescent="0.5">
      <c r="A1" s="25" t="s">
        <v>23</v>
      </c>
      <c r="B1" s="25"/>
      <c r="C1" s="25"/>
      <c r="D1" s="25"/>
      <c r="E1" s="25"/>
      <c r="F1" s="25"/>
      <c r="G1" s="19"/>
      <c r="H1" s="19"/>
    </row>
    <row r="2" spans="1:8" ht="120.75" customHeight="1" x14ac:dyDescent="0.35">
      <c r="A2" s="24" t="s">
        <v>0</v>
      </c>
      <c r="B2" s="24"/>
      <c r="C2" s="24"/>
      <c r="D2" s="24"/>
      <c r="E2" s="24"/>
      <c r="F2" s="24"/>
      <c r="G2" s="18"/>
      <c r="H2" s="18"/>
    </row>
    <row r="3" spans="1:8" x14ac:dyDescent="0.35">
      <c r="A3" s="3" t="s">
        <v>1</v>
      </c>
      <c r="B3" s="2"/>
      <c r="C3" s="2"/>
      <c r="D3" s="2"/>
    </row>
    <row r="4" spans="1:8" x14ac:dyDescent="0.35">
      <c r="A4" s="3" t="s">
        <v>2</v>
      </c>
      <c r="B4" s="2"/>
      <c r="C4" s="2"/>
      <c r="D4" s="2"/>
    </row>
    <row r="5" spans="1:8" x14ac:dyDescent="0.35">
      <c r="A5" s="3" t="s">
        <v>3</v>
      </c>
      <c r="B5" s="2"/>
      <c r="C5" s="2"/>
      <c r="D5" s="2"/>
    </row>
    <row r="6" spans="1:8" x14ac:dyDescent="0.35">
      <c r="A6" s="3" t="s">
        <v>4</v>
      </c>
      <c r="B6" s="2"/>
      <c r="C6" s="2"/>
      <c r="D6" s="2"/>
    </row>
    <row r="7" spans="1:8" x14ac:dyDescent="0.35">
      <c r="A7" s="3" t="s">
        <v>5</v>
      </c>
      <c r="B7" s="2"/>
      <c r="C7" s="2"/>
      <c r="D7" s="2"/>
    </row>
    <row r="8" spans="1:8" x14ac:dyDescent="0.35">
      <c r="A8" s="3" t="s">
        <v>6</v>
      </c>
      <c r="B8" s="2"/>
      <c r="C8" s="2"/>
      <c r="D8" s="2"/>
    </row>
    <row r="9" spans="1:8" x14ac:dyDescent="0.35">
      <c r="A9" s="3" t="s">
        <v>7</v>
      </c>
      <c r="B9" s="2"/>
      <c r="C9" s="2"/>
      <c r="D9" s="2"/>
    </row>
    <row r="10" spans="1:8" ht="35.25" customHeight="1" x14ac:dyDescent="0.35">
      <c r="A10" s="2"/>
      <c r="B10" s="2"/>
      <c r="C10" s="2"/>
      <c r="D10" s="2"/>
    </row>
    <row r="11" spans="1:8" ht="38.5" customHeight="1" x14ac:dyDescent="0.45">
      <c r="A11" s="26" t="s">
        <v>24</v>
      </c>
      <c r="B11" s="27"/>
      <c r="C11" s="27"/>
      <c r="D11" s="27"/>
      <c r="E11" s="27"/>
      <c r="F11" s="28"/>
      <c r="G11" s="5"/>
      <c r="H11" s="5"/>
    </row>
    <row r="12" spans="1:8" s="1" customFormat="1" ht="57" customHeight="1" x14ac:dyDescent="0.35">
      <c r="A12" s="6" t="s">
        <v>8</v>
      </c>
      <c r="B12" s="33" t="s">
        <v>9</v>
      </c>
      <c r="C12" s="34"/>
      <c r="D12" s="9" t="s">
        <v>10</v>
      </c>
      <c r="E12" s="9" t="s">
        <v>11</v>
      </c>
      <c r="F12" s="9" t="s">
        <v>12</v>
      </c>
    </row>
    <row r="13" spans="1:8" ht="33.75" customHeight="1" x14ac:dyDescent="0.35">
      <c r="A13" s="29" t="s">
        <v>13</v>
      </c>
      <c r="B13" s="31">
        <f>+SUM(B15:B18)</f>
        <v>304.02</v>
      </c>
      <c r="C13" s="32">
        <f>+SUM(C15:C18)</f>
        <v>12160.8</v>
      </c>
      <c r="D13" s="23"/>
      <c r="E13" s="23"/>
      <c r="F13" s="23"/>
    </row>
    <row r="14" spans="1:8" ht="33.75" customHeight="1" x14ac:dyDescent="0.35">
      <c r="A14" s="30"/>
      <c r="B14" s="31"/>
      <c r="C14" s="32"/>
      <c r="D14" s="23"/>
      <c r="E14" s="23"/>
      <c r="F14" s="23"/>
    </row>
    <row r="15" spans="1:8" ht="33.75" customHeight="1" x14ac:dyDescent="0.35">
      <c r="A15" s="10" t="s">
        <v>14</v>
      </c>
      <c r="B15" s="8">
        <f>55.36*0.75</f>
        <v>41.519999999999996</v>
      </c>
      <c r="C15" s="12">
        <f>2214.4*0.75</f>
        <v>1660.8000000000002</v>
      </c>
      <c r="D15" s="20"/>
      <c r="E15" s="20"/>
      <c r="F15" s="20"/>
    </row>
    <row r="16" spans="1:8" ht="36.65" customHeight="1" x14ac:dyDescent="0.35">
      <c r="A16" s="10" t="s">
        <v>15</v>
      </c>
      <c r="B16" s="8">
        <f>70*0.75</f>
        <v>52.5</v>
      </c>
      <c r="C16" s="12">
        <f>2800*0.75</f>
        <v>2100</v>
      </c>
      <c r="D16" s="21"/>
      <c r="E16" s="21"/>
      <c r="F16" s="21"/>
    </row>
    <row r="17" spans="1:8" ht="67.5" customHeight="1" x14ac:dyDescent="0.35">
      <c r="A17" s="14" t="s">
        <v>16</v>
      </c>
      <c r="B17" s="8">
        <f>90*0.75</f>
        <v>67.5</v>
      </c>
      <c r="C17" s="12">
        <f>3600*0.75</f>
        <v>2700</v>
      </c>
      <c r="D17" s="21"/>
      <c r="E17" s="21"/>
      <c r="F17" s="21"/>
    </row>
    <row r="18" spans="1:8" ht="78.75" customHeight="1" x14ac:dyDescent="0.35">
      <c r="A18" s="13" t="s">
        <v>17</v>
      </c>
      <c r="B18" s="8">
        <f>190*0.75</f>
        <v>142.5</v>
      </c>
      <c r="C18" s="12">
        <f>7600*0.75</f>
        <v>5700</v>
      </c>
      <c r="D18" s="22"/>
      <c r="E18" s="22"/>
      <c r="F18" s="22"/>
    </row>
    <row r="19" spans="1:8" x14ac:dyDescent="0.35">
      <c r="A19" s="29" t="s">
        <v>18</v>
      </c>
      <c r="B19" s="31">
        <f>+SUM(B21:B24)</f>
        <v>555.75</v>
      </c>
      <c r="C19" s="32">
        <f>+SUM(C21:C24)</f>
        <v>21930</v>
      </c>
      <c r="D19" s="23"/>
      <c r="E19" s="23"/>
      <c r="F19" s="23"/>
      <c r="G19" s="2"/>
      <c r="H19" s="2"/>
    </row>
    <row r="20" spans="1:8" x14ac:dyDescent="0.35">
      <c r="A20" s="30"/>
      <c r="B20" s="31"/>
      <c r="C20" s="32"/>
      <c r="D20" s="23"/>
      <c r="E20" s="23"/>
      <c r="F20" s="23"/>
      <c r="G20" s="2"/>
      <c r="H20" s="2"/>
    </row>
    <row r="21" spans="1:8" ht="46" customHeight="1" x14ac:dyDescent="0.35">
      <c r="A21" s="10" t="s">
        <v>19</v>
      </c>
      <c r="B21" s="8">
        <f>206*0.75</f>
        <v>154.5</v>
      </c>
      <c r="C21" s="12">
        <f>8240*0.75</f>
        <v>6180</v>
      </c>
      <c r="D21" s="20"/>
      <c r="E21" s="20"/>
      <c r="F21" s="20"/>
      <c r="G21" s="2"/>
      <c r="H21" s="2"/>
    </row>
    <row r="22" spans="1:8" ht="37" customHeight="1" x14ac:dyDescent="0.35">
      <c r="A22" s="11" t="s">
        <v>20</v>
      </c>
      <c r="B22" s="8">
        <f>120*0.75</f>
        <v>90</v>
      </c>
      <c r="C22" s="12">
        <f>4800*0.75</f>
        <v>3600</v>
      </c>
      <c r="D22" s="21"/>
      <c r="E22" s="21"/>
      <c r="F22" s="21"/>
      <c r="G22" s="2"/>
      <c r="H22" s="2"/>
    </row>
    <row r="23" spans="1:8" ht="37" customHeight="1" x14ac:dyDescent="0.35">
      <c r="A23" s="7" t="s">
        <v>21</v>
      </c>
      <c r="B23" s="8">
        <f>375*0.75</f>
        <v>281.25</v>
      </c>
      <c r="C23" s="12">
        <f>15000*0.75</f>
        <v>11250</v>
      </c>
      <c r="D23" s="21"/>
      <c r="E23" s="21"/>
      <c r="F23" s="21"/>
      <c r="G23" s="2"/>
      <c r="H23" s="2"/>
    </row>
    <row r="24" spans="1:8" ht="50.25" customHeight="1" x14ac:dyDescent="0.35">
      <c r="A24" s="7" t="s">
        <v>22</v>
      </c>
      <c r="B24" s="8">
        <v>30</v>
      </c>
      <c r="C24" s="15">
        <f>1200*0.75</f>
        <v>900</v>
      </c>
      <c r="D24" s="22"/>
      <c r="E24" s="22"/>
      <c r="F24" s="22"/>
      <c r="G24" s="2"/>
      <c r="H24" s="2"/>
    </row>
    <row r="25" spans="1:8" ht="32.25" customHeight="1" x14ac:dyDescent="0.35">
      <c r="A25" s="16"/>
      <c r="B25" s="16"/>
      <c r="C25" s="17">
        <f>+C19+C13</f>
        <v>34090.800000000003</v>
      </c>
      <c r="D25" s="16"/>
    </row>
  </sheetData>
  <sheetProtection selectLockedCells="1"/>
  <mergeCells count="22">
    <mergeCell ref="E21:E24"/>
    <mergeCell ref="F21:F24"/>
    <mergeCell ref="A11:F11"/>
    <mergeCell ref="F15:F18"/>
    <mergeCell ref="A19:A20"/>
    <mergeCell ref="B19:B20"/>
    <mergeCell ref="C19:C20"/>
    <mergeCell ref="D19:D20"/>
    <mergeCell ref="E19:E20"/>
    <mergeCell ref="F19:F20"/>
    <mergeCell ref="D15:D18"/>
    <mergeCell ref="D21:D24"/>
    <mergeCell ref="A13:A14"/>
    <mergeCell ref="B12:C12"/>
    <mergeCell ref="B13:B14"/>
    <mergeCell ref="C13:C14"/>
    <mergeCell ref="E15:E18"/>
    <mergeCell ref="E13:E14"/>
    <mergeCell ref="F13:F14"/>
    <mergeCell ref="A2:F2"/>
    <mergeCell ref="A1:F1"/>
    <mergeCell ref="D13:D14"/>
  </mergeCells>
  <pageMargins left="0.7" right="0.7" top="0.75" bottom="0.75" header="0.3" footer="0.3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667b75-bca6-426d-8f1b-c89634baa8ce" xsi:nil="true"/>
    <lcf76f155ced4ddcb4097134ff3c332f xmlns="4ccc4ad9-ed04-4329-85ab-77d06dfb1cec">
      <Terms xmlns="http://schemas.microsoft.com/office/infopath/2007/PartnerControls"/>
    </lcf76f155ced4ddcb4097134ff3c332f>
    <SelectedPICSforSM xmlns="4ccc4ad9-ed04-4329-85ab-77d06dfb1cec">true</SelectedPICSforS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577BB1EF04940B6A9C5EB9AC6EF92" ma:contentTypeVersion="23" ma:contentTypeDescription="Create a new document." ma:contentTypeScope="" ma:versionID="84e49250ce8dc52938921a3d99c6fa69">
  <xsd:schema xmlns:xsd="http://www.w3.org/2001/XMLSchema" xmlns:xs="http://www.w3.org/2001/XMLSchema" xmlns:p="http://schemas.microsoft.com/office/2006/metadata/properties" xmlns:ns2="4ccc4ad9-ed04-4329-85ab-77d06dfb1cec" xmlns:ns3="19667b75-bca6-426d-8f1b-c89634baa8ce" targetNamespace="http://schemas.microsoft.com/office/2006/metadata/properties" ma:root="true" ma:fieldsID="f05df868ca2b75be8e18173af628a61f" ns2:_="" ns3:_="">
    <xsd:import namespace="4ccc4ad9-ed04-4329-85ab-77d06dfb1cec"/>
    <xsd:import namespace="19667b75-bca6-426d-8f1b-c89634baa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SelectedPICSforS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c4ad9-ed04-4329-85ab-77d06dfb1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lectedPICSforSM" ma:index="26" nillable="true" ma:displayName="Selected PICS for SM" ma:default="1" ma:format="Dropdown" ma:internalName="SelectedPICSforSM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67b75-bca6-426d-8f1b-c89634baa8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164d44d-95fa-4c3f-ac4e-67612bdc0f3d}" ma:internalName="TaxCatchAll" ma:showField="CatchAllData" ma:web="19667b75-bca6-426d-8f1b-c89634baa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7A5A9-B607-4913-8FA3-D61B060D69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6207D4-F69F-40D6-B1C1-0648A26580B5}">
  <ds:schemaRefs>
    <ds:schemaRef ds:uri="19667b75-bca6-426d-8f1b-c89634baa8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ccc4ad9-ed04-4329-85ab-77d06dfb1ce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136C60-CC67-4D44-8A6D-A3613AE03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c4ad9-ed04-4329-85ab-77d06dfb1cec"/>
    <ds:schemaRef ds:uri="19667b75-bca6-426d-8f1b-c89634ba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Fernandez Bautista, Pedro</dc:creator>
  <cp:keywords/>
  <dc:description/>
  <cp:lastModifiedBy>Villalba Morales, Cristina</cp:lastModifiedBy>
  <cp:revision/>
  <dcterms:created xsi:type="dcterms:W3CDTF">2020-10-01T09:20:23Z</dcterms:created>
  <dcterms:modified xsi:type="dcterms:W3CDTF">2026-01-13T11:16:41Z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0x0101003C1577BB1EF04940B6A9C5EB9AC6EF92</vt:lpwstr>
  </property>
  <property fmtid="{D5CDD505-2E9C-101B-9397-08002B2CF9AE}" pid="3" name="MediaServiceImageTags">
    <vt:lpwstr/>
  </property>
</Properties>
</file>