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jsitges.lan\departaments\ViaPublica\ONA\RESIDUS I NETEJA VIARIA\PLECS NViRRiD\PLECS NViRRiD 2024\INFORMACIÓ GENERADA\08_PPT NViRRiD\ANNEXES\VERSIO 2\"/>
    </mc:Choice>
  </mc:AlternateContent>
  <bookViews>
    <workbookView xWindow="0" yWindow="0" windowWidth="23040" windowHeight="8784"/>
  </bookViews>
  <sheets>
    <sheet name="CONTENIDORS_PODA_VOLUMINOS" sheetId="1" r:id="rId1"/>
    <sheet name="TEXTIL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5" i="2" l="1"/>
  <c r="N33" i="2"/>
  <c r="M33" i="2"/>
  <c r="L33" i="2"/>
  <c r="K33" i="2"/>
  <c r="J33" i="2"/>
  <c r="I33" i="2"/>
  <c r="H33" i="2"/>
  <c r="G33" i="2"/>
  <c r="F33" i="2"/>
  <c r="E33" i="2"/>
  <c r="D33" i="2"/>
  <c r="C33" i="2"/>
  <c r="R32" i="2"/>
  <c r="Q32" i="2"/>
  <c r="P32" i="2"/>
  <c r="O32" i="2"/>
  <c r="S32" i="2" s="1"/>
  <c r="R31" i="2"/>
  <c r="Q31" i="2"/>
  <c r="S31" i="2" s="1"/>
  <c r="P31" i="2"/>
  <c r="O31" i="2"/>
  <c r="R30" i="2"/>
  <c r="Q30" i="2"/>
  <c r="P30" i="2"/>
  <c r="O30" i="2"/>
  <c r="S30" i="2" s="1"/>
  <c r="S29" i="2"/>
  <c r="R29" i="2"/>
  <c r="Q29" i="2"/>
  <c r="P29" i="2"/>
  <c r="O29" i="2"/>
  <c r="R28" i="2"/>
  <c r="Q28" i="2"/>
  <c r="P28" i="2"/>
  <c r="S28" i="2" s="1"/>
  <c r="O28" i="2"/>
  <c r="R27" i="2"/>
  <c r="Q27" i="2"/>
  <c r="P27" i="2"/>
  <c r="O27" i="2"/>
  <c r="S27" i="2" s="1"/>
  <c r="R26" i="2"/>
  <c r="S26" i="2" s="1"/>
  <c r="Q26" i="2"/>
  <c r="P26" i="2"/>
  <c r="O26" i="2"/>
  <c r="R25" i="2"/>
  <c r="Q25" i="2"/>
  <c r="P25" i="2"/>
  <c r="O25" i="2"/>
  <c r="S25" i="2" s="1"/>
  <c r="R24" i="2"/>
  <c r="Q24" i="2"/>
  <c r="P24" i="2"/>
  <c r="O24" i="2"/>
  <c r="S24" i="2" s="1"/>
  <c r="R23" i="2"/>
  <c r="Q23" i="2"/>
  <c r="S23" i="2" s="1"/>
  <c r="P23" i="2"/>
  <c r="O23" i="2"/>
  <c r="R22" i="2"/>
  <c r="Q22" i="2"/>
  <c r="P22" i="2"/>
  <c r="O22" i="2"/>
  <c r="S22" i="2" s="1"/>
  <c r="S21" i="2"/>
  <c r="R21" i="2"/>
  <c r="Q21" i="2"/>
  <c r="P21" i="2"/>
  <c r="O21" i="2"/>
  <c r="R20" i="2"/>
  <c r="Q20" i="2"/>
  <c r="P20" i="2"/>
  <c r="S20" i="2" s="1"/>
  <c r="O20" i="2"/>
  <c r="R19" i="2"/>
  <c r="Q19" i="2"/>
  <c r="P19" i="2"/>
  <c r="O19" i="2"/>
  <c r="S19" i="2" s="1"/>
  <c r="R18" i="2"/>
  <c r="S18" i="2" s="1"/>
  <c r="Q18" i="2"/>
  <c r="P18" i="2"/>
  <c r="O18" i="2"/>
  <c r="R17" i="2"/>
  <c r="Q17" i="2"/>
  <c r="P17" i="2"/>
  <c r="O17" i="2"/>
  <c r="S17" i="2" s="1"/>
  <c r="R16" i="2"/>
  <c r="Q16" i="2"/>
  <c r="P16" i="2"/>
  <c r="O16" i="2"/>
  <c r="S16" i="2" s="1"/>
  <c r="R15" i="2"/>
  <c r="Q15" i="2"/>
  <c r="S15" i="2" s="1"/>
  <c r="P15" i="2"/>
  <c r="O15" i="2"/>
  <c r="R14" i="2"/>
  <c r="Q14" i="2"/>
  <c r="P14" i="2"/>
  <c r="O14" i="2"/>
  <c r="S14" i="2" s="1"/>
  <c r="S13" i="2"/>
  <c r="R13" i="2"/>
  <c r="Q13" i="2"/>
  <c r="P13" i="2"/>
  <c r="O13" i="2"/>
  <c r="R12" i="2"/>
  <c r="Q12" i="2"/>
  <c r="P12" i="2"/>
  <c r="S12" i="2" s="1"/>
  <c r="O12" i="2"/>
  <c r="R11" i="2"/>
  <c r="Q11" i="2"/>
  <c r="P11" i="2"/>
  <c r="O11" i="2"/>
  <c r="S11" i="2" s="1"/>
  <c r="R10" i="2"/>
  <c r="S10" i="2" s="1"/>
  <c r="Q10" i="2"/>
  <c r="P10" i="2"/>
  <c r="O10" i="2"/>
  <c r="R9" i="2"/>
  <c r="Q9" i="2"/>
  <c r="P9" i="2"/>
  <c r="O9" i="2"/>
  <c r="S9" i="2" s="1"/>
  <c r="R8" i="2"/>
  <c r="R33" i="2" s="1"/>
  <c r="Q8" i="2"/>
  <c r="Q33" i="2" s="1"/>
  <c r="P8" i="2"/>
  <c r="P33" i="2" s="1"/>
  <c r="O8" i="2"/>
  <c r="S8" i="2" s="1"/>
  <c r="S33" i="2" l="1"/>
  <c r="O33" i="2"/>
  <c r="O12" i="1"/>
  <c r="P10" i="1" l="1"/>
  <c r="P11" i="1"/>
  <c r="P9" i="1"/>
  <c r="O10" i="1"/>
  <c r="Q10" i="1" l="1"/>
  <c r="R10" i="1" s="1"/>
  <c r="S10" i="1" s="1"/>
</calcChain>
</file>

<file path=xl/sharedStrings.xml><?xml version="1.0" encoding="utf-8"?>
<sst xmlns="http://schemas.openxmlformats.org/spreadsheetml/2006/main" count="105" uniqueCount="103">
  <si>
    <t>ORGÀNICA COMERCIAL</t>
  </si>
  <si>
    <t>ORGÀNICA MUNICIPAL</t>
  </si>
  <si>
    <t>ORGÀNICA</t>
  </si>
  <si>
    <t>VIDRE COMERCIAL</t>
  </si>
  <si>
    <t>VIDRE MUNICIPAL</t>
  </si>
  <si>
    <t>VIDRE TOTAL</t>
  </si>
  <si>
    <t>PODA TOTAL</t>
  </si>
  <si>
    <t>ENVASOS COMERCIAL</t>
  </si>
  <si>
    <t>ENVASOS MUNICIPAL</t>
  </si>
  <si>
    <t>ENVASOS TOTAL</t>
  </si>
  <si>
    <t>VOLUMINOSOS TOTAL</t>
  </si>
  <si>
    <t xml:space="preserve">CARTRO COMERCIAL </t>
  </si>
  <si>
    <t>CARTRO MUNICIPAL</t>
  </si>
  <si>
    <t>CARTRÓ TOTAL</t>
  </si>
  <si>
    <t>REBUIG VIÀRIA</t>
  </si>
  <si>
    <t>REBUIG COMERCIAL</t>
  </si>
  <si>
    <t>REBUIG MUNICIPAL</t>
  </si>
  <si>
    <t>REBUIG</t>
  </si>
  <si>
    <t>TOTAL 2024</t>
  </si>
  <si>
    <t>DESEMBRE</t>
  </si>
  <si>
    <t>NOVEMBRE</t>
  </si>
  <si>
    <t>OCTUBRE</t>
  </si>
  <si>
    <t>SETEMBRE</t>
  </si>
  <si>
    <t>AGOST</t>
  </si>
  <si>
    <t>JULIOL</t>
  </si>
  <si>
    <t>JUNY</t>
  </si>
  <si>
    <t>MAIG</t>
  </si>
  <si>
    <t>ABRIL</t>
  </si>
  <si>
    <t xml:space="preserve"> MARÇ</t>
  </si>
  <si>
    <t xml:space="preserve"> FEBRER</t>
  </si>
  <si>
    <t xml:space="preserve"> GENER</t>
  </si>
  <si>
    <t>RESIDU</t>
  </si>
  <si>
    <t>RESIDUS 2024 MUNICIPI  DE SITGES</t>
  </si>
  <si>
    <t xml:space="preserve">DADES RECOLLIDA ROBA SITGES </t>
  </si>
  <si>
    <t>DADES RECOLLIDA PER CONTENIDORS 2024</t>
  </si>
  <si>
    <t>CODI</t>
  </si>
  <si>
    <t>LOCALITZACIÓ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</si>
  <si>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</si>
  <si>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</si>
  <si>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</si>
  <si>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</si>
  <si>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</si>
  <si>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</si>
  <si>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</si>
  <si>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</si>
  <si>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</si>
  <si>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</si>
  <si>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</si>
  <si>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</si>
  <si>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1r trim</t>
  </si>
  <si>
    <t>2n trim</t>
  </si>
  <si>
    <t>3r trim</t>
  </si>
  <si>
    <t>4t trim</t>
  </si>
  <si>
    <t>TOTAL</t>
  </si>
  <si>
    <t>SITG001</t>
  </si>
  <si>
    <t>Bóbila</t>
  </si>
  <si>
    <t>SITG003</t>
  </si>
  <si>
    <t>Pl. Alcalde Guell</t>
  </si>
  <si>
    <t>SITG004</t>
  </si>
  <si>
    <t>Pl. Sant Joan Baptista</t>
  </si>
  <si>
    <t>SITG005</t>
  </si>
  <si>
    <t>Pg. Dr. Gaietà Benaprés</t>
  </si>
  <si>
    <t>SITG006</t>
  </si>
  <si>
    <t>Av. De les Corts d'Aragó ,5</t>
  </si>
  <si>
    <t>SITG007</t>
  </si>
  <si>
    <t>C. Bassa Rodona, 13</t>
  </si>
  <si>
    <t>SITG008</t>
  </si>
  <si>
    <t>Pg.Vilanova, 82</t>
  </si>
  <si>
    <t>SITG009</t>
  </si>
  <si>
    <t>C. de les Pruelles (Deixalleria)</t>
  </si>
  <si>
    <t>SITG010</t>
  </si>
  <si>
    <t>C. Sinia Morera, 5</t>
  </si>
  <si>
    <t>SITG011</t>
  </si>
  <si>
    <t>C. Ramón Planes - Av. Balmins</t>
  </si>
  <si>
    <t>SITG012</t>
  </si>
  <si>
    <t>C. Ramón Dalmases, 16</t>
  </si>
  <si>
    <t>SITG013</t>
  </si>
  <si>
    <t xml:space="preserve"> Pàrking Estació Renfe</t>
  </si>
  <si>
    <t>SITG014</t>
  </si>
  <si>
    <t>C. Ferrocarril, 3</t>
  </si>
  <si>
    <t>SITG015</t>
  </si>
  <si>
    <t>C. Josep V. Foix</t>
  </si>
  <si>
    <t>SITG016</t>
  </si>
  <si>
    <t>Av. Cami del Capellans, 75</t>
  </si>
  <si>
    <t>SITG017</t>
  </si>
  <si>
    <t>Av. Cami de la Fita, 52</t>
  </si>
  <si>
    <t>SITG018</t>
  </si>
  <si>
    <t>Pg. De l'Espígol</t>
  </si>
  <si>
    <t>SITG019</t>
  </si>
  <si>
    <t>Pl. Sant Joan Baptista, 2</t>
  </si>
  <si>
    <t>SITG020</t>
  </si>
  <si>
    <t>SITG021</t>
  </si>
  <si>
    <t>Urbanitzacio Vallpineda</t>
  </si>
  <si>
    <t>SITG022</t>
  </si>
  <si>
    <t>Av. Capellans, 56</t>
  </si>
  <si>
    <t>SITG023</t>
  </si>
  <si>
    <t>Av. Artur Carbonell, 22</t>
  </si>
  <si>
    <t>SITG024</t>
  </si>
  <si>
    <t>Crta. Costes, 56</t>
  </si>
  <si>
    <t>SITG025</t>
  </si>
  <si>
    <t>C. Vidal i Barraquer, 20</t>
  </si>
  <si>
    <t>SITG026</t>
  </si>
  <si>
    <t>C. del Morro Curt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</si>
</sst>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"/>
    <numFmt numFmtId="165" formatCode="_-* #,##0\ _€_-;\-* #,##0\ _€_-;_-* &quot;-&quot;??\ _€_-;_-@"/>
    <numFmt numFmtId="166" formatCode="_-* #,##0.000\ _€_-;\-* #,##0.000\ _€_-;_-* &quot;-&quot;??\ _€_-;_-@"/>
  </numFmts>
  <fonts count="29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8"/>
      <color theme="1"/>
      <name val="Times New Roman"/>
      <family val="1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8"/>
      <color theme="0"/>
      <name val="Tahoma"/>
      <family val="2"/>
    </font>
    <font>
      <b/>
      <sz val="8"/>
      <color indexed="8"/>
      <name val="Tahoma"/>
      <family val="2"/>
    </font>
    <font>
      <sz val="10"/>
      <color indexed="8"/>
      <name val="Arial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1"/>
      <color rgb="FF201F35"/>
      <name val="Calibri"/>
      <family val="2"/>
    </font>
    <font>
      <sz val="11"/>
      <color rgb="FF201F35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CC99"/>
        <bgColor rgb="FFFFCC9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00B0F0"/>
        <bgColor indexed="64"/>
      </patternFill>
    </fill>
    <fill>
      <patternFill patternType="solid">
        <fgColor rgb="FF00CCFF"/>
        <bgColor rgb="FF00CCFF"/>
      </patternFill>
    </fill>
    <fill>
      <patternFill patternType="solid">
        <fgColor rgb="FFC0C0C0"/>
        <bgColor rgb="FFC0C0C0"/>
      </patternFill>
    </fill>
    <fill>
      <patternFill patternType="solid">
        <fgColor rgb="FFC0000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0" fontId="14" fillId="0" borderId="0">
      <alignment vertical="top"/>
    </xf>
  </cellStyleXfs>
  <cellXfs count="101">
    <xf numFmtId="0" fontId="0" fillId="0" borderId="0" xfId="0"/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65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right"/>
    </xf>
    <xf numFmtId="0" fontId="3" fillId="0" borderId="0" xfId="1" applyFont="1"/>
    <xf numFmtId="164" fontId="3" fillId="0" borderId="0" xfId="1" applyNumberFormat="1" applyFont="1"/>
    <xf numFmtId="164" fontId="4" fillId="0" borderId="0" xfId="1" applyNumberFormat="1" applyFont="1" applyAlignment="1">
      <alignment horizontal="left" vertical="center"/>
    </xf>
    <xf numFmtId="16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 wrapText="1"/>
    </xf>
    <xf numFmtId="9" fontId="2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165" fontId="5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5" fontId="3" fillId="0" borderId="0" xfId="1" applyNumberFormat="1" applyFont="1"/>
    <xf numFmtId="165" fontId="7" fillId="0" borderId="0" xfId="1" applyNumberFormat="1" applyFont="1"/>
    <xf numFmtId="165" fontId="5" fillId="0" borderId="0" xfId="1" applyNumberFormat="1" applyFont="1"/>
    <xf numFmtId="164" fontId="5" fillId="0" borderId="0" xfId="1" applyNumberFormat="1" applyFont="1"/>
    <xf numFmtId="166" fontId="5" fillId="0" borderId="0" xfId="1" applyNumberFormat="1" applyFont="1"/>
    <xf numFmtId="0" fontId="5" fillId="0" borderId="0" xfId="1" applyFont="1"/>
    <xf numFmtId="165" fontId="5" fillId="0" borderId="1" xfId="1" applyNumberFormat="1" applyFont="1" applyBorder="1"/>
    <xf numFmtId="165" fontId="5" fillId="2" borderId="1" xfId="1" applyNumberFormat="1" applyFont="1" applyFill="1" applyBorder="1"/>
    <xf numFmtId="0" fontId="7" fillId="3" borderId="2" xfId="1" applyFont="1" applyFill="1" applyBorder="1"/>
    <xf numFmtId="0" fontId="5" fillId="3" borderId="2" xfId="1" applyFont="1" applyFill="1" applyBorder="1"/>
    <xf numFmtId="165" fontId="5" fillId="4" borderId="1" xfId="1" applyNumberFormat="1" applyFont="1" applyFill="1" applyBorder="1"/>
    <xf numFmtId="0" fontId="7" fillId="5" borderId="2" xfId="1" applyFont="1" applyFill="1" applyBorder="1"/>
    <xf numFmtId="0" fontId="5" fillId="5" borderId="2" xfId="1" applyFont="1" applyFill="1" applyBorder="1"/>
    <xf numFmtId="0" fontId="5" fillId="0" borderId="2" xfId="1" applyFont="1" applyBorder="1"/>
    <xf numFmtId="165" fontId="5" fillId="6" borderId="1" xfId="1" applyNumberFormat="1" applyFont="1" applyFill="1" applyBorder="1"/>
    <xf numFmtId="0" fontId="7" fillId="7" borderId="2" xfId="1" applyFont="1" applyFill="1" applyBorder="1"/>
    <xf numFmtId="0" fontId="5" fillId="7" borderId="2" xfId="1" applyFont="1" applyFill="1" applyBorder="1"/>
    <xf numFmtId="165" fontId="5" fillId="8" borderId="1" xfId="1" applyNumberFormat="1" applyFont="1" applyFill="1" applyBorder="1"/>
    <xf numFmtId="0" fontId="7" fillId="9" borderId="2" xfId="1" applyFont="1" applyFill="1" applyBorder="1"/>
    <xf numFmtId="0" fontId="5" fillId="9" borderId="2" xfId="1" applyFont="1" applyFill="1" applyBorder="1"/>
    <xf numFmtId="0" fontId="7" fillId="0" borderId="3" xfId="1" applyFont="1" applyBorder="1"/>
    <xf numFmtId="0" fontId="5" fillId="0" borderId="3" xfId="1" applyFont="1" applyBorder="1"/>
    <xf numFmtId="0" fontId="8" fillId="10" borderId="4" xfId="1" applyFont="1" applyFill="1" applyBorder="1" applyAlignment="1">
      <alignment horizontal="center"/>
    </xf>
    <xf numFmtId="0" fontId="9" fillId="0" borderId="0" xfId="1" applyFont="1"/>
    <xf numFmtId="165" fontId="0" fillId="0" borderId="0" xfId="0" applyNumberFormat="1"/>
    <xf numFmtId="10" fontId="0" fillId="0" borderId="0" xfId="0" applyNumberFormat="1"/>
    <xf numFmtId="0" fontId="1" fillId="0" borderId="0" xfId="1"/>
    <xf numFmtId="0" fontId="11" fillId="0" borderId="0" xfId="2" applyFont="1" applyFill="1" applyBorder="1" applyAlignment="1">
      <alignment vertical="center"/>
    </xf>
    <xf numFmtId="0" fontId="11" fillId="11" borderId="5" xfId="2" applyFont="1" applyFill="1" applyBorder="1" applyAlignment="1">
      <alignment horizontal="center" vertical="center"/>
    </xf>
    <xf numFmtId="0" fontId="11" fillId="11" borderId="6" xfId="2" applyFont="1" applyFill="1" applyBorder="1" applyAlignment="1">
      <alignment horizontal="center" vertical="center"/>
    </xf>
    <xf numFmtId="0" fontId="11" fillId="11" borderId="7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5" fillId="0" borderId="0" xfId="3" applyFont="1" applyAlignment="1">
      <alignment vertical="center"/>
    </xf>
    <xf numFmtId="0" fontId="11" fillId="11" borderId="8" xfId="2" applyFont="1" applyFill="1" applyBorder="1" applyAlignment="1">
      <alignment horizontal="center" vertical="center"/>
    </xf>
    <xf numFmtId="0" fontId="11" fillId="11" borderId="9" xfId="2" applyFont="1" applyFill="1" applyBorder="1" applyAlignment="1">
      <alignment horizontal="center" vertical="center"/>
    </xf>
    <xf numFmtId="0" fontId="11" fillId="11" borderId="10" xfId="2" applyFont="1" applyFill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6" fillId="0" borderId="0" xfId="3" applyFont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17" fillId="12" borderId="11" xfId="3" applyFont="1" applyFill="1" applyBorder="1" applyAlignment="1">
      <alignment horizontal="center" vertical="center"/>
    </xf>
    <xf numFmtId="0" fontId="17" fillId="12" borderId="12" xfId="3" applyFont="1" applyFill="1" applyBorder="1" applyAlignment="1">
      <alignment horizontal="center" vertical="center"/>
    </xf>
    <xf numFmtId="0" fontId="17" fillId="12" borderId="13" xfId="3" applyFont="1" applyFill="1" applyBorder="1" applyAlignment="1">
      <alignment horizontal="center" vertical="center"/>
    </xf>
    <xf numFmtId="0" fontId="18" fillId="0" borderId="0" xfId="3" applyFont="1" applyAlignment="1">
      <alignment vertical="center"/>
    </xf>
    <xf numFmtId="0" fontId="19" fillId="13" borderId="14" xfId="3" applyFont="1" applyFill="1" applyBorder="1" applyAlignment="1">
      <alignment horizontal="center" vertical="center"/>
    </xf>
    <xf numFmtId="0" fontId="19" fillId="13" borderId="15" xfId="3" applyFont="1" applyFill="1" applyBorder="1" applyAlignment="1">
      <alignment horizontal="center" vertical="center"/>
    </xf>
    <xf numFmtId="0" fontId="19" fillId="13" borderId="16" xfId="3" applyFont="1" applyFill="1" applyBorder="1" applyAlignment="1">
      <alignment horizontal="center" vertical="center"/>
    </xf>
    <xf numFmtId="0" fontId="19" fillId="13" borderId="17" xfId="3" applyFont="1" applyFill="1" applyBorder="1" applyAlignment="1">
      <alignment horizontal="center" vertical="center"/>
    </xf>
    <xf numFmtId="0" fontId="20" fillId="0" borderId="0" xfId="3" applyFont="1" applyAlignment="1">
      <alignment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1" fontId="0" fillId="0" borderId="20" xfId="0" applyNumberFormat="1" applyBorder="1" applyAlignment="1" applyProtection="1">
      <alignment horizontal="center" vertical="center"/>
      <protection locked="0"/>
    </xf>
    <xf numFmtId="1" fontId="22" fillId="0" borderId="20" xfId="0" applyNumberFormat="1" applyFont="1" applyFill="1" applyBorder="1" applyAlignment="1">
      <alignment horizontal="center" vertical="center" readingOrder="1"/>
    </xf>
    <xf numFmtId="1" fontId="22" fillId="14" borderId="21" xfId="0" applyNumberFormat="1" applyFont="1" applyFill="1" applyBorder="1" applyAlignment="1">
      <alignment horizontal="center" vertical="center" readingOrder="1"/>
    </xf>
    <xf numFmtId="1" fontId="23" fillId="0" borderId="20" xfId="0" applyNumberFormat="1" applyFont="1" applyFill="1" applyBorder="1" applyAlignment="1">
      <alignment horizontal="center" vertical="center" readingOrder="1"/>
    </xf>
    <xf numFmtId="1" fontId="23" fillId="0" borderId="22" xfId="0" applyNumberFormat="1" applyFont="1" applyFill="1" applyBorder="1" applyAlignment="1">
      <alignment horizontal="center" vertical="center" readingOrder="1"/>
    </xf>
    <xf numFmtId="3" fontId="24" fillId="0" borderId="19" xfId="3" applyNumberFormat="1" applyFont="1" applyBorder="1" applyAlignment="1">
      <alignment horizontal="center" vertical="center"/>
    </xf>
    <xf numFmtId="3" fontId="24" fillId="0" borderId="23" xfId="3" applyNumberFormat="1" applyFont="1" applyBorder="1" applyAlignment="1">
      <alignment horizontal="center" vertical="center"/>
    </xf>
    <xf numFmtId="0" fontId="25" fillId="0" borderId="0" xfId="3" applyFont="1" applyAlignment="1">
      <alignment vertical="center"/>
    </xf>
    <xf numFmtId="0" fontId="21" fillId="0" borderId="24" xfId="3" applyFont="1" applyBorder="1" applyAlignment="1">
      <alignment horizontal="center" vertical="center"/>
    </xf>
    <xf numFmtId="0" fontId="21" fillId="0" borderId="25" xfId="3" applyFont="1" applyBorder="1" applyAlignment="1">
      <alignment horizontal="center" vertical="center"/>
    </xf>
    <xf numFmtId="1" fontId="0" fillId="0" borderId="22" xfId="0" applyNumberFormat="1" applyBorder="1" applyAlignment="1" applyProtection="1">
      <alignment horizontal="center" vertical="center"/>
      <protection locked="0"/>
    </xf>
    <xf numFmtId="1" fontId="22" fillId="0" borderId="22" xfId="0" applyNumberFormat="1" applyFont="1" applyFill="1" applyBorder="1" applyAlignment="1">
      <alignment horizontal="center" vertical="center" readingOrder="1"/>
    </xf>
    <xf numFmtId="3" fontId="24" fillId="0" borderId="25" xfId="3" applyNumberFormat="1" applyFont="1" applyBorder="1" applyAlignment="1">
      <alignment horizontal="center" vertical="center"/>
    </xf>
    <xf numFmtId="3" fontId="24" fillId="0" borderId="26" xfId="3" applyNumberFormat="1" applyFont="1" applyBorder="1" applyAlignment="1">
      <alignment horizontal="center" vertical="center"/>
    </xf>
    <xf numFmtId="0" fontId="26" fillId="0" borderId="24" xfId="0" applyFont="1" applyBorder="1" applyAlignment="1" applyProtection="1">
      <alignment horizontal="center" vertical="center"/>
      <protection locked="0"/>
    </xf>
    <xf numFmtId="0" fontId="26" fillId="0" borderId="25" xfId="0" applyFont="1" applyBorder="1" applyAlignment="1" applyProtection="1">
      <alignment horizontal="center" vertical="center"/>
      <protection locked="0"/>
    </xf>
    <xf numFmtId="3" fontId="24" fillId="0" borderId="16" xfId="3" applyNumberFormat="1" applyFont="1" applyBorder="1" applyAlignment="1">
      <alignment horizontal="center" vertical="center"/>
    </xf>
    <xf numFmtId="0" fontId="26" fillId="0" borderId="22" xfId="0" applyFon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0" fontId="27" fillId="13" borderId="27" xfId="3" applyFont="1" applyFill="1" applyBorder="1" applyAlignment="1">
      <alignment horizontal="center" vertical="center"/>
    </xf>
    <xf numFmtId="0" fontId="27" fillId="13" borderId="28" xfId="3" applyFont="1" applyFill="1" applyBorder="1" applyAlignment="1">
      <alignment horizontal="center" vertical="center"/>
    </xf>
    <xf numFmtId="3" fontId="28" fillId="15" borderId="29" xfId="3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1" fontId="26" fillId="0" borderId="0" xfId="0" applyNumberFormat="1" applyFont="1" applyProtection="1">
      <protection locked="0"/>
    </xf>
    <xf numFmtId="3" fontId="0" fillId="0" borderId="0" xfId="0" applyNumberFormat="1"/>
    <xf numFmtId="0" fontId="21" fillId="0" borderId="24" xfId="3" applyFont="1" applyFill="1" applyBorder="1" applyAlignment="1">
      <alignment horizontal="center" vertical="center"/>
    </xf>
    <xf numFmtId="0" fontId="21" fillId="0" borderId="25" xfId="3" applyFont="1" applyFill="1" applyBorder="1" applyAlignment="1">
      <alignment horizontal="center" vertical="center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" fontId="22" fillId="0" borderId="21" xfId="0" applyNumberFormat="1" applyFont="1" applyFill="1" applyBorder="1" applyAlignment="1">
      <alignment horizontal="center" vertical="center" readingOrder="1"/>
    </xf>
    <xf numFmtId="3" fontId="24" fillId="0" borderId="25" xfId="3" applyNumberFormat="1" applyFont="1" applyFill="1" applyBorder="1" applyAlignment="1">
      <alignment horizontal="center" vertical="center"/>
    </xf>
    <xf numFmtId="3" fontId="24" fillId="0" borderId="26" xfId="3" applyNumberFormat="1" applyFont="1" applyFill="1" applyBorder="1" applyAlignment="1">
      <alignment horizontal="center" vertical="center"/>
    </xf>
    <xf numFmtId="0" fontId="25" fillId="0" borderId="0" xfId="3" applyFont="1" applyFill="1" applyAlignment="1">
      <alignment vertical="center"/>
    </xf>
    <xf numFmtId="0" fontId="0" fillId="0" borderId="0" xfId="0" applyFill="1"/>
    <xf numFmtId="0" fontId="26" fillId="0" borderId="24" xfId="0" applyFont="1" applyFill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_DadesRobaFIT" xfId="2"/>
    <cellStyle name="Normal_DadesRobaSantSadurni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diamond"/>
            <c:size val="7"/>
            <c:spPr>
              <a:solidFill>
                <a:schemeClr val="accent2">
                  <a:lumMod val="75000"/>
                </a:schemeClr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4.4444444444444446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E8B-49DA-AECF-BD78F0CA7587}"/>
                </c:ext>
              </c:extLst>
            </c:dLbl>
            <c:dLbl>
              <c:idx val="1"/>
              <c:layout>
                <c:manualLayout>
                  <c:x val="-8.3333333333333329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E8B-49DA-AECF-BD78F0CA7587}"/>
                </c:ext>
              </c:extLst>
            </c:dLbl>
            <c:dLbl>
              <c:idx val="2"/>
              <c:layout>
                <c:manualLayout>
                  <c:x val="-2.7764183883676581E-2"/>
                  <c:y val="5.0925925925925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E8B-49DA-AECF-BD78F0CA7587}"/>
                </c:ext>
              </c:extLst>
            </c:dLbl>
            <c:dLbl>
              <c:idx val="3"/>
              <c:layout>
                <c:manualLayout>
                  <c:x val="-1.9502204833694834E-2"/>
                  <c:y val="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E8B-49DA-AECF-BD78F0CA7587}"/>
                </c:ext>
              </c:extLst>
            </c:dLbl>
            <c:dLbl>
              <c:idx val="4"/>
              <c:layout>
                <c:manualLayout>
                  <c:x val="-0.10277202511379341"/>
                  <c:y val="-3.7037401574803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E8B-49DA-AECF-BD78F0CA7587}"/>
                </c:ext>
              </c:extLst>
            </c:dLbl>
            <c:dLbl>
              <c:idx val="5"/>
              <c:layout>
                <c:manualLayout>
                  <c:x val="-4.9998087504849541E-2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E8B-49DA-AECF-BD78F0CA7587}"/>
                </c:ext>
              </c:extLst>
            </c:dLbl>
            <c:dLbl>
              <c:idx val="6"/>
              <c:layout>
                <c:manualLayout>
                  <c:x val="-3.8857967181583318E-2"/>
                  <c:y val="-5.555592009332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DE8B-49DA-AECF-BD78F0CA7587}"/>
                </c:ext>
              </c:extLst>
            </c:dLbl>
            <c:dLbl>
              <c:idx val="7"/>
              <c:layout>
                <c:manualLayout>
                  <c:x val="-2.7810520909036369E-2"/>
                  <c:y val="-5.55559200933217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E8B-49DA-AECF-BD78F0CA7587}"/>
                </c:ext>
              </c:extLst>
            </c:dLbl>
            <c:dLbl>
              <c:idx val="8"/>
              <c:layout>
                <c:manualLayout>
                  <c:x val="1.1107116121241366E-2"/>
                  <c:y val="-1.38892534266550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E8B-49DA-AECF-BD78F0CA7587}"/>
                </c:ext>
              </c:extLst>
            </c:dLbl>
            <c:dLbl>
              <c:idx val="9"/>
              <c:layout>
                <c:manualLayout>
                  <c:x val="-9.1645456184736102E-2"/>
                  <c:y val="-3.7037037037037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E8B-49DA-AECF-BD78F0CA7587}"/>
                </c:ext>
              </c:extLst>
            </c:dLbl>
            <c:dLbl>
              <c:idx val="10"/>
              <c:layout>
                <c:manualLayout>
                  <c:x val="-6.6624336774003284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DE8B-49DA-AECF-BD78F0CA7587}"/>
                </c:ext>
              </c:extLst>
            </c:dLbl>
            <c:dLbl>
              <c:idx val="11"/>
              <c:layout>
                <c:manualLayout>
                  <c:x val="-2.2222222222222223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DE8B-49DA-AECF-BD78F0CA75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[1]Sitges!$C$7:$N$7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[1]Sitges!$C$33:$N$33</c:f>
              <c:numCache>
                <c:formatCode>#,##0</c:formatCode>
                <c:ptCount val="12"/>
                <c:pt idx="0">
                  <c:v>9189.8242000000009</c:v>
                </c:pt>
                <c:pt idx="1">
                  <c:v>6998.2238000000007</c:v>
                </c:pt>
                <c:pt idx="2">
                  <c:v>6942.1372999999994</c:v>
                </c:pt>
                <c:pt idx="3">
                  <c:v>8340.2952000000005</c:v>
                </c:pt>
                <c:pt idx="4">
                  <c:v>11328.591200000001</c:v>
                </c:pt>
                <c:pt idx="5">
                  <c:v>11277.302399999999</c:v>
                </c:pt>
                <c:pt idx="6">
                  <c:v>11473.147299999997</c:v>
                </c:pt>
                <c:pt idx="7">
                  <c:v>8812.3336000000018</c:v>
                </c:pt>
                <c:pt idx="8">
                  <c:v>6325.1282999999985</c:v>
                </c:pt>
                <c:pt idx="9">
                  <c:v>11534.158200000002</c:v>
                </c:pt>
                <c:pt idx="10">
                  <c:v>11187.171800000002</c:v>
                </c:pt>
                <c:pt idx="11">
                  <c:v>7598.1501999999991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B-49DA-AECF-BD78F0CA75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5845760"/>
        <c:axId val="95865088"/>
      </c:lineChart>
      <c:catAx>
        <c:axId val="95845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5865088"/>
        <c:crosses val="autoZero"/>
        <c:auto val="1"/>
        <c:lblAlgn val="ctr"/>
        <c:lblOffset val="100"/>
        <c:noMultiLvlLbl val="0"/>
      </c:catAx>
      <c:valAx>
        <c:axId val="95865088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95845760"/>
        <c:crosses val="autoZero"/>
        <c:crossBetween val="between"/>
      </c:valAx>
    </c:plotArea>
    <c:plotVisOnly val="1"/>
    <c:dispBlanksAs val="gap"/>
    <c:showDLblsOverMax val="0"/>
  </c:chart>
  <c:spPr>
    <a:ln w="28575">
      <a:solidFill>
        <a:schemeClr val="accent2">
          <a:lumMod val="75000"/>
        </a:schemeClr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2.2222222222222223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72F-47C7-918B-26C4566CA52F}"/>
                </c:ext>
              </c:extLst>
            </c:dLbl>
            <c:dLbl>
              <c:idx val="1"/>
              <c:layout>
                <c:manualLayout>
                  <c:x val="2.5000000000000001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2F-47C7-918B-26C4566CA52F}"/>
                </c:ext>
              </c:extLst>
            </c:dLbl>
            <c:dLbl>
              <c:idx val="2"/>
              <c:layout>
                <c:manualLayout>
                  <c:x val="3.3333333333333333E-2"/>
                  <c:y val="-4.62962962962963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72F-47C7-918B-26C4566CA52F}"/>
                </c:ext>
              </c:extLst>
            </c:dLbl>
            <c:dLbl>
              <c:idx val="3"/>
              <c:layout>
                <c:manualLayout>
                  <c:x val="2.7777777777777776E-2"/>
                  <c:y val="-4.16666666666666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72F-47C7-918B-26C4566CA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[1]Sitges!$O$7:$R$7</c:f>
              <c:strCache>
                <c:ptCount val="4"/>
                <c:pt idx="0">
                  <c:v>1r trim</c:v>
                </c:pt>
                <c:pt idx="1">
                  <c:v>2n trim</c:v>
                </c:pt>
                <c:pt idx="2">
                  <c:v>3r trim</c:v>
                </c:pt>
                <c:pt idx="3">
                  <c:v>4t trim</c:v>
                </c:pt>
              </c:strCache>
            </c:strRef>
          </c:cat>
          <c:val>
            <c:numRef>
              <c:f>[1]Sitges!$O$33:$R$33</c:f>
              <c:numCache>
                <c:formatCode>#,##0</c:formatCode>
                <c:ptCount val="4"/>
                <c:pt idx="0">
                  <c:v>23130.185300000005</c:v>
                </c:pt>
                <c:pt idx="1">
                  <c:v>30946.188800000007</c:v>
                </c:pt>
                <c:pt idx="2">
                  <c:v>26610.609199999999</c:v>
                </c:pt>
                <c:pt idx="3">
                  <c:v>30319.480199999995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2F-47C7-918B-26C4566CA5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96101504"/>
        <c:axId val="96108544"/>
        <c:axId val="0"/>
      </c:bar3DChart>
      <c:catAx>
        <c:axId val="96101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96108544"/>
        <c:crosses val="autoZero"/>
        <c:auto val="1"/>
        <c:lblAlgn val="ctr"/>
        <c:lblOffset val="100"/>
        <c:noMultiLvlLbl val="0"/>
      </c:catAx>
      <c:valAx>
        <c:axId val="96108544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crossAx val="96101504"/>
        <c:crosses val="autoZero"/>
        <c:crossBetween val="between"/>
      </c:valAx>
    </c:plotArea>
    <c:plotVisOnly val="1"/>
    <c:dispBlanksAs val="gap"/>
    <c:showDLblsOverMax val="0"/>
  </c:chart>
  <c:spPr>
    <a:ln w="28575">
      <a:solidFill>
        <a:schemeClr val="tx2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0</xdr:row>
      <xdr:rowOff>180975</xdr:rowOff>
    </xdr:from>
    <xdr:ext cx="1381125" cy="476250"/>
    <xdr:pic>
      <xdr:nvPicPr>
        <xdr:cNvPr id="2" name="image1.png" descr="PreZero Logo">
          <a:extLst>
            <a:ext uri="{FF2B5EF4-FFF2-40B4-BE49-F238E27FC236}">
              <a16:creationId xmlns:a16="http://schemas.microsoft.com/office/drawing/2014/main" id="{340988CC-72B4-4C1E-847A-15F1E3AD521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80975"/>
          <a:ext cx="1381125" cy="476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700087</xdr:colOff>
      <xdr:row>36</xdr:row>
      <xdr:rowOff>76200</xdr:rowOff>
    </xdr:from>
    <xdr:to>
      <xdr:col>7</xdr:col>
      <xdr:colOff>576262</xdr:colOff>
      <xdr:row>50</xdr:row>
      <xdr:rowOff>152400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100012</xdr:colOff>
      <xdr:row>36</xdr:row>
      <xdr:rowOff>76200</xdr:rowOff>
    </xdr:from>
    <xdr:to>
      <xdr:col>17</xdr:col>
      <xdr:colOff>23812</xdr:colOff>
      <xdr:row>50</xdr:row>
      <xdr:rowOff>152400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222248</xdr:colOff>
      <xdr:row>0</xdr:row>
      <xdr:rowOff>52917</xdr:rowOff>
    </xdr:from>
    <xdr:to>
      <xdr:col>1</xdr:col>
      <xdr:colOff>1687193</xdr:colOff>
      <xdr:row>3</xdr:row>
      <xdr:rowOff>109216</xdr:rowOff>
    </xdr:to>
    <xdr:pic>
      <xdr:nvPicPr>
        <xdr:cNvPr id="4" name="4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0428" y="52917"/>
          <a:ext cx="1114425" cy="6201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NA\RESIDUS%20I%20NETEJA%20VIARIA\RESIDUS\CARREGUES%20RESIDUS\MUNICIPAL\2024\ROBA\Recollida%20Sitge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nt Pere de Ribes"/>
      <sheetName val="Canyelles"/>
      <sheetName val="Cubelles"/>
      <sheetName val="Sitges"/>
      <sheetName val="Vilanova i la Geltrú"/>
      <sheetName val="Olivella"/>
      <sheetName val="Hoja2"/>
    </sheetNames>
    <sheetDataSet>
      <sheetData sheetId="0"/>
      <sheetData sheetId="1"/>
      <sheetData sheetId="2"/>
      <sheetData sheetId="3">
        <row r="7">
          <cell r="C7" t="str">
            <v>Gener</v>
          </cell>
          <cell r="D7" t="str">
            <v>Febrer</v>
          </cell>
          <cell r="E7" t="str">
            <v>Març</v>
          </cell>
          <cell r="F7" t="str">
            <v>Abril</v>
          </cell>
          <cell r="G7" t="str">
            <v>Maig</v>
          </cell>
          <cell r="H7" t="str">
            <v>Juny</v>
          </cell>
          <cell r="I7" t="str">
            <v>Juliol</v>
          </cell>
          <cell r="J7" t="str">
            <v>Agost</v>
          </cell>
          <cell r="K7" t="str">
            <v>Setembre</v>
          </cell>
          <cell r="L7" t="str">
            <v>Octubre</v>
          </cell>
          <cell r="M7" t="str">
            <v>Novembre</v>
          </cell>
          <cell r="N7" t="str">
            <v>Desembre</v>
          </cell>
          <cell r="O7" t="str">
            <v>1r trim</v>
          </cell>
          <cell r="P7" t="str">
            <v>2n trim</v>
          </cell>
          <cell r="Q7" t="str">
            <v>3r trim</v>
          </cell>
          <cell r="R7" t="str">
            <v>4t trim</v>
          </cell>
        </row>
        <row r="33">
          <cell r="C33">
            <v>9189.8242000000009</v>
          </cell>
          <cell r="D33">
            <v>6998.2238000000007</v>
          </cell>
          <cell r="E33">
            <v>6942.1372999999994</v>
          </cell>
          <cell r="F33">
            <v>8340.2952000000005</v>
          </cell>
          <cell r="G33">
            <v>11328.591200000001</v>
          </cell>
          <cell r="H33">
            <v>11277.302399999999</v>
          </cell>
          <cell r="I33">
            <v>11473.147299999997</v>
          </cell>
          <cell r="J33">
            <v>8812.3336000000018</v>
          </cell>
          <cell r="K33">
            <v>6325.1282999999985</v>
          </cell>
          <cell r="L33">
            <v>11534.158200000002</v>
          </cell>
          <cell r="M33">
            <v>11187.171800000002</v>
          </cell>
          <cell r="N33">
            <v>7598.1501999999991</v>
          </cell>
          <cell r="O33">
            <v>23130.185300000005</v>
          </cell>
          <cell r="P33">
            <v>30946.188800000007</v>
          </cell>
          <cell r="Q33">
            <v>26610.609199999999</v>
          </cell>
          <cell r="R33">
            <v>30319.480199999995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49"/>
  <sheetViews>
    <sheetView tabSelected="1" topLeftCell="A4" zoomScale="120" zoomScaleNormal="120" workbookViewId="0">
      <selection activeCell="B20" sqref="B20"/>
    </sheetView>
  </sheetViews>
  <sheetFormatPr defaultColWidth="11.44140625" defaultRowHeight="14.4" x14ac:dyDescent="0.3"/>
  <cols>
    <col min="1" max="1" width="27.109375" bestFit="1" customWidth="1"/>
    <col min="14" max="14" width="12.44140625" bestFit="1" customWidth="1"/>
    <col min="15" max="15" width="14.109375" customWidth="1"/>
    <col min="16" max="16" width="12.6640625" bestFit="1" customWidth="1"/>
    <col min="17" max="17" width="14.44140625" customWidth="1"/>
    <col min="18" max="18" width="8.5546875" customWidth="1"/>
    <col min="19" max="19" width="8.88671875" customWidth="1"/>
  </cols>
  <sheetData>
    <row r="2" spans="1:19" ht="22.8" x14ac:dyDescent="0.4">
      <c r="F2" s="38" t="s">
        <v>32</v>
      </c>
      <c r="G2" s="5"/>
      <c r="H2" s="5"/>
      <c r="I2" s="5"/>
      <c r="J2" s="5"/>
    </row>
    <row r="6" spans="1:19" ht="15" thickBot="1" x14ac:dyDescent="0.35"/>
    <row r="7" spans="1:19" ht="15.6" thickTop="1" thickBot="1" x14ac:dyDescent="0.35">
      <c r="A7" s="37" t="s">
        <v>31</v>
      </c>
      <c r="B7" s="37" t="s">
        <v>30</v>
      </c>
      <c r="C7" s="37" t="s">
        <v>29</v>
      </c>
      <c r="D7" s="37" t="s">
        <v>28</v>
      </c>
      <c r="E7" s="37" t="s">
        <v>27</v>
      </c>
      <c r="F7" s="37" t="s">
        <v>26</v>
      </c>
      <c r="G7" s="37" t="s">
        <v>25</v>
      </c>
      <c r="H7" s="37" t="s">
        <v>24</v>
      </c>
      <c r="I7" s="37" t="s">
        <v>23</v>
      </c>
      <c r="J7" s="37" t="s">
        <v>22</v>
      </c>
      <c r="K7" s="37" t="s">
        <v>21</v>
      </c>
      <c r="L7" s="37" t="s">
        <v>20</v>
      </c>
      <c r="M7" s="37" t="s">
        <v>19</v>
      </c>
      <c r="N7" s="37" t="s">
        <v>18</v>
      </c>
    </row>
    <row r="8" spans="1:19" ht="15" thickTop="1" x14ac:dyDescent="0.3">
      <c r="A8" s="36" t="s">
        <v>17</v>
      </c>
      <c r="B8" s="21">
        <v>802400</v>
      </c>
      <c r="C8" s="21">
        <v>838420</v>
      </c>
      <c r="D8" s="21">
        <v>861960</v>
      </c>
      <c r="E8" s="21">
        <v>884960</v>
      </c>
      <c r="F8" s="21">
        <v>988100</v>
      </c>
      <c r="G8" s="21">
        <v>1079080</v>
      </c>
      <c r="H8" s="21">
        <v>1195980</v>
      </c>
      <c r="I8" s="21">
        <v>1246520</v>
      </c>
      <c r="J8" s="21">
        <v>991000</v>
      </c>
      <c r="K8" s="21">
        <v>959680</v>
      </c>
      <c r="L8" s="21">
        <v>851820</v>
      </c>
      <c r="M8" s="21">
        <v>809780</v>
      </c>
      <c r="N8" s="21">
        <v>11509700</v>
      </c>
    </row>
    <row r="9" spans="1:19" x14ac:dyDescent="0.3">
      <c r="A9" s="35" t="s">
        <v>16</v>
      </c>
      <c r="B9" s="21">
        <v>607100</v>
      </c>
      <c r="C9" s="21">
        <v>611540</v>
      </c>
      <c r="D9" s="21">
        <v>636620</v>
      </c>
      <c r="E9" s="21">
        <v>665900</v>
      </c>
      <c r="F9" s="21">
        <v>757420</v>
      </c>
      <c r="G9" s="21">
        <v>783680</v>
      </c>
      <c r="H9" s="21">
        <v>916320</v>
      </c>
      <c r="I9" s="21">
        <v>933220</v>
      </c>
      <c r="J9" s="21">
        <v>697300</v>
      </c>
      <c r="K9" s="21">
        <v>684620</v>
      </c>
      <c r="L9" s="21">
        <v>689560</v>
      </c>
      <c r="M9" s="21">
        <v>621260</v>
      </c>
      <c r="N9" s="21">
        <v>8604540</v>
      </c>
      <c r="P9" s="39">
        <f>N9</f>
        <v>8604540</v>
      </c>
    </row>
    <row r="10" spans="1:19" x14ac:dyDescent="0.3">
      <c r="A10" s="35" t="s">
        <v>15</v>
      </c>
      <c r="B10" s="21">
        <v>117580</v>
      </c>
      <c r="C10" s="21">
        <v>134560</v>
      </c>
      <c r="D10" s="21">
        <v>133680</v>
      </c>
      <c r="E10" s="21">
        <v>133100</v>
      </c>
      <c r="F10" s="21">
        <v>183360</v>
      </c>
      <c r="G10" s="21">
        <v>193500</v>
      </c>
      <c r="H10" s="21">
        <v>150340</v>
      </c>
      <c r="I10" s="21">
        <v>182120</v>
      </c>
      <c r="J10" s="21">
        <v>190700</v>
      </c>
      <c r="K10" s="21">
        <v>168200</v>
      </c>
      <c r="L10" s="21">
        <v>92920</v>
      </c>
      <c r="M10" s="21">
        <v>111740</v>
      </c>
      <c r="N10" s="21">
        <v>1791800</v>
      </c>
      <c r="O10" s="39">
        <f>SUM(N9:N11)</f>
        <v>11509700</v>
      </c>
      <c r="P10" s="39">
        <f>SUM(B10:E10)+SUM(F10:M10)*3/7</f>
        <v>1064440</v>
      </c>
      <c r="Q10" s="39">
        <f>SUM(P9:P11)</f>
        <v>10782340</v>
      </c>
      <c r="R10" s="40">
        <f>Q10/O10</f>
        <v>0.93680460828692325</v>
      </c>
      <c r="S10" s="40">
        <f>1-R10</f>
        <v>6.3195391713076754E-2</v>
      </c>
    </row>
    <row r="11" spans="1:19" x14ac:dyDescent="0.3">
      <c r="A11" s="35" t="s">
        <v>14</v>
      </c>
      <c r="B11" s="21">
        <v>77720</v>
      </c>
      <c r="C11" s="21">
        <v>92320</v>
      </c>
      <c r="D11" s="21">
        <v>91660</v>
      </c>
      <c r="E11" s="21">
        <v>85960</v>
      </c>
      <c r="F11" s="21">
        <v>47320</v>
      </c>
      <c r="G11" s="21">
        <v>101900</v>
      </c>
      <c r="H11" s="21">
        <v>129320</v>
      </c>
      <c r="I11" s="21">
        <v>131180</v>
      </c>
      <c r="J11" s="21">
        <v>103000</v>
      </c>
      <c r="K11" s="21">
        <v>106860</v>
      </c>
      <c r="L11" s="21">
        <v>69340</v>
      </c>
      <c r="M11" s="21">
        <v>76780</v>
      </c>
      <c r="N11" s="21">
        <v>1113360</v>
      </c>
      <c r="P11" s="39">
        <f>N11</f>
        <v>1113360</v>
      </c>
    </row>
    <row r="12" spans="1:19" x14ac:dyDescent="0.3">
      <c r="A12" s="34" t="s">
        <v>13</v>
      </c>
      <c r="B12" s="32">
        <v>117920</v>
      </c>
      <c r="C12" s="32">
        <v>113800</v>
      </c>
      <c r="D12" s="32">
        <v>123730</v>
      </c>
      <c r="E12" s="32">
        <v>133360</v>
      </c>
      <c r="F12" s="32">
        <v>131900</v>
      </c>
      <c r="G12" s="32">
        <v>138100</v>
      </c>
      <c r="H12" s="32">
        <v>158320</v>
      </c>
      <c r="I12" s="32">
        <v>142880</v>
      </c>
      <c r="J12" s="32">
        <v>133120</v>
      </c>
      <c r="K12" s="32">
        <v>130350</v>
      </c>
      <c r="L12" s="32">
        <v>106030</v>
      </c>
      <c r="M12" s="32">
        <v>123840</v>
      </c>
      <c r="N12" s="21">
        <v>1553350</v>
      </c>
      <c r="O12" s="39">
        <f>SUM(F10:J10)+K10/2</f>
        <v>984120</v>
      </c>
    </row>
    <row r="13" spans="1:19" x14ac:dyDescent="0.3">
      <c r="A13" s="33" t="s">
        <v>12</v>
      </c>
      <c r="B13" s="32">
        <v>75520</v>
      </c>
      <c r="C13" s="32">
        <v>69120</v>
      </c>
      <c r="D13" s="32">
        <v>72830</v>
      </c>
      <c r="E13" s="32">
        <v>79860</v>
      </c>
      <c r="F13" s="32">
        <v>76300</v>
      </c>
      <c r="G13" s="32">
        <v>78920</v>
      </c>
      <c r="H13" s="32">
        <v>95340</v>
      </c>
      <c r="I13" s="32">
        <v>82800</v>
      </c>
      <c r="J13" s="32">
        <v>78240</v>
      </c>
      <c r="K13" s="32">
        <v>77180</v>
      </c>
      <c r="L13" s="32">
        <v>64280</v>
      </c>
      <c r="M13" s="32">
        <v>82080</v>
      </c>
      <c r="N13" s="21">
        <v>932470</v>
      </c>
    </row>
    <row r="14" spans="1:19" x14ac:dyDescent="0.3">
      <c r="A14" s="33" t="s">
        <v>11</v>
      </c>
      <c r="B14" s="32">
        <v>35780</v>
      </c>
      <c r="C14" s="32">
        <v>37960</v>
      </c>
      <c r="D14" s="32">
        <v>43480</v>
      </c>
      <c r="E14" s="32">
        <v>48680</v>
      </c>
      <c r="F14" s="32">
        <v>49620</v>
      </c>
      <c r="G14" s="32">
        <v>49540</v>
      </c>
      <c r="H14" s="32">
        <v>56820</v>
      </c>
      <c r="I14" s="32">
        <v>54820</v>
      </c>
      <c r="J14" s="32">
        <v>48220</v>
      </c>
      <c r="K14" s="32">
        <v>47980</v>
      </c>
      <c r="L14" s="32">
        <v>36340</v>
      </c>
      <c r="M14" s="32">
        <v>36680</v>
      </c>
      <c r="N14" s="21">
        <v>545920</v>
      </c>
    </row>
    <row r="15" spans="1:19" x14ac:dyDescent="0.3">
      <c r="A15" s="28" t="s">
        <v>10</v>
      </c>
      <c r="B15" s="21">
        <v>10220</v>
      </c>
      <c r="C15" s="21">
        <v>16720</v>
      </c>
      <c r="D15" s="21">
        <v>22680</v>
      </c>
      <c r="E15" s="21">
        <v>17460</v>
      </c>
      <c r="F15" s="21">
        <v>30100</v>
      </c>
      <c r="G15" s="21">
        <v>33040</v>
      </c>
      <c r="H15" s="21">
        <v>32300</v>
      </c>
      <c r="I15" s="21">
        <v>17440</v>
      </c>
      <c r="J15" s="21">
        <v>23600</v>
      </c>
      <c r="K15" s="21">
        <v>50780</v>
      </c>
      <c r="L15" s="21">
        <v>28550</v>
      </c>
      <c r="M15" s="21">
        <v>28800</v>
      </c>
      <c r="N15" s="21">
        <v>311690</v>
      </c>
    </row>
    <row r="16" spans="1:19" x14ac:dyDescent="0.3">
      <c r="A16" s="31" t="s">
        <v>9</v>
      </c>
      <c r="B16" s="29">
        <v>74080</v>
      </c>
      <c r="C16" s="29">
        <v>65640</v>
      </c>
      <c r="D16" s="29">
        <v>80560</v>
      </c>
      <c r="E16" s="29">
        <v>80400</v>
      </c>
      <c r="F16" s="29">
        <v>93040</v>
      </c>
      <c r="G16" s="29">
        <v>91040</v>
      </c>
      <c r="H16" s="29">
        <v>101520</v>
      </c>
      <c r="I16" s="29">
        <v>101380</v>
      </c>
      <c r="J16" s="29">
        <v>96980</v>
      </c>
      <c r="K16" s="29">
        <v>84520</v>
      </c>
      <c r="L16" s="29">
        <v>79460</v>
      </c>
      <c r="M16" s="29">
        <v>73320</v>
      </c>
      <c r="N16" s="21">
        <v>1021940</v>
      </c>
    </row>
    <row r="17" spans="1:15" x14ac:dyDescent="0.3">
      <c r="A17" s="30" t="s">
        <v>8</v>
      </c>
      <c r="B17" s="29">
        <v>60400</v>
      </c>
      <c r="C17" s="29">
        <v>54640</v>
      </c>
      <c r="D17" s="29">
        <v>63600</v>
      </c>
      <c r="E17" s="29">
        <v>64220</v>
      </c>
      <c r="F17" s="29">
        <v>70320</v>
      </c>
      <c r="G17" s="29">
        <v>69140</v>
      </c>
      <c r="H17" s="29">
        <v>81780</v>
      </c>
      <c r="I17" s="29">
        <v>79660</v>
      </c>
      <c r="J17" s="29">
        <v>75500</v>
      </c>
      <c r="K17" s="29">
        <v>67960</v>
      </c>
      <c r="L17" s="29">
        <v>63960</v>
      </c>
      <c r="M17" s="29">
        <v>62760</v>
      </c>
      <c r="N17" s="21">
        <v>813940</v>
      </c>
    </row>
    <row r="18" spans="1:15" x14ac:dyDescent="0.3">
      <c r="A18" s="30" t="s">
        <v>7</v>
      </c>
      <c r="B18" s="29">
        <v>13680</v>
      </c>
      <c r="C18" s="29">
        <v>11000</v>
      </c>
      <c r="D18" s="29">
        <v>16960</v>
      </c>
      <c r="E18" s="29">
        <v>16180</v>
      </c>
      <c r="F18" s="29">
        <v>22720</v>
      </c>
      <c r="G18" s="29">
        <v>21900</v>
      </c>
      <c r="H18" s="29">
        <v>19740</v>
      </c>
      <c r="I18" s="29">
        <v>21720</v>
      </c>
      <c r="J18" s="29">
        <v>21480</v>
      </c>
      <c r="K18" s="29">
        <v>16560</v>
      </c>
      <c r="L18" s="29">
        <v>15500</v>
      </c>
      <c r="M18" s="29">
        <v>10560</v>
      </c>
      <c r="N18" s="21">
        <v>208000</v>
      </c>
    </row>
    <row r="19" spans="1:15" x14ac:dyDescent="0.3">
      <c r="A19" s="28" t="s">
        <v>6</v>
      </c>
      <c r="B19" s="21">
        <v>9560</v>
      </c>
      <c r="C19" s="21">
        <v>13860</v>
      </c>
      <c r="D19" s="21">
        <v>13260</v>
      </c>
      <c r="E19" s="21">
        <v>9280</v>
      </c>
      <c r="F19" s="21">
        <v>21240</v>
      </c>
      <c r="G19" s="21">
        <v>15480</v>
      </c>
      <c r="H19" s="21">
        <v>15700</v>
      </c>
      <c r="I19" s="21">
        <v>13780</v>
      </c>
      <c r="J19" s="21">
        <v>9940</v>
      </c>
      <c r="K19" s="21">
        <v>15180</v>
      </c>
      <c r="L19" s="21">
        <v>46500</v>
      </c>
      <c r="M19" s="21">
        <v>3980</v>
      </c>
      <c r="N19" s="21">
        <v>187760</v>
      </c>
    </row>
    <row r="20" spans="1:15" x14ac:dyDescent="0.3">
      <c r="A20" s="27" t="s">
        <v>5</v>
      </c>
      <c r="B20" s="25">
        <v>117380</v>
      </c>
      <c r="C20" s="25">
        <v>107880</v>
      </c>
      <c r="D20" s="25">
        <v>112020</v>
      </c>
      <c r="E20" s="25">
        <v>131140</v>
      </c>
      <c r="F20" s="25">
        <v>154920</v>
      </c>
      <c r="G20" s="25">
        <v>164860</v>
      </c>
      <c r="H20" s="25">
        <v>182820</v>
      </c>
      <c r="I20" s="25">
        <v>197480</v>
      </c>
      <c r="J20" s="25">
        <v>166740</v>
      </c>
      <c r="K20" s="25">
        <v>131500</v>
      </c>
      <c r="L20" s="25">
        <v>96300</v>
      </c>
      <c r="M20" s="25">
        <v>96020</v>
      </c>
      <c r="N20" s="21">
        <v>1659060</v>
      </c>
    </row>
    <row r="21" spans="1:15" x14ac:dyDescent="0.3">
      <c r="A21" s="26" t="s">
        <v>4</v>
      </c>
      <c r="B21" s="25">
        <v>86080</v>
      </c>
      <c r="C21" s="25">
        <v>75420</v>
      </c>
      <c r="D21" s="25">
        <v>77120</v>
      </c>
      <c r="E21" s="25">
        <v>86400</v>
      </c>
      <c r="F21" s="25">
        <v>99220</v>
      </c>
      <c r="G21" s="25">
        <v>92280</v>
      </c>
      <c r="H21" s="25">
        <v>104700</v>
      </c>
      <c r="I21" s="25">
        <v>115680</v>
      </c>
      <c r="J21" s="25">
        <v>99000</v>
      </c>
      <c r="K21" s="25">
        <v>83320</v>
      </c>
      <c r="L21" s="25">
        <v>70460</v>
      </c>
      <c r="M21" s="25">
        <v>62640</v>
      </c>
      <c r="N21" s="21">
        <v>1052320</v>
      </c>
    </row>
    <row r="22" spans="1:15" x14ac:dyDescent="0.3">
      <c r="A22" s="26" t="s">
        <v>3</v>
      </c>
      <c r="B22" s="25">
        <v>31300</v>
      </c>
      <c r="C22" s="25">
        <v>32460</v>
      </c>
      <c r="D22" s="25">
        <v>34900</v>
      </c>
      <c r="E22" s="25">
        <v>44740</v>
      </c>
      <c r="F22" s="25">
        <v>55700</v>
      </c>
      <c r="G22" s="25">
        <v>72580</v>
      </c>
      <c r="H22" s="25">
        <v>78120</v>
      </c>
      <c r="I22" s="25">
        <v>81800</v>
      </c>
      <c r="J22" s="25">
        <v>67740</v>
      </c>
      <c r="K22" s="25">
        <v>48180</v>
      </c>
      <c r="L22" s="25">
        <v>25840</v>
      </c>
      <c r="M22" s="25">
        <v>33380</v>
      </c>
      <c r="N22" s="21">
        <v>606740</v>
      </c>
      <c r="O22" s="39"/>
    </row>
    <row r="23" spans="1:15" x14ac:dyDescent="0.3">
      <c r="A23" s="24" t="s">
        <v>2</v>
      </c>
      <c r="B23" s="22">
        <v>178920</v>
      </c>
      <c r="C23" s="22">
        <v>178420</v>
      </c>
      <c r="D23" s="22">
        <v>228220</v>
      </c>
      <c r="E23" s="22">
        <v>234140</v>
      </c>
      <c r="F23" s="22">
        <v>251280</v>
      </c>
      <c r="G23" s="22">
        <v>262860</v>
      </c>
      <c r="H23" s="22">
        <v>305840</v>
      </c>
      <c r="I23" s="22">
        <v>310700</v>
      </c>
      <c r="J23" s="22">
        <v>250140</v>
      </c>
      <c r="K23" s="22">
        <v>231940</v>
      </c>
      <c r="L23" s="22">
        <v>208340</v>
      </c>
      <c r="M23" s="22">
        <v>190560</v>
      </c>
      <c r="N23" s="21">
        <v>2831360</v>
      </c>
    </row>
    <row r="24" spans="1:15" x14ac:dyDescent="0.3">
      <c r="A24" s="23" t="s">
        <v>1</v>
      </c>
      <c r="B24" s="22">
        <v>101080</v>
      </c>
      <c r="C24" s="22">
        <v>96160</v>
      </c>
      <c r="D24" s="22">
        <v>105100</v>
      </c>
      <c r="E24" s="22">
        <v>127760</v>
      </c>
      <c r="F24" s="22">
        <v>117780</v>
      </c>
      <c r="G24" s="22">
        <v>115000</v>
      </c>
      <c r="H24" s="22">
        <v>132780</v>
      </c>
      <c r="I24" s="22">
        <v>119780</v>
      </c>
      <c r="J24" s="22">
        <v>113260</v>
      </c>
      <c r="K24" s="22">
        <v>118520</v>
      </c>
      <c r="L24" s="22">
        <v>116740</v>
      </c>
      <c r="M24" s="22">
        <v>96380</v>
      </c>
      <c r="N24" s="21">
        <v>1360340</v>
      </c>
    </row>
    <row r="25" spans="1:15" x14ac:dyDescent="0.3">
      <c r="A25" s="23" t="s">
        <v>0</v>
      </c>
      <c r="B25" s="22">
        <v>77840</v>
      </c>
      <c r="C25" s="22">
        <v>82260</v>
      </c>
      <c r="D25" s="22">
        <v>123120</v>
      </c>
      <c r="E25" s="22">
        <v>106380</v>
      </c>
      <c r="F25" s="22">
        <v>133500</v>
      </c>
      <c r="G25" s="22">
        <v>147860</v>
      </c>
      <c r="H25" s="22">
        <v>173060</v>
      </c>
      <c r="I25" s="22">
        <v>190920</v>
      </c>
      <c r="J25" s="22">
        <v>136880</v>
      </c>
      <c r="K25" s="22">
        <v>113420</v>
      </c>
      <c r="L25" s="22">
        <v>91600</v>
      </c>
      <c r="M25" s="22">
        <v>94180</v>
      </c>
      <c r="N25" s="21">
        <v>1471020</v>
      </c>
    </row>
    <row r="26" spans="1:15" x14ac:dyDescent="0.3">
      <c r="A26" s="20"/>
      <c r="B26" s="17"/>
      <c r="C26" s="17"/>
      <c r="D26" s="17"/>
      <c r="E26" s="17"/>
      <c r="F26" s="17"/>
      <c r="G26" s="17"/>
      <c r="H26" s="17"/>
      <c r="I26" s="19"/>
      <c r="J26" s="18"/>
      <c r="K26" s="19"/>
      <c r="L26" s="18"/>
      <c r="M26" s="17"/>
      <c r="N26" s="16"/>
    </row>
    <row r="27" spans="1:15" x14ac:dyDescent="0.3">
      <c r="A27" s="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5"/>
    </row>
    <row r="28" spans="1:15" x14ac:dyDescent="0.3">
      <c r="A28" s="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5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5" x14ac:dyDescent="0.3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</row>
    <row r="31" spans="1:15" x14ac:dyDescent="0.3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5" x14ac:dyDescent="0.3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14" x14ac:dyDescent="0.3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</row>
    <row r="34" spans="1:14" x14ac:dyDescent="0.3">
      <c r="A34" s="1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5" spans="1:14" x14ac:dyDescent="0.3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</row>
    <row r="36" spans="1:14" x14ac:dyDescent="0.3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</row>
    <row r="37" spans="1:14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3">
      <c r="A38" s="12"/>
      <c r="B38" s="11"/>
      <c r="C38" s="11"/>
      <c r="D38" s="11"/>
      <c r="E38" s="11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3">
      <c r="A39" s="12"/>
      <c r="B39" s="11"/>
      <c r="C39" s="11"/>
      <c r="D39" s="11"/>
      <c r="E39" s="11"/>
      <c r="F39" s="10"/>
      <c r="G39" s="10"/>
      <c r="H39" s="10"/>
      <c r="I39" s="10"/>
      <c r="J39" s="10"/>
      <c r="K39" s="10"/>
      <c r="L39" s="10"/>
      <c r="M39" s="10"/>
      <c r="N39" s="10"/>
    </row>
    <row r="40" spans="1:14" x14ac:dyDescent="0.3">
      <c r="A40" s="5"/>
      <c r="B40" s="6"/>
      <c r="C40" s="6"/>
      <c r="D40" s="6"/>
      <c r="E40" s="6"/>
      <c r="F40" s="6"/>
      <c r="G40" s="6"/>
      <c r="H40" s="6"/>
      <c r="I40" s="6"/>
      <c r="J40" s="5"/>
      <c r="K40" s="5"/>
      <c r="L40" s="5"/>
      <c r="M40" s="5"/>
      <c r="N40" s="5"/>
    </row>
    <row r="41" spans="1:14" ht="15.6" x14ac:dyDescent="0.3">
      <c r="A41" s="9"/>
      <c r="B41" s="1"/>
      <c r="C41" s="8"/>
      <c r="D41" s="7"/>
      <c r="E41" s="6"/>
      <c r="F41" s="6"/>
      <c r="G41" s="6"/>
      <c r="H41" s="6"/>
      <c r="I41" s="6"/>
      <c r="J41" s="5"/>
      <c r="K41" s="5"/>
      <c r="L41" s="5"/>
      <c r="M41" s="5"/>
      <c r="N41" s="5"/>
    </row>
    <row r="42" spans="1:14" x14ac:dyDescent="0.3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x14ac:dyDescent="0.3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x14ac:dyDescent="0.3">
      <c r="A44" s="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2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"/>
    </row>
    <row r="46" spans="1:14" x14ac:dyDescent="0.3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</row>
    <row r="47" spans="1:14" x14ac:dyDescent="0.3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3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3">
      <c r="A49" s="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4"/>
  <sheetViews>
    <sheetView topLeftCell="A25" workbookViewId="0">
      <selection activeCell="S35" sqref="S35"/>
    </sheetView>
  </sheetViews>
  <sheetFormatPr defaultColWidth="11.44140625" defaultRowHeight="14.4" x14ac:dyDescent="0.3"/>
  <cols>
    <col min="1" max="1" width="9.88671875" customWidth="1"/>
    <col min="2" max="2" width="26.88671875" customWidth="1"/>
    <col min="3" max="19" width="8.6640625" customWidth="1"/>
  </cols>
  <sheetData>
    <row r="1" spans="1:26" ht="15" thickBot="1" x14ac:dyDescent="0.3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1:26" ht="15" customHeight="1" x14ac:dyDescent="0.3">
      <c r="A2" s="42"/>
      <c r="B2" s="42"/>
      <c r="C2" s="43" t="s">
        <v>33</v>
      </c>
      <c r="D2" s="44"/>
      <c r="E2" s="44"/>
      <c r="F2" s="44"/>
      <c r="G2" s="44"/>
      <c r="H2" s="45"/>
      <c r="I2" s="46"/>
      <c r="J2" s="47"/>
      <c r="K2" s="47"/>
      <c r="L2" s="47"/>
      <c r="M2" s="47"/>
      <c r="N2" s="48"/>
      <c r="O2" s="48"/>
      <c r="P2" s="48"/>
      <c r="Q2" s="48"/>
      <c r="R2" s="48"/>
      <c r="S2" s="48"/>
      <c r="T2" s="48"/>
      <c r="U2" s="48"/>
      <c r="V2" s="47"/>
      <c r="W2" s="48"/>
      <c r="X2" s="47"/>
      <c r="Y2" s="48"/>
      <c r="Z2" s="48"/>
    </row>
    <row r="3" spans="1:26" ht="15" thickBot="1" x14ac:dyDescent="0.35">
      <c r="A3" s="49"/>
      <c r="B3" s="49"/>
      <c r="C3" s="50"/>
      <c r="D3" s="51"/>
      <c r="E3" s="51"/>
      <c r="F3" s="51"/>
      <c r="G3" s="51"/>
      <c r="H3" s="52"/>
      <c r="I3" s="53"/>
      <c r="J3" s="53"/>
      <c r="K3" s="53"/>
      <c r="L3" s="49"/>
      <c r="M3" s="49"/>
      <c r="N3" s="49"/>
      <c r="O3" s="49"/>
      <c r="P3" s="49"/>
      <c r="Q3" s="49"/>
      <c r="R3" s="49"/>
      <c r="S3" s="54"/>
      <c r="T3" s="49"/>
      <c r="U3" s="49"/>
      <c r="V3" s="49"/>
      <c r="W3" s="49"/>
      <c r="X3" s="49"/>
      <c r="Y3" s="49"/>
      <c r="Z3" s="49"/>
    </row>
    <row r="4" spans="1:26" ht="15.6" x14ac:dyDescent="0.3">
      <c r="A4" s="49"/>
      <c r="B4" s="49"/>
      <c r="C4" s="55"/>
      <c r="D4" s="55"/>
      <c r="E4" s="55"/>
      <c r="F4" s="55"/>
      <c r="G4" s="55"/>
      <c r="H4" s="55"/>
      <c r="I4" s="53"/>
      <c r="J4" s="53"/>
      <c r="K4" s="53"/>
      <c r="L4" s="49"/>
      <c r="M4" s="49"/>
      <c r="N4" s="49"/>
      <c r="O4" s="49"/>
      <c r="P4" s="49"/>
      <c r="Q4" s="49"/>
      <c r="R4" s="49"/>
      <c r="S4" s="54"/>
      <c r="T4" s="49"/>
      <c r="U4" s="49"/>
      <c r="V4" s="49"/>
      <c r="W4" s="49"/>
      <c r="X4" s="49"/>
      <c r="Y4" s="49"/>
      <c r="Z4" s="49"/>
    </row>
    <row r="5" spans="1:26" ht="15" thickBot="1" x14ac:dyDescent="0.35">
      <c r="A5" s="49"/>
      <c r="B5" s="49"/>
      <c r="C5" s="53"/>
      <c r="D5" s="53"/>
      <c r="E5" s="53"/>
      <c r="F5" s="53"/>
      <c r="G5" s="53"/>
      <c r="H5" s="53"/>
      <c r="I5" s="53"/>
      <c r="J5" s="53"/>
      <c r="K5" s="53"/>
      <c r="L5" s="49"/>
      <c r="M5" s="49"/>
      <c r="N5" s="49"/>
      <c r="O5" s="49"/>
      <c r="P5" s="49"/>
      <c r="Q5" s="49"/>
      <c r="R5" s="49"/>
      <c r="S5" s="54"/>
      <c r="T5" s="49"/>
      <c r="U5" s="49"/>
      <c r="V5" s="49"/>
      <c r="W5" s="49"/>
      <c r="X5" s="49"/>
      <c r="Y5" s="49"/>
      <c r="Z5" s="49"/>
    </row>
    <row r="6" spans="1:26" ht="15.6" x14ac:dyDescent="0.3">
      <c r="A6" s="56" t="s">
        <v>34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8"/>
      <c r="T6" s="59"/>
      <c r="U6" s="59"/>
      <c r="V6" s="59"/>
      <c r="W6" s="59"/>
      <c r="X6" s="59"/>
      <c r="Y6" s="59"/>
      <c r="Z6" s="59"/>
    </row>
    <row r="7" spans="1:26" ht="15" thickBot="1" x14ac:dyDescent="0.35">
      <c r="A7" s="60" t="s">
        <v>35</v>
      </c>
      <c r="B7" s="61" t="s">
        <v>36</v>
      </c>
      <c r="C7" s="61" t="s">
        <v>37</v>
      </c>
      <c r="D7" s="61" t="s">
        <v>38</v>
      </c>
      <c r="E7" s="61" t="s">
        <v>39</v>
      </c>
      <c r="F7" s="61" t="s">
        <v>40</v>
      </c>
      <c r="G7" s="61" t="s">
        <v>41</v>
      </c>
      <c r="H7" s="61" t="s">
        <v>42</v>
      </c>
      <c r="I7" s="61" t="s">
        <v>43</v>
      </c>
      <c r="J7" s="61" t="s">
        <v>44</v>
      </c>
      <c r="K7" s="61" t="s">
        <v>45</v>
      </c>
      <c r="L7" s="61" t="s">
        <v>46</v>
      </c>
      <c r="M7" s="61" t="s">
        <v>47</v>
      </c>
      <c r="N7" s="61" t="s">
        <v>48</v>
      </c>
      <c r="O7" s="62" t="s">
        <v>49</v>
      </c>
      <c r="P7" s="62" t="s">
        <v>50</v>
      </c>
      <c r="Q7" s="62" t="s">
        <v>51</v>
      </c>
      <c r="R7" s="62" t="s">
        <v>52</v>
      </c>
      <c r="S7" s="63" t="s">
        <v>53</v>
      </c>
      <c r="T7" s="64"/>
      <c r="U7" s="64"/>
      <c r="V7" s="64"/>
      <c r="W7" s="64"/>
      <c r="X7" s="64"/>
      <c r="Y7" s="64"/>
      <c r="Z7" s="64"/>
    </row>
    <row r="8" spans="1:26" x14ac:dyDescent="0.3">
      <c r="A8" s="65" t="s">
        <v>54</v>
      </c>
      <c r="B8" s="66" t="s">
        <v>55</v>
      </c>
      <c r="C8" s="67">
        <v>435.9006</v>
      </c>
      <c r="D8" s="67">
        <v>185.78380000000001</v>
      </c>
      <c r="E8" s="67">
        <v>225.3997</v>
      </c>
      <c r="F8" s="68">
        <v>325.524</v>
      </c>
      <c r="G8" s="68">
        <v>426.983</v>
      </c>
      <c r="H8" s="68">
        <v>458.32749999999999</v>
      </c>
      <c r="I8" s="69">
        <v>548.20439999999996</v>
      </c>
      <c r="J8" s="69">
        <v>301.78429999999997</v>
      </c>
      <c r="K8" s="69">
        <v>415.29489999999998</v>
      </c>
      <c r="L8" s="70">
        <v>415.12860000000001</v>
      </c>
      <c r="M8" s="70">
        <v>604.03380000000004</v>
      </c>
      <c r="N8" s="71">
        <v>359.6062</v>
      </c>
      <c r="O8" s="72">
        <f>SUM(C8:E8)</f>
        <v>847.08410000000003</v>
      </c>
      <c r="P8" s="72">
        <f>SUM(F8:H8)</f>
        <v>1210.8344999999999</v>
      </c>
      <c r="Q8" s="72">
        <f>SUM(I8:K8)</f>
        <v>1265.2835999999998</v>
      </c>
      <c r="R8" s="72">
        <f>SUM(L8:N8)</f>
        <v>1378.7686000000001</v>
      </c>
      <c r="S8" s="73">
        <f>SUM(O8:R8)</f>
        <v>4701.9708000000001</v>
      </c>
      <c r="T8" s="74"/>
      <c r="U8" s="74"/>
      <c r="V8" s="74"/>
      <c r="W8" s="74"/>
      <c r="X8" s="74"/>
      <c r="Y8" s="74"/>
      <c r="Z8" s="74"/>
    </row>
    <row r="9" spans="1:26" x14ac:dyDescent="0.3">
      <c r="A9" s="75" t="s">
        <v>56</v>
      </c>
      <c r="B9" s="76" t="s">
        <v>57</v>
      </c>
      <c r="C9" s="77">
        <v>383.83139999999997</v>
      </c>
      <c r="D9" s="77">
        <v>441.66489999999999</v>
      </c>
      <c r="E9" s="77">
        <v>145.68109999999999</v>
      </c>
      <c r="F9" s="78">
        <v>282.69159999999999</v>
      </c>
      <c r="G9" s="78">
        <v>409.5127</v>
      </c>
      <c r="H9" s="78">
        <v>252.84059999999999</v>
      </c>
      <c r="I9" s="69">
        <v>357.81330000000003</v>
      </c>
      <c r="J9" s="69">
        <v>417.05220000000003</v>
      </c>
      <c r="K9" s="69">
        <v>0</v>
      </c>
      <c r="L9" s="71">
        <v>514.00350000000003</v>
      </c>
      <c r="M9" s="71">
        <v>354.16210000000001</v>
      </c>
      <c r="N9" s="71">
        <v>258.01799999999997</v>
      </c>
      <c r="O9" s="79">
        <f t="shared" ref="O9:O32" si="0">SUM(C9:E9)</f>
        <v>971.17740000000003</v>
      </c>
      <c r="P9" s="79">
        <f t="shared" ref="P9:P32" si="1">SUM(F9:H9)</f>
        <v>945.04489999999998</v>
      </c>
      <c r="Q9" s="79">
        <f t="shared" ref="Q9:Q26" si="2">SUM(I9:K9)</f>
        <v>774.86550000000011</v>
      </c>
      <c r="R9" s="79">
        <f t="shared" ref="R9:R32" si="3">SUM(L9:N9)</f>
        <v>1126.1836000000001</v>
      </c>
      <c r="S9" s="80">
        <f t="shared" ref="S9:S32" si="4">SUM(O9:R9)</f>
        <v>3817.2714000000005</v>
      </c>
      <c r="T9" s="74"/>
      <c r="U9" s="74"/>
      <c r="V9" s="74"/>
      <c r="W9" s="74"/>
      <c r="X9" s="74"/>
      <c r="Y9" s="74"/>
      <c r="Z9" s="74"/>
    </row>
    <row r="10" spans="1:26" x14ac:dyDescent="0.3">
      <c r="A10" s="75" t="s">
        <v>58</v>
      </c>
      <c r="B10" s="76" t="s">
        <v>59</v>
      </c>
      <c r="C10" s="77">
        <v>334.42419999999998</v>
      </c>
      <c r="D10" s="77">
        <v>473.4579</v>
      </c>
      <c r="E10" s="77">
        <v>180.30670000000001</v>
      </c>
      <c r="F10" s="78">
        <v>291.75170000000003</v>
      </c>
      <c r="G10" s="78">
        <v>562.12549999999999</v>
      </c>
      <c r="H10" s="78">
        <v>594.18179999999995</v>
      </c>
      <c r="I10" s="69">
        <v>716.14080000000001</v>
      </c>
      <c r="J10" s="69">
        <v>590.09310000000005</v>
      </c>
      <c r="K10" s="69">
        <v>262.68259999999998</v>
      </c>
      <c r="L10" s="71">
        <v>665.63170000000002</v>
      </c>
      <c r="M10" s="71">
        <v>625.88789999999995</v>
      </c>
      <c r="N10" s="71">
        <v>205.24770000000001</v>
      </c>
      <c r="O10" s="79">
        <f t="shared" si="0"/>
        <v>988.18880000000001</v>
      </c>
      <c r="P10" s="79">
        <f t="shared" si="1"/>
        <v>1448.059</v>
      </c>
      <c r="Q10" s="79">
        <f t="shared" si="2"/>
        <v>1568.9165000000003</v>
      </c>
      <c r="R10" s="79">
        <f t="shared" si="3"/>
        <v>1496.7673</v>
      </c>
      <c r="S10" s="80">
        <f t="shared" si="4"/>
        <v>5501.9315999999999</v>
      </c>
      <c r="T10" s="74"/>
      <c r="U10" s="74"/>
      <c r="V10" s="74"/>
      <c r="W10" s="74"/>
      <c r="X10" s="74"/>
      <c r="Y10" s="74"/>
      <c r="Z10" s="74"/>
    </row>
    <row r="11" spans="1:26" x14ac:dyDescent="0.3">
      <c r="A11" s="75" t="s">
        <v>60</v>
      </c>
      <c r="B11" s="76" t="s">
        <v>61</v>
      </c>
      <c r="C11" s="77">
        <v>428.54129999999998</v>
      </c>
      <c r="D11" s="77">
        <v>185.78380000000001</v>
      </c>
      <c r="E11" s="77">
        <v>228.68100000000001</v>
      </c>
      <c r="F11" s="78">
        <v>288.81819999999999</v>
      </c>
      <c r="G11" s="78">
        <v>480.09800000000001</v>
      </c>
      <c r="H11" s="78">
        <v>495.91329999999999</v>
      </c>
      <c r="I11" s="69">
        <v>510.6336</v>
      </c>
      <c r="J11" s="69">
        <v>374.8485</v>
      </c>
      <c r="K11" s="69">
        <v>538.85500000000002</v>
      </c>
      <c r="L11" s="71">
        <v>322.0324</v>
      </c>
      <c r="M11" s="71">
        <v>436.12450000000001</v>
      </c>
      <c r="N11" s="71">
        <v>222.64259999999999</v>
      </c>
      <c r="O11" s="79">
        <f t="shared" si="0"/>
        <v>843.00610000000006</v>
      </c>
      <c r="P11" s="79">
        <f t="shared" si="1"/>
        <v>1264.8295000000001</v>
      </c>
      <c r="Q11" s="79">
        <f t="shared" si="2"/>
        <v>1424.3371</v>
      </c>
      <c r="R11" s="79">
        <f t="shared" si="3"/>
        <v>980.79949999999997</v>
      </c>
      <c r="S11" s="80">
        <f t="shared" si="4"/>
        <v>4512.9722000000002</v>
      </c>
      <c r="T11" s="74"/>
      <c r="U11" s="74"/>
      <c r="V11" s="74"/>
      <c r="W11" s="74"/>
      <c r="X11" s="74"/>
      <c r="Y11" s="74"/>
      <c r="Z11" s="74"/>
    </row>
    <row r="12" spans="1:26" x14ac:dyDescent="0.3">
      <c r="A12" s="75" t="s">
        <v>62</v>
      </c>
      <c r="B12" s="76" t="s">
        <v>63</v>
      </c>
      <c r="C12" s="77">
        <v>284.42419999999998</v>
      </c>
      <c r="D12" s="77">
        <v>467.76260000000002</v>
      </c>
      <c r="E12" s="77">
        <v>348.12549999999999</v>
      </c>
      <c r="F12" s="78">
        <v>600.93020000000001</v>
      </c>
      <c r="G12" s="78">
        <v>765.1096</v>
      </c>
      <c r="H12" s="78">
        <v>537.1712</v>
      </c>
      <c r="I12" s="69">
        <v>550.19179999999994</v>
      </c>
      <c r="J12" s="69">
        <v>453.96570000000003</v>
      </c>
      <c r="K12" s="69">
        <v>406.81939999999997</v>
      </c>
      <c r="L12" s="71">
        <v>544.38080000000002</v>
      </c>
      <c r="M12" s="71">
        <v>394.1712</v>
      </c>
      <c r="N12" s="71">
        <v>288.51690000000002</v>
      </c>
      <c r="O12" s="79">
        <f t="shared" si="0"/>
        <v>1100.3123000000001</v>
      </c>
      <c r="P12" s="79">
        <f t="shared" si="1"/>
        <v>1903.211</v>
      </c>
      <c r="Q12" s="79">
        <f t="shared" si="2"/>
        <v>1410.9769000000001</v>
      </c>
      <c r="R12" s="79">
        <f t="shared" si="3"/>
        <v>1227.0689</v>
      </c>
      <c r="S12" s="80">
        <f t="shared" si="4"/>
        <v>5641.5691000000006</v>
      </c>
      <c r="T12" s="74"/>
      <c r="U12" s="74"/>
      <c r="V12" s="74"/>
      <c r="W12" s="74"/>
      <c r="X12" s="74"/>
      <c r="Y12" s="74"/>
      <c r="Z12" s="74"/>
    </row>
    <row r="13" spans="1:26" x14ac:dyDescent="0.3">
      <c r="A13" s="75" t="s">
        <v>64</v>
      </c>
      <c r="B13" s="76" t="s">
        <v>65</v>
      </c>
      <c r="C13" s="77">
        <v>499.16050000000001</v>
      </c>
      <c r="D13" s="77">
        <v>328.05410000000001</v>
      </c>
      <c r="E13" s="77">
        <v>402.47809999999998</v>
      </c>
      <c r="F13" s="78">
        <v>401.6696</v>
      </c>
      <c r="G13" s="78">
        <v>708.52909999999997</v>
      </c>
      <c r="H13" s="78">
        <v>717.34190000000001</v>
      </c>
      <c r="I13" s="69">
        <v>451.11079999999998</v>
      </c>
      <c r="J13" s="69">
        <v>458.29539999999997</v>
      </c>
      <c r="K13" s="69">
        <v>171.41669999999999</v>
      </c>
      <c r="L13" s="71">
        <v>487.44920000000002</v>
      </c>
      <c r="M13" s="71">
        <v>556.81809999999996</v>
      </c>
      <c r="N13" s="71">
        <v>531.27729999999997</v>
      </c>
      <c r="O13" s="79">
        <f t="shared" si="0"/>
        <v>1229.6927000000001</v>
      </c>
      <c r="P13" s="79">
        <f t="shared" si="1"/>
        <v>1827.5405999999998</v>
      </c>
      <c r="Q13" s="79">
        <f t="shared" si="2"/>
        <v>1080.8228999999999</v>
      </c>
      <c r="R13" s="79">
        <f t="shared" si="3"/>
        <v>1575.5445999999999</v>
      </c>
      <c r="S13" s="80">
        <f t="shared" si="4"/>
        <v>5713.6008000000002</v>
      </c>
      <c r="T13" s="74"/>
      <c r="U13" s="74"/>
      <c r="V13" s="74"/>
      <c r="W13" s="74"/>
      <c r="X13" s="74"/>
      <c r="Y13" s="74"/>
      <c r="Z13" s="74"/>
    </row>
    <row r="14" spans="1:26" s="99" customFormat="1" x14ac:dyDescent="0.3">
      <c r="A14" s="92" t="s">
        <v>66</v>
      </c>
      <c r="B14" s="93" t="s">
        <v>67</v>
      </c>
      <c r="C14" s="94">
        <v>500.76139999999998</v>
      </c>
      <c r="D14" s="94">
        <v>92.436999999999998</v>
      </c>
      <c r="E14" s="94">
        <v>219.7458</v>
      </c>
      <c r="F14" s="78">
        <v>422.2645</v>
      </c>
      <c r="G14" s="78">
        <v>472.81639999999999</v>
      </c>
      <c r="H14" s="78">
        <v>625.96259999999995</v>
      </c>
      <c r="I14" s="95">
        <v>522.85889999999995</v>
      </c>
      <c r="J14" s="95">
        <v>384.73809999999997</v>
      </c>
      <c r="K14" s="95">
        <v>293.63409999999999</v>
      </c>
      <c r="L14" s="71">
        <v>412.24400000000003</v>
      </c>
      <c r="M14" s="71">
        <v>234.81809999999999</v>
      </c>
      <c r="N14" s="71">
        <v>245.5883</v>
      </c>
      <c r="O14" s="96">
        <f t="shared" si="0"/>
        <v>812.94420000000002</v>
      </c>
      <c r="P14" s="96">
        <f t="shared" si="1"/>
        <v>1521.0434999999998</v>
      </c>
      <c r="Q14" s="96">
        <f t="shared" si="2"/>
        <v>1201.2311</v>
      </c>
      <c r="R14" s="96">
        <f t="shared" si="3"/>
        <v>892.65039999999999</v>
      </c>
      <c r="S14" s="97">
        <f t="shared" si="4"/>
        <v>4427.8691999999992</v>
      </c>
      <c r="T14" s="98"/>
      <c r="U14" s="98"/>
      <c r="V14" s="98"/>
      <c r="W14" s="98"/>
      <c r="X14" s="98"/>
      <c r="Y14" s="98"/>
      <c r="Z14" s="98"/>
    </row>
    <row r="15" spans="1:26" s="99" customFormat="1" x14ac:dyDescent="0.3">
      <c r="A15" s="92" t="s">
        <v>68</v>
      </c>
      <c r="B15" s="93" t="s">
        <v>69</v>
      </c>
      <c r="C15" s="94">
        <v>536.24080000000004</v>
      </c>
      <c r="D15" s="94">
        <v>92.436999999999998</v>
      </c>
      <c r="E15" s="94">
        <v>214.09180000000001</v>
      </c>
      <c r="F15" s="78">
        <v>472.85359999999997</v>
      </c>
      <c r="G15" s="78">
        <v>136.55170000000001</v>
      </c>
      <c r="H15" s="78">
        <v>632.45159999999998</v>
      </c>
      <c r="I15" s="95">
        <v>334.73039999999997</v>
      </c>
      <c r="J15" s="95">
        <v>454.93560000000002</v>
      </c>
      <c r="K15" s="95">
        <v>288.86720000000003</v>
      </c>
      <c r="L15" s="71">
        <v>375.40199999999999</v>
      </c>
      <c r="M15" s="71">
        <v>299.2962</v>
      </c>
      <c r="N15" s="71">
        <v>245.46350000000001</v>
      </c>
      <c r="O15" s="96">
        <f t="shared" si="0"/>
        <v>842.76960000000008</v>
      </c>
      <c r="P15" s="96">
        <f t="shared" si="1"/>
        <v>1241.8569</v>
      </c>
      <c r="Q15" s="96">
        <f t="shared" si="2"/>
        <v>1078.5331999999999</v>
      </c>
      <c r="R15" s="96">
        <f t="shared" si="3"/>
        <v>920.16170000000011</v>
      </c>
      <c r="S15" s="97">
        <f t="shared" si="4"/>
        <v>4083.3214000000003</v>
      </c>
      <c r="T15" s="98"/>
      <c r="U15" s="98"/>
      <c r="V15" s="98"/>
      <c r="W15" s="98"/>
      <c r="X15" s="98"/>
      <c r="Y15" s="98"/>
      <c r="Z15" s="98"/>
    </row>
    <row r="16" spans="1:26" s="99" customFormat="1" x14ac:dyDescent="0.3">
      <c r="A16" s="92" t="s">
        <v>70</v>
      </c>
      <c r="B16" s="93" t="s">
        <v>71</v>
      </c>
      <c r="C16" s="94">
        <v>527.87279999999998</v>
      </c>
      <c r="D16" s="94">
        <v>326.27350000000001</v>
      </c>
      <c r="E16" s="94">
        <v>347.11739999999998</v>
      </c>
      <c r="F16" s="78">
        <v>517.16449999999998</v>
      </c>
      <c r="G16" s="78">
        <v>696.14909999999998</v>
      </c>
      <c r="H16" s="78">
        <v>406.1746</v>
      </c>
      <c r="I16" s="95">
        <v>768.1327</v>
      </c>
      <c r="J16" s="95">
        <v>464.91140000000001</v>
      </c>
      <c r="K16" s="95">
        <v>302.79070000000002</v>
      </c>
      <c r="L16" s="71">
        <v>648.34630000000004</v>
      </c>
      <c r="M16" s="71">
        <v>753.61749999999995</v>
      </c>
      <c r="N16" s="71">
        <v>535.16150000000005</v>
      </c>
      <c r="O16" s="96">
        <f t="shared" si="0"/>
        <v>1201.2637</v>
      </c>
      <c r="P16" s="96">
        <f t="shared" si="1"/>
        <v>1619.4882</v>
      </c>
      <c r="Q16" s="96">
        <f t="shared" si="2"/>
        <v>1535.8348000000001</v>
      </c>
      <c r="R16" s="96">
        <f t="shared" si="3"/>
        <v>1937.1253000000002</v>
      </c>
      <c r="S16" s="97">
        <f t="shared" si="4"/>
        <v>6293.7119999999995</v>
      </c>
      <c r="T16" s="98"/>
      <c r="U16" s="98"/>
      <c r="V16" s="98"/>
      <c r="W16" s="98"/>
      <c r="X16" s="98"/>
      <c r="Y16" s="98"/>
      <c r="Z16" s="98"/>
    </row>
    <row r="17" spans="1:19" s="99" customFormat="1" x14ac:dyDescent="0.3">
      <c r="A17" s="92" t="s">
        <v>72</v>
      </c>
      <c r="B17" s="93" t="s">
        <v>73</v>
      </c>
      <c r="C17" s="94">
        <v>385.65410000000003</v>
      </c>
      <c r="D17" s="94">
        <v>388.05160000000001</v>
      </c>
      <c r="E17" s="94">
        <v>179.93100000000001</v>
      </c>
      <c r="F17" s="78">
        <v>248.89879999999999</v>
      </c>
      <c r="G17" s="78">
        <v>703.21680000000003</v>
      </c>
      <c r="H17" s="78">
        <v>667.34190000000001</v>
      </c>
      <c r="I17" s="95">
        <v>713.05700000000002</v>
      </c>
      <c r="J17" s="95">
        <v>280.09359999999998</v>
      </c>
      <c r="K17" s="95">
        <v>171.41669999999999</v>
      </c>
      <c r="L17" s="71">
        <v>335.94920000000002</v>
      </c>
      <c r="M17" s="71">
        <v>394.61270000000002</v>
      </c>
      <c r="N17" s="71">
        <v>273.38490000000002</v>
      </c>
      <c r="O17" s="96">
        <f t="shared" si="0"/>
        <v>953.63670000000002</v>
      </c>
      <c r="P17" s="96">
        <f t="shared" si="1"/>
        <v>1619.4575</v>
      </c>
      <c r="Q17" s="96">
        <f t="shared" si="2"/>
        <v>1164.5672999999999</v>
      </c>
      <c r="R17" s="96">
        <f t="shared" si="3"/>
        <v>1003.9468000000001</v>
      </c>
      <c r="S17" s="97">
        <f t="shared" si="4"/>
        <v>4741.6082999999999</v>
      </c>
    </row>
    <row r="18" spans="1:19" s="99" customFormat="1" x14ac:dyDescent="0.3">
      <c r="A18" s="92" t="s">
        <v>74</v>
      </c>
      <c r="B18" s="93" t="s">
        <v>75</v>
      </c>
      <c r="C18" s="94">
        <v>499.87459999999999</v>
      </c>
      <c r="D18" s="94">
        <v>425.23180000000002</v>
      </c>
      <c r="E18" s="94">
        <v>359.86200000000002</v>
      </c>
      <c r="F18" s="78">
        <v>590.57619999999997</v>
      </c>
      <c r="G18" s="78">
        <v>490.31580000000002</v>
      </c>
      <c r="H18" s="78">
        <v>458.96749999999997</v>
      </c>
      <c r="I18" s="95">
        <v>802.17169999999999</v>
      </c>
      <c r="J18" s="95">
        <v>582.63620000000003</v>
      </c>
      <c r="K18" s="95">
        <v>337.51749999999998</v>
      </c>
      <c r="L18" s="71">
        <v>608.0376</v>
      </c>
      <c r="M18" s="71">
        <v>589.14760000000001</v>
      </c>
      <c r="N18" s="71">
        <v>472.28809999999999</v>
      </c>
      <c r="O18" s="96">
        <f t="shared" si="0"/>
        <v>1284.9684</v>
      </c>
      <c r="P18" s="96">
        <f t="shared" si="1"/>
        <v>1539.8595</v>
      </c>
      <c r="Q18" s="96">
        <f t="shared" si="2"/>
        <v>1722.3253999999999</v>
      </c>
      <c r="R18" s="96">
        <f t="shared" si="3"/>
        <v>1669.4732999999999</v>
      </c>
      <c r="S18" s="97">
        <f t="shared" si="4"/>
        <v>6216.6265999999996</v>
      </c>
    </row>
    <row r="19" spans="1:19" s="99" customFormat="1" x14ac:dyDescent="0.3">
      <c r="A19" s="92" t="s">
        <v>76</v>
      </c>
      <c r="B19" s="93" t="s">
        <v>77</v>
      </c>
      <c r="C19" s="94">
        <v>233.62819999999999</v>
      </c>
      <c r="D19" s="94">
        <v>44.1935</v>
      </c>
      <c r="E19" s="94">
        <v>49.130400000000002</v>
      </c>
      <c r="F19" s="78">
        <v>87.700999999999993</v>
      </c>
      <c r="G19" s="78">
        <v>70.769199999999998</v>
      </c>
      <c r="H19" s="78">
        <v>286.39609999999999</v>
      </c>
      <c r="I19" s="95">
        <v>78.013599999999997</v>
      </c>
      <c r="J19" s="95">
        <v>85.498400000000004</v>
      </c>
      <c r="K19" s="95">
        <v>0</v>
      </c>
      <c r="L19" s="71">
        <v>210.63069999999999</v>
      </c>
      <c r="M19" s="71">
        <v>231.5027</v>
      </c>
      <c r="N19" s="71">
        <v>133.02629999999999</v>
      </c>
      <c r="O19" s="96">
        <f t="shared" si="0"/>
        <v>326.95209999999997</v>
      </c>
      <c r="P19" s="96">
        <f t="shared" si="1"/>
        <v>444.86629999999997</v>
      </c>
      <c r="Q19" s="96">
        <f t="shared" si="2"/>
        <v>163.512</v>
      </c>
      <c r="R19" s="96">
        <f t="shared" si="3"/>
        <v>575.15969999999993</v>
      </c>
      <c r="S19" s="97">
        <f t="shared" si="4"/>
        <v>1510.4900999999998</v>
      </c>
    </row>
    <row r="20" spans="1:19" s="99" customFormat="1" x14ac:dyDescent="0.3">
      <c r="A20" s="92" t="s">
        <v>78</v>
      </c>
      <c r="B20" s="93" t="s">
        <v>79</v>
      </c>
      <c r="C20" s="94">
        <v>84.5</v>
      </c>
      <c r="D20" s="94">
        <v>44.1935</v>
      </c>
      <c r="E20" s="94">
        <v>256.25540000000001</v>
      </c>
      <c r="F20" s="78">
        <v>255.86429999999999</v>
      </c>
      <c r="G20" s="78">
        <v>0</v>
      </c>
      <c r="H20" s="78">
        <v>252.84059999999999</v>
      </c>
      <c r="I20" s="95">
        <v>78.013599999999997</v>
      </c>
      <c r="J20" s="95">
        <v>222.6645</v>
      </c>
      <c r="K20" s="95">
        <v>0</v>
      </c>
      <c r="L20" s="71">
        <v>439.35309999999998</v>
      </c>
      <c r="M20" s="71">
        <v>124.9038</v>
      </c>
      <c r="N20" s="71">
        <v>129.4982</v>
      </c>
      <c r="O20" s="96">
        <f t="shared" si="0"/>
        <v>384.94889999999998</v>
      </c>
      <c r="P20" s="96">
        <f t="shared" si="1"/>
        <v>508.70489999999995</v>
      </c>
      <c r="Q20" s="96">
        <f t="shared" si="2"/>
        <v>300.67809999999997</v>
      </c>
      <c r="R20" s="96">
        <f t="shared" si="3"/>
        <v>693.75509999999997</v>
      </c>
      <c r="S20" s="97">
        <f t="shared" si="4"/>
        <v>1888.087</v>
      </c>
    </row>
    <row r="21" spans="1:19" s="99" customFormat="1" x14ac:dyDescent="0.3">
      <c r="A21" s="92" t="s">
        <v>80</v>
      </c>
      <c r="B21" s="93" t="s">
        <v>81</v>
      </c>
      <c r="C21" s="94">
        <v>276.28840000000002</v>
      </c>
      <c r="D21" s="94">
        <v>88.807599999999994</v>
      </c>
      <c r="E21" s="94">
        <v>48.75</v>
      </c>
      <c r="F21" s="78">
        <v>223.05770000000001</v>
      </c>
      <c r="G21" s="78">
        <v>166.56720000000001</v>
      </c>
      <c r="H21" s="78">
        <v>38.942300000000003</v>
      </c>
      <c r="I21" s="95">
        <v>169.03299999999999</v>
      </c>
      <c r="J21" s="95">
        <v>126.9511</v>
      </c>
      <c r="K21" s="95">
        <v>171.41669999999999</v>
      </c>
      <c r="L21" s="71">
        <v>195.6078</v>
      </c>
      <c r="M21" s="71">
        <v>249.98939999999999</v>
      </c>
      <c r="N21" s="71">
        <v>106.36360000000001</v>
      </c>
      <c r="O21" s="96">
        <f t="shared" si="0"/>
        <v>413.846</v>
      </c>
      <c r="P21" s="96">
        <f t="shared" si="1"/>
        <v>428.56720000000001</v>
      </c>
      <c r="Q21" s="96">
        <f t="shared" si="2"/>
        <v>467.4008</v>
      </c>
      <c r="R21" s="96">
        <f t="shared" si="3"/>
        <v>551.96079999999995</v>
      </c>
      <c r="S21" s="97">
        <f t="shared" si="4"/>
        <v>1861.7747999999997</v>
      </c>
    </row>
    <row r="22" spans="1:19" s="99" customFormat="1" x14ac:dyDescent="0.3">
      <c r="A22" s="92" t="s">
        <v>82</v>
      </c>
      <c r="B22" s="93" t="s">
        <v>83</v>
      </c>
      <c r="C22" s="94">
        <v>457.4676</v>
      </c>
      <c r="D22" s="94">
        <v>481.9402</v>
      </c>
      <c r="E22" s="94">
        <v>553.47389999999996</v>
      </c>
      <c r="F22" s="78">
        <v>507.21269999999998</v>
      </c>
      <c r="G22" s="78">
        <v>741.98249999999996</v>
      </c>
      <c r="H22" s="78">
        <v>467.75639999999999</v>
      </c>
      <c r="I22" s="95">
        <v>717.84760000000006</v>
      </c>
      <c r="J22" s="95">
        <v>620.58029999999997</v>
      </c>
      <c r="K22" s="95">
        <v>296.36799999999999</v>
      </c>
      <c r="L22" s="71">
        <v>758.37180000000001</v>
      </c>
      <c r="M22" s="71">
        <v>869.57470000000001</v>
      </c>
      <c r="N22" s="71">
        <v>637.65499999999997</v>
      </c>
      <c r="O22" s="96">
        <f t="shared" si="0"/>
        <v>1492.8816999999999</v>
      </c>
      <c r="P22" s="96">
        <f t="shared" si="1"/>
        <v>1716.9515999999999</v>
      </c>
      <c r="Q22" s="96">
        <f t="shared" si="2"/>
        <v>1634.7959000000001</v>
      </c>
      <c r="R22" s="96">
        <f t="shared" si="3"/>
        <v>2265.6014999999998</v>
      </c>
      <c r="S22" s="97">
        <f t="shared" si="4"/>
        <v>7110.2306999999992</v>
      </c>
    </row>
    <row r="23" spans="1:19" s="99" customFormat="1" x14ac:dyDescent="0.3">
      <c r="A23" s="92" t="s">
        <v>84</v>
      </c>
      <c r="B23" s="93" t="s">
        <v>85</v>
      </c>
      <c r="C23" s="94">
        <v>276.50580000000002</v>
      </c>
      <c r="D23" s="94">
        <v>188.4743</v>
      </c>
      <c r="E23" s="94">
        <v>219.7458</v>
      </c>
      <c r="F23" s="78">
        <v>210.68379999999999</v>
      </c>
      <c r="G23" s="78">
        <v>588.12360000000001</v>
      </c>
      <c r="H23" s="78">
        <v>464.80070000000001</v>
      </c>
      <c r="I23" s="95">
        <v>293.24489999999997</v>
      </c>
      <c r="J23" s="95">
        <v>289.57839999999999</v>
      </c>
      <c r="K23" s="95">
        <v>475.81049999999999</v>
      </c>
      <c r="L23" s="71">
        <v>530.15909999999997</v>
      </c>
      <c r="M23" s="71">
        <v>398.53109999999998</v>
      </c>
      <c r="N23" s="71">
        <v>329.0351</v>
      </c>
      <c r="O23" s="96">
        <f t="shared" si="0"/>
        <v>684.72590000000002</v>
      </c>
      <c r="P23" s="96">
        <f t="shared" si="1"/>
        <v>1263.6080999999999</v>
      </c>
      <c r="Q23" s="96">
        <f t="shared" si="2"/>
        <v>1058.6338000000001</v>
      </c>
      <c r="R23" s="96">
        <f t="shared" si="3"/>
        <v>1257.7253000000001</v>
      </c>
      <c r="S23" s="97">
        <f t="shared" si="4"/>
        <v>4264.6931000000004</v>
      </c>
    </row>
    <row r="24" spans="1:19" s="99" customFormat="1" x14ac:dyDescent="0.3">
      <c r="A24" s="92" t="s">
        <v>86</v>
      </c>
      <c r="B24" s="93" t="s">
        <v>87</v>
      </c>
      <c r="C24" s="94">
        <v>225.8997</v>
      </c>
      <c r="D24" s="94">
        <v>240.15639999999999</v>
      </c>
      <c r="E24" s="94">
        <v>322.89980000000003</v>
      </c>
      <c r="F24" s="78">
        <v>219.8443</v>
      </c>
      <c r="G24" s="78">
        <v>450.8451</v>
      </c>
      <c r="H24" s="78">
        <v>209.6926</v>
      </c>
      <c r="I24" s="95">
        <v>121.28740000000001</v>
      </c>
      <c r="J24" s="95">
        <v>86.108999999999995</v>
      </c>
      <c r="K24" s="95">
        <v>171.41669999999999</v>
      </c>
      <c r="L24" s="71">
        <v>358.52449999999999</v>
      </c>
      <c r="M24" s="71">
        <v>510.37619999999998</v>
      </c>
      <c r="N24" s="71">
        <v>245.49270000000001</v>
      </c>
      <c r="O24" s="96">
        <f t="shared" si="0"/>
        <v>788.95590000000004</v>
      </c>
      <c r="P24" s="96">
        <f t="shared" si="1"/>
        <v>880.38199999999995</v>
      </c>
      <c r="Q24" s="96">
        <f t="shared" si="2"/>
        <v>378.81309999999996</v>
      </c>
      <c r="R24" s="96">
        <f t="shared" si="3"/>
        <v>1114.3933999999999</v>
      </c>
      <c r="S24" s="97">
        <f t="shared" si="4"/>
        <v>3162.5443999999998</v>
      </c>
    </row>
    <row r="25" spans="1:19" s="99" customFormat="1" x14ac:dyDescent="0.3">
      <c r="A25" s="92" t="s">
        <v>88</v>
      </c>
      <c r="B25" s="93" t="s">
        <v>89</v>
      </c>
      <c r="C25" s="94">
        <v>580.55790000000002</v>
      </c>
      <c r="D25" s="94">
        <v>406.0027</v>
      </c>
      <c r="E25" s="94">
        <v>401.14120000000003</v>
      </c>
      <c r="F25" s="78">
        <v>697.96100000000001</v>
      </c>
      <c r="G25" s="78">
        <v>737.88930000000005</v>
      </c>
      <c r="H25" s="78">
        <v>633.2835</v>
      </c>
      <c r="I25" s="95">
        <v>762.40499999999997</v>
      </c>
      <c r="J25" s="95">
        <v>585.96429999999998</v>
      </c>
      <c r="K25" s="95">
        <v>392.17430000000002</v>
      </c>
      <c r="L25" s="71">
        <v>792.79520000000002</v>
      </c>
      <c r="M25" s="71">
        <v>584.7251</v>
      </c>
      <c r="N25" s="71">
        <v>445.08949999999999</v>
      </c>
      <c r="O25" s="96">
        <f t="shared" si="0"/>
        <v>1387.7018</v>
      </c>
      <c r="P25" s="96">
        <f t="shared" si="1"/>
        <v>2069.1338000000001</v>
      </c>
      <c r="Q25" s="96">
        <f t="shared" si="2"/>
        <v>1740.5436</v>
      </c>
      <c r="R25" s="96">
        <f t="shared" si="3"/>
        <v>1822.6098000000002</v>
      </c>
      <c r="S25" s="97">
        <f t="shared" si="4"/>
        <v>7019.9890000000005</v>
      </c>
    </row>
    <row r="26" spans="1:19" s="99" customFormat="1" x14ac:dyDescent="0.3">
      <c r="A26" s="100" t="s">
        <v>90</v>
      </c>
      <c r="B26" s="93" t="s">
        <v>69</v>
      </c>
      <c r="C26" s="94">
        <v>232.0078</v>
      </c>
      <c r="D26" s="94">
        <v>93.346800000000002</v>
      </c>
      <c r="E26" s="94">
        <v>268.44459999999998</v>
      </c>
      <c r="F26" s="78">
        <v>223.05770000000001</v>
      </c>
      <c r="G26" s="78">
        <v>234.50489999999999</v>
      </c>
      <c r="H26" s="78">
        <v>373.70960000000002</v>
      </c>
      <c r="I26" s="95">
        <v>205.85120000000001</v>
      </c>
      <c r="J26" s="95">
        <v>84.133700000000005</v>
      </c>
      <c r="K26" s="95">
        <v>206.0274</v>
      </c>
      <c r="L26" s="71">
        <v>402.6078</v>
      </c>
      <c r="M26" s="71">
        <v>260.8374</v>
      </c>
      <c r="N26" s="71">
        <v>132.83770000000001</v>
      </c>
      <c r="O26" s="96">
        <f t="shared" si="0"/>
        <v>593.79919999999993</v>
      </c>
      <c r="P26" s="96">
        <f t="shared" si="1"/>
        <v>831.2722</v>
      </c>
      <c r="Q26" s="96">
        <f t="shared" si="2"/>
        <v>496.01230000000004</v>
      </c>
      <c r="R26" s="96">
        <f t="shared" si="3"/>
        <v>796.28290000000004</v>
      </c>
      <c r="S26" s="97">
        <f t="shared" si="4"/>
        <v>2717.3665999999998</v>
      </c>
    </row>
    <row r="27" spans="1:19" x14ac:dyDescent="0.3">
      <c r="A27" s="81" t="s">
        <v>91</v>
      </c>
      <c r="B27" s="82" t="s">
        <v>92</v>
      </c>
      <c r="C27" s="77">
        <v>235.63630000000001</v>
      </c>
      <c r="D27" s="77">
        <v>281.91820000000001</v>
      </c>
      <c r="E27" s="77">
        <v>498.03410000000002</v>
      </c>
      <c r="F27" s="78">
        <v>250.60310000000001</v>
      </c>
      <c r="G27" s="78">
        <v>180.41589999999999</v>
      </c>
      <c r="H27" s="78">
        <v>381.24239999999998</v>
      </c>
      <c r="I27" s="69">
        <v>467.94240000000002</v>
      </c>
      <c r="J27" s="69">
        <v>86.108999999999995</v>
      </c>
      <c r="K27" s="69">
        <v>171.41669999999999</v>
      </c>
      <c r="L27" s="71">
        <v>75.75</v>
      </c>
      <c r="M27" s="71">
        <v>485.00819999999999</v>
      </c>
      <c r="N27" s="71">
        <v>81.627899999999997</v>
      </c>
      <c r="O27" s="83">
        <f t="shared" si="0"/>
        <v>1015.5886</v>
      </c>
      <c r="P27" s="79">
        <f t="shared" si="1"/>
        <v>812.26139999999998</v>
      </c>
      <c r="Q27" s="79">
        <f>SUM(I27:K27)</f>
        <v>725.46810000000005</v>
      </c>
      <c r="R27" s="79">
        <f t="shared" si="3"/>
        <v>642.38609999999994</v>
      </c>
      <c r="S27" s="80">
        <f t="shared" si="4"/>
        <v>3195.7042000000001</v>
      </c>
    </row>
    <row r="28" spans="1:19" x14ac:dyDescent="0.3">
      <c r="A28" s="81" t="s">
        <v>93</v>
      </c>
      <c r="B28" s="84" t="s">
        <v>94</v>
      </c>
      <c r="C28" s="85">
        <v>317.59269999999998</v>
      </c>
      <c r="D28" s="85">
        <v>88.807599999999994</v>
      </c>
      <c r="E28" s="85">
        <v>185.5849</v>
      </c>
      <c r="F28" s="85">
        <v>210.68379999999999</v>
      </c>
      <c r="G28" s="85">
        <v>434.2647</v>
      </c>
      <c r="H28" s="85">
        <v>463.20150000000001</v>
      </c>
      <c r="I28" s="69">
        <v>343.08210000000003</v>
      </c>
      <c r="J28" s="69">
        <v>376.98410000000001</v>
      </c>
      <c r="K28" s="69">
        <v>357.4846</v>
      </c>
      <c r="L28" s="85">
        <v>378.14940000000001</v>
      </c>
      <c r="M28" s="71">
        <v>196.8289</v>
      </c>
      <c r="N28" s="71">
        <v>262.0385</v>
      </c>
      <c r="O28" s="83">
        <f t="shared" si="0"/>
        <v>591.98519999999996</v>
      </c>
      <c r="P28" s="79">
        <f t="shared" si="1"/>
        <v>1108.1500000000001</v>
      </c>
      <c r="Q28" s="79">
        <f t="shared" ref="Q28:Q32" si="5">SUM(I28:K28)</f>
        <v>1077.5508</v>
      </c>
      <c r="R28" s="79">
        <f t="shared" si="3"/>
        <v>837.01679999999999</v>
      </c>
      <c r="S28" s="80">
        <f t="shared" si="4"/>
        <v>3614.7028</v>
      </c>
    </row>
    <row r="29" spans="1:19" x14ac:dyDescent="0.3">
      <c r="A29" s="81" t="s">
        <v>95</v>
      </c>
      <c r="B29" s="84" t="s">
        <v>96</v>
      </c>
      <c r="C29" s="85">
        <v>572.14290000000005</v>
      </c>
      <c r="D29" s="85">
        <v>330.6207</v>
      </c>
      <c r="E29" s="85">
        <v>531.28650000000005</v>
      </c>
      <c r="F29" s="85">
        <v>322.31049999999999</v>
      </c>
      <c r="G29" s="85">
        <v>571.02909999999997</v>
      </c>
      <c r="H29" s="85">
        <v>667.34190000000001</v>
      </c>
      <c r="I29" s="69">
        <v>768.51750000000004</v>
      </c>
      <c r="J29" s="69">
        <v>539.16639999999995</v>
      </c>
      <c r="K29" s="69">
        <v>338.82589999999999</v>
      </c>
      <c r="L29" s="85">
        <v>629.17639999999994</v>
      </c>
      <c r="M29" s="71">
        <v>633.84429999999998</v>
      </c>
      <c r="N29" s="71">
        <v>424.31099999999998</v>
      </c>
      <c r="O29" s="83">
        <f t="shared" si="0"/>
        <v>1434.0500999999999</v>
      </c>
      <c r="P29" s="79">
        <f t="shared" si="1"/>
        <v>1560.6815000000001</v>
      </c>
      <c r="Q29" s="79">
        <f t="shared" si="5"/>
        <v>1646.5098</v>
      </c>
      <c r="R29" s="79">
        <f t="shared" si="3"/>
        <v>1687.3317</v>
      </c>
      <c r="S29" s="80">
        <f t="shared" si="4"/>
        <v>6328.5730999999996</v>
      </c>
    </row>
    <row r="30" spans="1:19" x14ac:dyDescent="0.3">
      <c r="A30" s="81" t="s">
        <v>97</v>
      </c>
      <c r="B30" s="84" t="s">
        <v>98</v>
      </c>
      <c r="C30" s="85">
        <v>513.84950000000003</v>
      </c>
      <c r="D30" s="85">
        <v>438.28500000000003</v>
      </c>
      <c r="E30" s="85">
        <v>391.1182</v>
      </c>
      <c r="F30" s="85">
        <v>251.79</v>
      </c>
      <c r="G30" s="85">
        <v>573.57889999999998</v>
      </c>
      <c r="H30" s="85">
        <v>502.14350000000002</v>
      </c>
      <c r="I30" s="69">
        <v>628.50750000000005</v>
      </c>
      <c r="J30" s="69">
        <v>452.4855</v>
      </c>
      <c r="K30" s="69">
        <v>344.29820000000001</v>
      </c>
      <c r="L30" s="85">
        <v>554.44920000000002</v>
      </c>
      <c r="M30" s="71">
        <v>775.03660000000002</v>
      </c>
      <c r="N30" s="71">
        <v>597.15899999999999</v>
      </c>
      <c r="O30" s="83">
        <f t="shared" si="0"/>
        <v>1343.2527</v>
      </c>
      <c r="P30" s="79">
        <f t="shared" si="1"/>
        <v>1327.5124000000001</v>
      </c>
      <c r="Q30" s="79">
        <f t="shared" si="5"/>
        <v>1425.2911999999999</v>
      </c>
      <c r="R30" s="79">
        <f t="shared" si="3"/>
        <v>1926.6448</v>
      </c>
      <c r="S30" s="80">
        <f t="shared" si="4"/>
        <v>6022.7011000000002</v>
      </c>
    </row>
    <row r="31" spans="1:19" x14ac:dyDescent="0.3">
      <c r="A31" s="81" t="s">
        <v>99</v>
      </c>
      <c r="B31" s="84" t="s">
        <v>100</v>
      </c>
      <c r="C31" s="85">
        <v>136.2423</v>
      </c>
      <c r="D31" s="85">
        <v>185.78380000000001</v>
      </c>
      <c r="E31" s="85">
        <v>134.03360000000001</v>
      </c>
      <c r="F31" s="85">
        <v>78.746700000000004</v>
      </c>
      <c r="G31" s="85">
        <v>212.40049999999999</v>
      </c>
      <c r="H31" s="85">
        <v>209.6926</v>
      </c>
      <c r="I31" s="69">
        <v>161.43889999999999</v>
      </c>
      <c r="J31" s="69">
        <v>127.1164</v>
      </c>
      <c r="K31" s="69">
        <v>171.41669999999999</v>
      </c>
      <c r="L31" s="85">
        <v>171.69640000000001</v>
      </c>
      <c r="M31" s="71">
        <v>284.94880000000001</v>
      </c>
      <c r="N31" s="71">
        <v>194.9222</v>
      </c>
      <c r="O31" s="83">
        <f t="shared" si="0"/>
        <v>456.05970000000002</v>
      </c>
      <c r="P31" s="79">
        <f t="shared" si="1"/>
        <v>500.83979999999997</v>
      </c>
      <c r="Q31" s="79">
        <f t="shared" si="5"/>
        <v>459.97199999999998</v>
      </c>
      <c r="R31" s="79">
        <f t="shared" si="3"/>
        <v>651.56740000000002</v>
      </c>
      <c r="S31" s="80">
        <f t="shared" si="4"/>
        <v>2068.4389000000001</v>
      </c>
    </row>
    <row r="32" spans="1:19" x14ac:dyDescent="0.3">
      <c r="A32" s="81" t="s">
        <v>101</v>
      </c>
      <c r="B32" s="84" t="s">
        <v>102</v>
      </c>
      <c r="C32" s="85">
        <v>230.8192</v>
      </c>
      <c r="D32" s="85">
        <v>678.75549999999998</v>
      </c>
      <c r="E32" s="85">
        <v>230.81880000000001</v>
      </c>
      <c r="F32" s="85">
        <v>357.63569999999999</v>
      </c>
      <c r="G32" s="85">
        <v>514.81259999999997</v>
      </c>
      <c r="H32" s="85">
        <v>479.58420000000001</v>
      </c>
      <c r="I32" s="69">
        <v>402.91719999999998</v>
      </c>
      <c r="J32" s="69">
        <v>365.63839999999999</v>
      </c>
      <c r="K32" s="69">
        <v>39.177799999999998</v>
      </c>
      <c r="L32" s="85">
        <v>708.28150000000005</v>
      </c>
      <c r="M32" s="71">
        <v>338.37490000000003</v>
      </c>
      <c r="N32" s="71">
        <v>241.89850000000001</v>
      </c>
      <c r="O32" s="83">
        <f t="shared" si="0"/>
        <v>1140.3935000000001</v>
      </c>
      <c r="P32" s="79">
        <f t="shared" si="1"/>
        <v>1352.0325</v>
      </c>
      <c r="Q32" s="79">
        <f t="shared" si="5"/>
        <v>807.73339999999996</v>
      </c>
      <c r="R32" s="79">
        <f t="shared" si="3"/>
        <v>1288.5549000000001</v>
      </c>
      <c r="S32" s="80">
        <f t="shared" si="4"/>
        <v>4588.7143000000005</v>
      </c>
    </row>
    <row r="33" spans="1:19" ht="15" thickBot="1" x14ac:dyDescent="0.35">
      <c r="A33" s="86" t="s">
        <v>53</v>
      </c>
      <c r="B33" s="87"/>
      <c r="C33" s="88">
        <f>SUM(C8:C32)</f>
        <v>9189.8242000000009</v>
      </c>
      <c r="D33" s="88">
        <f t="shared" ref="D33:S33" si="6">SUM(D8:D32)</f>
        <v>6998.2238000000007</v>
      </c>
      <c r="E33" s="88">
        <f t="shared" si="6"/>
        <v>6942.1372999999994</v>
      </c>
      <c r="F33" s="88">
        <f t="shared" si="6"/>
        <v>8340.2952000000005</v>
      </c>
      <c r="G33" s="88">
        <f t="shared" si="6"/>
        <v>11328.591200000001</v>
      </c>
      <c r="H33" s="88">
        <f t="shared" si="6"/>
        <v>11277.302399999999</v>
      </c>
      <c r="I33" s="88">
        <f t="shared" si="6"/>
        <v>11473.147299999997</v>
      </c>
      <c r="J33" s="88">
        <f t="shared" si="6"/>
        <v>8812.3336000000018</v>
      </c>
      <c r="K33" s="88">
        <f t="shared" si="6"/>
        <v>6325.1282999999985</v>
      </c>
      <c r="L33" s="88">
        <f t="shared" si="6"/>
        <v>11534.158200000002</v>
      </c>
      <c r="M33" s="88">
        <f t="shared" si="6"/>
        <v>11187.171800000002</v>
      </c>
      <c r="N33" s="88">
        <f t="shared" si="6"/>
        <v>7598.1501999999991</v>
      </c>
      <c r="O33" s="88">
        <f t="shared" si="6"/>
        <v>23130.185300000005</v>
      </c>
      <c r="P33" s="88">
        <f t="shared" si="6"/>
        <v>30946.188800000007</v>
      </c>
      <c r="Q33" s="88">
        <f t="shared" si="6"/>
        <v>26610.609199999999</v>
      </c>
      <c r="R33" s="88">
        <f t="shared" si="6"/>
        <v>30319.480199999995</v>
      </c>
      <c r="S33" s="88">
        <f t="shared" si="6"/>
        <v>111006.4635</v>
      </c>
    </row>
    <row r="35" spans="1:19" x14ac:dyDescent="0.3">
      <c r="A35" s="89"/>
      <c r="B35" s="89"/>
      <c r="C35" s="89"/>
      <c r="D35" s="89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S35" s="91">
        <f>S33-S26-S15</f>
        <v>104205.7755</v>
      </c>
    </row>
    <row r="36" spans="1:19" x14ac:dyDescent="0.3">
      <c r="A36" s="89"/>
      <c r="B36" s="89"/>
      <c r="C36" s="89"/>
      <c r="D36" s="89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</row>
    <row r="37" spans="1:19" x14ac:dyDescent="0.3">
      <c r="A37" s="89"/>
      <c r="B37" s="89"/>
      <c r="C37" s="89"/>
      <c r="D37" s="89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41"/>
      <c r="R37" s="41"/>
      <c r="S37" s="41"/>
    </row>
    <row r="38" spans="1:19" x14ac:dyDescent="0.3">
      <c r="A38" s="89"/>
      <c r="B38" s="89"/>
      <c r="C38" s="89"/>
      <c r="D38" s="89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41"/>
      <c r="R38" s="41"/>
      <c r="S38" s="41"/>
    </row>
    <row r="39" spans="1:19" x14ac:dyDescent="0.3">
      <c r="A39" s="89"/>
      <c r="B39" s="89"/>
      <c r="C39" s="89"/>
      <c r="D39" s="89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</row>
    <row r="40" spans="1:19" x14ac:dyDescent="0.3">
      <c r="A40" s="89"/>
      <c r="B40" s="89"/>
      <c r="C40" s="89"/>
      <c r="D40" s="89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</row>
    <row r="41" spans="1:19" x14ac:dyDescent="0.3">
      <c r="A41" s="89"/>
      <c r="B41" s="89"/>
      <c r="C41" s="89"/>
      <c r="D41" s="89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</row>
    <row r="42" spans="1:19" x14ac:dyDescent="0.3">
      <c r="A42" s="89"/>
      <c r="B42" s="89"/>
      <c r="C42" s="89"/>
      <c r="D42" s="89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</row>
    <row r="56" spans="3:13" x14ac:dyDescent="0.3">
      <c r="C56" s="89"/>
      <c r="D56" s="89"/>
      <c r="E56" s="89"/>
      <c r="F56" s="89"/>
      <c r="G56" s="89"/>
      <c r="H56" s="89"/>
      <c r="I56" s="89"/>
      <c r="J56" s="89"/>
      <c r="K56" s="89"/>
      <c r="L56" s="89"/>
      <c r="M56" s="89"/>
    </row>
    <row r="57" spans="3:13" x14ac:dyDescent="0.3"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</row>
    <row r="58" spans="3:13" x14ac:dyDescent="0.3"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</row>
    <row r="59" spans="3:13" x14ac:dyDescent="0.3"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</row>
    <row r="60" spans="3:13" x14ac:dyDescent="0.3"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</row>
    <row r="61" spans="3:13" x14ac:dyDescent="0.3"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3:13" x14ac:dyDescent="0.3"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  <row r="63" spans="3:13" x14ac:dyDescent="0.3"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</row>
    <row r="64" spans="3:13" x14ac:dyDescent="0.3"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</row>
    <row r="65" spans="3:13" x14ac:dyDescent="0.3">
      <c r="C65" s="89"/>
      <c r="D65" s="89"/>
      <c r="E65" s="89"/>
      <c r="F65" s="89"/>
      <c r="G65" s="89"/>
      <c r="H65" s="89"/>
      <c r="I65" s="89"/>
      <c r="J65" s="89"/>
      <c r="K65" s="89"/>
      <c r="L65" s="89"/>
      <c r="M65" s="89"/>
    </row>
    <row r="66" spans="3:13" x14ac:dyDescent="0.3">
      <c r="C66" s="89"/>
      <c r="D66" s="89"/>
      <c r="E66" s="89"/>
      <c r="F66" s="89"/>
      <c r="G66" s="89"/>
      <c r="H66" s="89"/>
      <c r="I66" s="89"/>
      <c r="J66" s="89"/>
      <c r="K66" s="89"/>
      <c r="L66" s="89"/>
      <c r="M66" s="89"/>
    </row>
    <row r="67" spans="3:13" x14ac:dyDescent="0.3"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</row>
    <row r="68" spans="3:13" x14ac:dyDescent="0.3"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</row>
    <row r="69" spans="3:13" x14ac:dyDescent="0.3"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</row>
    <row r="70" spans="3:13" x14ac:dyDescent="0.3">
      <c r="C70" s="89"/>
      <c r="D70" s="89"/>
      <c r="E70" s="89"/>
      <c r="F70" s="89"/>
      <c r="G70" s="89"/>
      <c r="H70" s="89"/>
      <c r="I70" s="89"/>
      <c r="J70" s="89"/>
      <c r="K70" s="89"/>
      <c r="L70" s="89"/>
      <c r="M70" s="89"/>
    </row>
    <row r="71" spans="3:13" x14ac:dyDescent="0.3"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</row>
    <row r="72" spans="3:13" x14ac:dyDescent="0.3">
      <c r="C72" s="89"/>
      <c r="D72" s="89"/>
      <c r="E72" s="89"/>
      <c r="F72" s="89"/>
      <c r="G72" s="89"/>
      <c r="H72" s="89"/>
      <c r="I72" s="89"/>
      <c r="J72" s="89"/>
      <c r="K72" s="89"/>
      <c r="L72" s="89"/>
      <c r="M72" s="89"/>
    </row>
    <row r="73" spans="3:13" x14ac:dyDescent="0.3">
      <c r="C73" s="89"/>
      <c r="D73" s="89"/>
      <c r="E73" s="89"/>
      <c r="F73" s="89"/>
      <c r="G73" s="89"/>
      <c r="H73" s="89"/>
      <c r="I73" s="89"/>
      <c r="J73" s="89"/>
      <c r="K73" s="89"/>
      <c r="L73" s="89"/>
      <c r="M73" s="89"/>
    </row>
    <row r="74" spans="3:13" x14ac:dyDescent="0.3">
      <c r="C74" s="89"/>
      <c r="D74" s="89"/>
      <c r="E74" s="89"/>
      <c r="F74" s="89"/>
      <c r="G74" s="89"/>
      <c r="H74" s="89"/>
      <c r="I74" s="89"/>
      <c r="J74" s="89"/>
      <c r="K74" s="89"/>
      <c r="L74" s="89"/>
      <c r="M74" s="89"/>
    </row>
  </sheetData>
  <mergeCells count="3">
    <mergeCell ref="C2:H3"/>
    <mergeCell ref="A6:S6"/>
    <mergeCell ref="A33:B33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CONTENIDORS_PODA_VOLUMINOS</vt:lpstr>
      <vt:lpstr>TEXTIL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Mora</dc:creator>
  <cp:lastModifiedBy>Ona Riera Mateu</cp:lastModifiedBy>
  <dcterms:created xsi:type="dcterms:W3CDTF">2025-01-28T10:44:31Z</dcterms:created>
  <dcterms:modified xsi:type="dcterms:W3CDTF">2025-09-03T06:54:52Z</dcterms:modified>
</cp:coreProperties>
</file>