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hospitalclinicdebarcelona.sharepoint.com/sites/GesDocDSGCompres/ArxiuExpedients/2025_178_APÒSITS ACTIUS-DSG_INFE-GC4/AMUP_XXXX_2025_00/PLECS/PROVISIONALS/"/>
    </mc:Choice>
  </mc:AlternateContent>
  <xr:revisionPtr revIDLastSave="74" documentId="8_{B0463BC7-B9E1-4B95-B46F-F4E829FD9489}" xr6:coauthVersionLast="47" xr6:coauthVersionMax="47" xr10:uidLastSave="{1A49A366-45E0-4EA7-B5A2-FDEDBE61D4D4}"/>
  <bookViews>
    <workbookView xWindow="-120" yWindow="-120" windowWidth="29040" windowHeight="15840" xr2:uid="{5786D5DF-8568-4ACB-844E-8A144640D404}"/>
  </bookViews>
  <sheets>
    <sheet name="ANNEX OFERTA" sheetId="1" r:id="rId1"/>
  </sheets>
  <definedNames>
    <definedName name="_xlnm._FilterDatabase" localSheetId="0" hidden="1">'ANNEX OFERTA'!$B$14:$N$122</definedName>
    <definedName name="_xlnm.Print_Area" localSheetId="0">'ANNEX OFERTA'!$B$1:$O$133</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6" i="1" l="1"/>
  <c r="O86" i="1"/>
  <c r="J86" i="1"/>
  <c r="P121" i="1"/>
  <c r="O121" i="1"/>
  <c r="J121" i="1"/>
  <c r="P120" i="1"/>
  <c r="O120" i="1"/>
  <c r="J120" i="1"/>
  <c r="P119" i="1"/>
  <c r="O119" i="1"/>
  <c r="J119" i="1"/>
  <c r="P118" i="1"/>
  <c r="P117" i="1" s="1"/>
  <c r="O118" i="1"/>
  <c r="J118" i="1"/>
  <c r="J117" i="1" s="1"/>
  <c r="P116" i="1"/>
  <c r="O116" i="1"/>
  <c r="J116" i="1"/>
  <c r="P115" i="1"/>
  <c r="O115" i="1"/>
  <c r="J115" i="1"/>
  <c r="P114" i="1"/>
  <c r="O114" i="1"/>
  <c r="J114" i="1"/>
  <c r="P113" i="1"/>
  <c r="O113" i="1"/>
  <c r="J113" i="1"/>
  <c r="P112" i="1"/>
  <c r="O112" i="1"/>
  <c r="J112" i="1"/>
  <c r="P111" i="1"/>
  <c r="P110" i="1" s="1"/>
  <c r="O111" i="1"/>
  <c r="J111" i="1"/>
  <c r="P109" i="1"/>
  <c r="O109" i="1"/>
  <c r="J109" i="1"/>
  <c r="P108" i="1"/>
  <c r="O108" i="1"/>
  <c r="J108" i="1"/>
  <c r="P107" i="1"/>
  <c r="O107" i="1"/>
  <c r="J107" i="1"/>
  <c r="P106" i="1"/>
  <c r="O106" i="1"/>
  <c r="J106" i="1"/>
  <c r="P105" i="1"/>
  <c r="O105" i="1"/>
  <c r="J105" i="1"/>
  <c r="P104" i="1"/>
  <c r="O104" i="1"/>
  <c r="J104" i="1"/>
  <c r="P103" i="1"/>
  <c r="O103" i="1"/>
  <c r="O102" i="1" s="1"/>
  <c r="J103" i="1"/>
  <c r="P102" i="1"/>
  <c r="P101" i="1"/>
  <c r="O101" i="1"/>
  <c r="J101" i="1"/>
  <c r="P100" i="1"/>
  <c r="O100" i="1"/>
  <c r="J100" i="1"/>
  <c r="P99" i="1"/>
  <c r="O99" i="1"/>
  <c r="J99" i="1"/>
  <c r="P98" i="1"/>
  <c r="O98" i="1"/>
  <c r="J98" i="1"/>
  <c r="P97" i="1"/>
  <c r="O97" i="1"/>
  <c r="O96" i="1" s="1"/>
  <c r="J97" i="1"/>
  <c r="P96" i="1"/>
  <c r="P95" i="1"/>
  <c r="O95" i="1"/>
  <c r="J95" i="1"/>
  <c r="P94" i="1"/>
  <c r="P93" i="1" s="1"/>
  <c r="O94" i="1"/>
  <c r="J94" i="1"/>
  <c r="P92" i="1"/>
  <c r="O92" i="1"/>
  <c r="J92" i="1"/>
  <c r="P91" i="1"/>
  <c r="P90" i="1" s="1"/>
  <c r="O91" i="1"/>
  <c r="O90" i="1" s="1"/>
  <c r="J91" i="1"/>
  <c r="J90" i="1"/>
  <c r="P89" i="1"/>
  <c r="O89" i="1"/>
  <c r="J89" i="1"/>
  <c r="P88" i="1"/>
  <c r="O88" i="1"/>
  <c r="J88" i="1"/>
  <c r="P87" i="1"/>
  <c r="O87" i="1"/>
  <c r="J87" i="1"/>
  <c r="P85" i="1"/>
  <c r="O85" i="1"/>
  <c r="J85" i="1"/>
  <c r="P84" i="1"/>
  <c r="O84" i="1"/>
  <c r="J84" i="1"/>
  <c r="P83" i="1"/>
  <c r="O83" i="1"/>
  <c r="J83" i="1"/>
  <c r="P82" i="1"/>
  <c r="O82" i="1"/>
  <c r="J82" i="1"/>
  <c r="P81" i="1"/>
  <c r="O81" i="1"/>
  <c r="J81" i="1"/>
  <c r="P80" i="1"/>
  <c r="O80" i="1"/>
  <c r="J80" i="1"/>
  <c r="P79" i="1"/>
  <c r="O79" i="1"/>
  <c r="J79" i="1"/>
  <c r="P78" i="1"/>
  <c r="O78" i="1"/>
  <c r="J78" i="1"/>
  <c r="P77" i="1"/>
  <c r="O77" i="1"/>
  <c r="J77" i="1"/>
  <c r="P76" i="1"/>
  <c r="O76" i="1"/>
  <c r="J76" i="1"/>
  <c r="P75" i="1"/>
  <c r="O75" i="1"/>
  <c r="J75" i="1"/>
  <c r="P74" i="1"/>
  <c r="O74" i="1"/>
  <c r="J74" i="1"/>
  <c r="P73" i="1"/>
  <c r="O73" i="1"/>
  <c r="J73" i="1"/>
  <c r="P72" i="1"/>
  <c r="O72" i="1"/>
  <c r="J72" i="1"/>
  <c r="P70" i="1"/>
  <c r="O70" i="1"/>
  <c r="J70" i="1"/>
  <c r="P69" i="1"/>
  <c r="O69" i="1"/>
  <c r="J69" i="1"/>
  <c r="P68" i="1"/>
  <c r="O68" i="1"/>
  <c r="O67" i="1" s="1"/>
  <c r="J68" i="1"/>
  <c r="J67" i="1" s="1"/>
  <c r="P66" i="1"/>
  <c r="O66" i="1"/>
  <c r="J66" i="1"/>
  <c r="P65" i="1"/>
  <c r="O65" i="1"/>
  <c r="J65" i="1"/>
  <c r="P64" i="1"/>
  <c r="O64" i="1"/>
  <c r="J64" i="1"/>
  <c r="P63" i="1"/>
  <c r="O63" i="1"/>
  <c r="J63" i="1"/>
  <c r="P62" i="1"/>
  <c r="O62" i="1"/>
  <c r="J62" i="1"/>
  <c r="J61" i="1" s="1"/>
  <c r="P60" i="1"/>
  <c r="O60" i="1"/>
  <c r="J60" i="1"/>
  <c r="P59" i="1"/>
  <c r="P58" i="1" s="1"/>
  <c r="O59" i="1"/>
  <c r="J59" i="1"/>
  <c r="P57" i="1"/>
  <c r="O57" i="1"/>
  <c r="J57" i="1"/>
  <c r="P56" i="1"/>
  <c r="P55" i="1" s="1"/>
  <c r="O56" i="1"/>
  <c r="J56" i="1"/>
  <c r="P54" i="1"/>
  <c r="O54" i="1"/>
  <c r="J54" i="1"/>
  <c r="P53" i="1"/>
  <c r="O53" i="1"/>
  <c r="J53" i="1"/>
  <c r="P51" i="1"/>
  <c r="O51" i="1"/>
  <c r="J51" i="1"/>
  <c r="P50" i="1"/>
  <c r="O50" i="1"/>
  <c r="J50" i="1"/>
  <c r="P49" i="1"/>
  <c r="O49" i="1"/>
  <c r="J49" i="1"/>
  <c r="P48" i="1"/>
  <c r="O48" i="1"/>
  <c r="J48" i="1"/>
  <c r="P47" i="1"/>
  <c r="O47" i="1"/>
  <c r="J47" i="1"/>
  <c r="P46" i="1"/>
  <c r="O46" i="1"/>
  <c r="J46" i="1"/>
  <c r="P45" i="1"/>
  <c r="O45" i="1"/>
  <c r="J45" i="1"/>
  <c r="P44" i="1"/>
  <c r="O44" i="1"/>
  <c r="J44" i="1"/>
  <c r="P43" i="1"/>
  <c r="O43" i="1"/>
  <c r="O42" i="1" s="1"/>
  <c r="J43" i="1"/>
  <c r="J42" i="1" s="1"/>
  <c r="P41" i="1"/>
  <c r="O41" i="1"/>
  <c r="J41" i="1"/>
  <c r="P40" i="1"/>
  <c r="O40" i="1"/>
  <c r="J40" i="1"/>
  <c r="P39" i="1"/>
  <c r="O39" i="1"/>
  <c r="J39" i="1"/>
  <c r="P38" i="1"/>
  <c r="P37" i="1" s="1"/>
  <c r="O38" i="1"/>
  <c r="J38" i="1"/>
  <c r="P36" i="1"/>
  <c r="O36" i="1"/>
  <c r="J36" i="1"/>
  <c r="P35" i="1"/>
  <c r="O35" i="1"/>
  <c r="J35" i="1"/>
  <c r="P34" i="1"/>
  <c r="O34" i="1"/>
  <c r="O33" i="1" s="1"/>
  <c r="J34" i="1"/>
  <c r="P32" i="1"/>
  <c r="O32" i="1"/>
  <c r="J32" i="1"/>
  <c r="P31" i="1"/>
  <c r="O31" i="1"/>
  <c r="O30" i="1" s="1"/>
  <c r="J31" i="1"/>
  <c r="P29" i="1"/>
  <c r="O29" i="1"/>
  <c r="J29" i="1"/>
  <c r="P28" i="1"/>
  <c r="O28" i="1"/>
  <c r="J28" i="1"/>
  <c r="P27" i="1"/>
  <c r="P26" i="1" s="1"/>
  <c r="O27" i="1"/>
  <c r="J27" i="1"/>
  <c r="J26" i="1" s="1"/>
  <c r="P25" i="1"/>
  <c r="O25" i="1"/>
  <c r="J25" i="1"/>
  <c r="P24" i="1"/>
  <c r="O24" i="1"/>
  <c r="J24" i="1"/>
  <c r="P23" i="1"/>
  <c r="O23" i="1"/>
  <c r="J23" i="1"/>
  <c r="P21" i="1"/>
  <c r="O21" i="1"/>
  <c r="J21" i="1"/>
  <c r="P20" i="1"/>
  <c r="P19" i="1" s="1"/>
  <c r="O20" i="1"/>
  <c r="J20" i="1"/>
  <c r="J19" i="1" s="1"/>
  <c r="O19" i="1"/>
  <c r="P18" i="1"/>
  <c r="O18" i="1"/>
  <c r="J18" i="1"/>
  <c r="P17" i="1"/>
  <c r="O17" i="1"/>
  <c r="J17" i="1"/>
  <c r="P16" i="1"/>
  <c r="O16" i="1"/>
  <c r="J16" i="1"/>
  <c r="P15" i="1"/>
  <c r="O15" i="1"/>
  <c r="J15" i="1"/>
  <c r="P30" i="1" l="1"/>
  <c r="P33" i="1"/>
  <c r="O55" i="1"/>
  <c r="O58" i="1"/>
  <c r="O61" i="1"/>
  <c r="O71" i="1"/>
  <c r="O117" i="1"/>
  <c r="P71" i="1"/>
  <c r="O26" i="1"/>
  <c r="J52" i="1"/>
  <c r="J102" i="1"/>
  <c r="J110" i="1"/>
  <c r="O37" i="1"/>
  <c r="J30" i="1"/>
  <c r="J33" i="1"/>
  <c r="P42" i="1"/>
  <c r="P67" i="1"/>
  <c r="O93" i="1"/>
  <c r="O22" i="1"/>
  <c r="J58" i="1"/>
  <c r="P61" i="1"/>
  <c r="P122" i="1" s="1"/>
  <c r="O52" i="1"/>
  <c r="J96" i="1"/>
  <c r="J22" i="1"/>
  <c r="J37" i="1"/>
  <c r="P52" i="1"/>
  <c r="J55" i="1"/>
  <c r="J71" i="1"/>
  <c r="J93" i="1"/>
  <c r="O110" i="1"/>
  <c r="P22" i="1"/>
  <c r="O122" i="1" l="1"/>
  <c r="J122" i="1"/>
</calcChain>
</file>

<file path=xl/sharedStrings.xml><?xml version="1.0" encoding="utf-8"?>
<sst xmlns="http://schemas.openxmlformats.org/spreadsheetml/2006/main" count="259" uniqueCount="150">
  <si>
    <t>EMPRESA:</t>
  </si>
  <si>
    <t>MAIL</t>
  </si>
  <si>
    <t>UND ADJ</t>
  </si>
  <si>
    <t>s</t>
  </si>
  <si>
    <t>TELÉFONO</t>
  </si>
  <si>
    <t>TÍTULO EXPEDIENTE:</t>
  </si>
  <si>
    <t>NÚMERO EXPEDIENTE:</t>
  </si>
  <si>
    <t>DURACIÓN EN MESES</t>
  </si>
  <si>
    <t>LICITADOR E IDENTIFICACIÓN DE LA OFERTA:</t>
  </si>
  <si>
    <t>FECHA</t>
  </si>
  <si>
    <t>LOTE</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</si>
  <si>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</si>
  <si>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</si>
  <si>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</si>
  <si>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</si>
  <si>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</si>
  <si>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</si>
  <si>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</si>
  <si>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</si>
  <si>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t xml:space="preserve">BASE IMPONIBLE TOTAL OFERTADA </t>
  </si>
  <si>
    <t>IMPORTE TOTAL con descuento(IVA INCLUIDO)</t>
  </si>
  <si>
    <t>TOTAL EXPEDIENTE/OFERTADO</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</si>
  <si>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</si>
  <si>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</si>
  <si>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 xml:space="preserve"> % IVA OFERTADO</t>
  </si>
  <si>
    <t>ARTÍCULO</t>
  </si>
  <si>
    <t>DENOMINACIÓN Y REQUISITOS TÉCNICOS</t>
  </si>
  <si>
    <t>(**) Quedarán excluidas automáticamente de la licitación las empresas con proposiciones económicas  las cuales superen el pressupuesto total de licitación de cada lote, de acuerdo con lo establecido en el apartado 1.C. del Cuadro de características.</t>
  </si>
  <si>
    <t>ANEXO DE CUMPLIMENTACIÓN OBLIGATORIA 3 PCAP DE OFERTA ECONÓMICA</t>
  </si>
  <si>
    <r>
      <t xml:space="preserve">Presentación obligatoria de este annexo en formato </t>
    </r>
    <r>
      <rPr>
        <b/>
        <sz val="15"/>
        <color indexed="10"/>
        <rFont val="Arial"/>
        <family val="2"/>
      </rPr>
      <t>EXCEL.</t>
    </r>
  </si>
  <si>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</si>
  <si>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</si>
  <si>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Si encuentra problemas relacionados con la plataforma E-LICITA o sobre temas de especificaciones técnicas contacte en el email sc@clinic.cat o con el teléfono 932275460, para solicitar aclaraciones.</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</si>
  <si>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</si>
  <si>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Apósito de alginato cálcico, no adherente. Medida superficie activa entre 9-11cm x 9-11cm. Estéril. Sin látex.</t>
  </si>
  <si>
    <t>Apósito de alginato cálcico, no adherente. Medida superficie activa entre 14-16cm x 14-16cm. Estéril. Sin látex.</t>
  </si>
  <si>
    <t>Apósito de alginato cálcico en cinta, no adherente. Medida superficie activa mínima de la cinta entre 2-3cm x 30-45cm. Estéril. Sin látex. Libre de DEHP</t>
  </si>
  <si>
    <t>Apósito con carbón activo con una capa impermeable neutralizante del olor y una capa absorbente suave, con alginato e hidrofibra de hidrocoloide. Medida entre 9-10cm x 9-10cm. Estéril. Un solo uso. Sin látex.</t>
  </si>
  <si>
    <t/>
  </si>
  <si>
    <t>Apósito de espuma de poliuretano con 5 capas autoadherentes con silicona para el sacro, que permita la recolocación del apósito. Medida entre 14-16cm x 19-21cm. Estéril. Un solo uso. Sin látex.</t>
  </si>
  <si>
    <t>Apósito de espuma de poliuretano con 5 capas autoadherentes con silicona para el sacro. Medida entre 21-23cm x 23-26cm. Estéril. Un solo uso. Sin látex.</t>
  </si>
  <si>
    <t>Apósito de poliacrilato y celulosa, superabsorbente con borde y silicona en toda la superfície. Absorción mínima 1,6g/cm2. Medida superficie total 10-11cm x 10-11cm. Estéril.</t>
  </si>
  <si>
    <t>Apósito de poliacrilato y celulosa, superabsorbente con borde y silicona en toda la superfície. Absorción mínima 1,6g/cm2. Medida superficie total 17-18cm x 17-18cm. Estéril.</t>
  </si>
  <si>
    <t>Apósito de poliacrilato y celulosa, superabsorbente con borde y silicona en toda la superfície. Absorción mínima 1,6g/cm2. Medida superficie total 20-22cm x 20-22cm. Estéril.</t>
  </si>
  <si>
    <t>Apósito bacterioestático de hidrogel con diaquil carbamil (DCAA), sin borde. Medida superficie activa entre 7-8cm x 14-15cm. Sin látex.</t>
  </si>
  <si>
    <t>Apósito bacteriostático sin plata, con diaquil carbamil (DCAA), sin borde. Medida superficie activa entre 6-8cm x 9-10cm. Estéril. Un solo uso. Sin látex.</t>
  </si>
  <si>
    <t>Apósito de poliacrilato y celulosa, superabsorbente con capacidad de absorción superior a 1,6g/cm2, no recortable. Medida superficie total 9-10cm x 19-21cm. Estéril.</t>
  </si>
  <si>
    <t>Apósito de espuma hidropolimérica, no adhesiva, elevada capacidad de absorción, capa exterior semipermeable, multicapa, sin borde. Medida entre 9-10cm x 9-10cm. Estéril. Sin látex.</t>
  </si>
  <si>
    <t>Apósito de espuma hidropolimérica, no adhesiva, elevada capacidad de absorción, capa exterior semipermeable, multicapa, sin borde. Medida entre 14-15cm x 14-15cm. Estéril. Sin látex.</t>
  </si>
  <si>
    <t>Apósito de espuma de poliuretano con silicona en todo el apósito, grosor 1,5mm, sin borde adherente. Medida entre 15-16cm x 15-16cm. Estéril. Sin látex.</t>
  </si>
  <si>
    <t>Apósito de espuma de poliuretano con silicona en todo el apósito, grosor 1,5mm, sin borde adherente. Medida entre 20-21cm x 50-51cm. Estéril. Sin látex.</t>
  </si>
  <si>
    <t>Apósito de espuma de poliuretano con silicona en todo el apósito, grosor 1,5mm, sin borde adherente. Medida entre 5,5-6,6cm x 8-9cm. Estéril. Sin látex.</t>
  </si>
  <si>
    <t>Apósito hidrocelular multicapa; capa de silicona, capa exterior impermeable, transpirable y recolocable, extrafino. Para pacientes con epidermolisis bullosa. Medida entre 9,5-10,5cm x 9,5-10,5cm. Estéril. Sin látex.</t>
  </si>
  <si>
    <t>Apósito hidrocelular multicapa; capa de silicona, capa exterior impermeable, transpirable y recolocable, extrafino. Para pacientes con epidermolisis bullosa. Medida entre 15-16cm x 15-16cm. Estéril. Sin látex.</t>
  </si>
  <si>
    <t>Apósito hidrocelular multicapa; capa de silicona, capa exterior impermeable, transpirable y recolocable, extrafino. Para pacientes con epidermolisis bullosa. Medida entre 7-8cm x 7-8cm. Estéril. Sin látex.</t>
  </si>
  <si>
    <t>Apósito de poliamida, malla impregnada de silicona por las dos caras. Microadherencia selectiva. Para tratamiento de la epidemiolisis bullosa. Medida total entre 8-11cm x 17-19cm. Estéril. Sin látex.</t>
  </si>
  <si>
    <t>Apósito en malla de poliéster, flexible y adaptable, no oclusivo, con partículas de hidrocoloides en matriz de vaselina. Para uso en epidermólisis bullosa. Medida total entre 9,5-10cm x 10-12cm. Estéril. Sin látex.</t>
  </si>
  <si>
    <t>Apósito en malla de poliéster, flexible y adaptable, no oclusivo, con partículas de hidrocoloides en matriz de vaselina. Para uso en epidermólisis bullosa. Medida total entre 14,5-15cm x 15-15,5cm. Estéril. Sin látex.</t>
  </si>
  <si>
    <t>Apósito de fibra de poliacrilato con hidrocoloide, adherente, sin bordes. Medida superficie activa entre 9-11cm x 9-11cm. Estéril.</t>
  </si>
  <si>
    <t>Apósito de fibra de poliacrilato de amonio no tejido con hidrocoloide, cohesivo y de alto nivel de absorción, sin bordes. Incluye sonda de aplicación. Superfície activa total entre 3-5cm x 40-42cm. Estéril. Sin látex.</t>
  </si>
  <si>
    <t>Apósito de fibra de poliacrilato de amonio con sulfato de plata, microadherente desbridante. Medida entre 9,5-10cm x 10-10,5cm. Estéril. Sin látex.</t>
  </si>
  <si>
    <t>Apósito bioactivo modulador de proteasas con octosulfato de sacarosa en soporte de fibra de poliacrilato de amonio, microadherente. Medida total entre 9,5-10cm x 10-10,5cm. Estéril. Sin látex. Libre de DEHP.</t>
  </si>
  <si>
    <t>Apósito bioactivo modulador de proteasas con octosulfato de sacarosa en soporte de malla con hidrocoloide. Medida total entre 9,5-10cm x 10-10,5cm. Estéril. Sin látex. Libre de DEHP. Tolerancia del aprox. +/-2cm.</t>
  </si>
  <si>
    <t>Apósito en soporte de malla flexible y permeable, recubierto uniformemente con silicona médica, no adhesivo a la herida. Medida entre 9-10cm x 9-10cm. Estéril. Un solo uso. Sin látex.</t>
  </si>
  <si>
    <t>Apósito bactericida en soporte pasta con alginato y plata iónica. Tubo aprox. 15g. Estéril. Sin látex. Tolerancia del aprox. +/-10%</t>
  </si>
  <si>
    <t>Apósito de alginato cálcico e hidrocoloide, con plata iónica, gran capacidad de absorción y retención, no adhesivo. Medida entre 10-11cm x 10-11cm. Estéril. Sin látex.</t>
  </si>
  <si>
    <t>Apósito de alginato cálcico e hidrocoloide, con plata iónica, gran capacidad de absorción y retención, no adhesivo. Medida entre 14-15cm x 14-15cm. Estéril. Sin látex.</t>
  </si>
  <si>
    <t>Apósito de fibra de hidrocoloide con plata iónica, post-quirúrgico, autoadhesivo, capa interna absorbente y flexible. Alta capacidad de absorción. Medida superficie total entre 9-10cm x 15-20cm. Estéril. Sin látex.</t>
  </si>
  <si>
    <t>Apósito de fibra de hidrocoloide con plata iónica, post-quirúrgico, autoadhesivo, capa interna absorbente y flexible. Medida superficie total entre 9-10cm x 28-30cm. Estéril. Sin látex.</t>
  </si>
  <si>
    <t>Apósito compuesto por fibra de hidrocoloide, 100% celulosa. Medida superficie activa entre 14-16cm x 14-16cm. Estéril. Sin látex.</t>
  </si>
  <si>
    <t>Apósito compuesto por fibra de hidrocoloide, 100% celulosa. Medida superficie activa entre 9-11cm x 9-11cm. Estéril. Sin látex.</t>
  </si>
  <si>
    <t>Apósito de fibra de hidrocoloide con plata iónica y surfactante, con fibra reforzante de celulosa regenerada. Alta capacidad de absorción. Medida superficie activa aprox. 10cm x 10cm. Estéril. Sin látex. Tolerancia del aprox. +/-2cm</t>
  </si>
  <si>
    <t>Apósito de hidrofibra de hidrocoloide con plata iónica y surfactante, con fibra reforzante de celulosa regenerada. Alta capacidad de absorción. Medida superficie activa aprox. 15cm x 15cm. Estéril. Sin látex. Tolerancia del aprox. +/-2cm</t>
  </si>
  <si>
    <t>Apósito con plata nanocristalina, bactericida en malla, compuesto por 1 capa de poliéster flexible con baja adherencia. Medida entre 10-12cm x 18-20cm. Estéril. Sin látex. Compatible con terapia de presión negativa</t>
  </si>
  <si>
    <t>Apósito con plata nanocristalina, bactericida en malla, compuesto por 3 capas: 1 interna absorbente y 2 externas de polietileno de alta densidad. Medida entre 10-12cm x 18-20cm. Estéril. Sin látex.</t>
  </si>
  <si>
    <t>Apósito con plata iónica en soporte de escuma de poliuretano, no adhesivo, bordes biselados. Medida entre 9-10cm x 9-10cm. Estéril. Sin látex.</t>
  </si>
  <si>
    <t>Apósito desbridante hidroactivo de poliacrilato y fibras de celulosa, impregnado con solución Ringer, protegido por capa de polipropileno, tiras de silicona. Medida diámetro entre 3,5-4cm x 7,5-8cm. Estéril.</t>
  </si>
  <si>
    <t>Apósito desbridante hidroactivo de poliacrilato y fibras de celulosa, impregnado con solución Ringer, protegido por capa de polipropileno, tiras de silicona. Medida diámetro entre 7-7,5cm x 7-7,5cm. Estéril.</t>
  </si>
  <si>
    <t>Apósito desbridante hidroactivo de poliacrilato y fibras de celulosa, impregnado con solución Ringer, protegido por capa de polipropileno, tiras de silicona. Medida diámetro entre 4-6cm. Estéril.</t>
  </si>
  <si>
    <t>Apósito de hidrocoloide con pectina, en placa, grosor inferior a 3mm (extrafino), sin borde, translúcido i retirada atraumática. Medida superficie activa 10cm x 10cm (+/-2cm). Estéril. Sin látex.</t>
  </si>
  <si>
    <t>Apósito de hidrocoloide con pectina, en placa, grosor inferior a 3mm (extrafino), sin borde, translúcido i retirada atraumática. Medida superficie activa 15cm x 15cm (+/-2cm). Estéril. Sin látex.</t>
  </si>
  <si>
    <t>Apósito de hidrocoloide con pectina, en placa, grosor inferior a 3mm (extrafino), sin borde, translúcido i retirada atraumática. Medida superficie activa 8cm x 8cm (+/-2cm). Estéril. Sin látex.</t>
  </si>
  <si>
    <t>Apósito de tejido sin tejer con hidrogel amorfo y transparente con 15g por apósito, sin borde. Medida superficie activa entre 9-10cm x 19-20cm. Estéril. Sin látex.</t>
  </si>
  <si>
    <t>Apósito bactericida sin plata en soporte malla de cadexómero yodado. Medida superficie activa entre 6-7cm x 8-9cm. Estéril. Un solo uso.</t>
  </si>
  <si>
    <t>Bactericida sin plata con cadexómero yodado en polvo. Sobre de aprox. 3g. Estéril. Tolerancia del aprox. +/-5%</t>
  </si>
  <si>
    <t>Emulsión regeneradora celular, bacteriostática. Envase dosificador entre 50-60ml. Sin látex.</t>
  </si>
  <si>
    <t>Miel de Manuka 100%, sin aditivos, sin conservantes ni colorantes, en forma de gel. Grado médico. Tubo 25g. Estéril. Sin látex.</t>
  </si>
  <si>
    <t>Solución barrera de polímero de acrilato, cianoacrilato y hexametildisiloxano o similar, sin aromas ni conservantes ni alcohol, sin zinc, en aplicador tipo lápiz o equivalente de capacidad aprox. 2,7ml. Sin látex. Tolerancia del aprox. +/-0,2ml</t>
  </si>
  <si>
    <t>Solución barrera de polímero de acrilato plastificante, no irritante, sin alcohol, hipoalergénico, en spray. Capacidad 25-30 ml. Sin látex.</t>
  </si>
  <si>
    <t>Gel descontaminante para la desinfección e hidratación de heridas, formulado con tensioactivos y agentes antimicrobianos de naturaleza catiónica no clorada, como polihexanida (PHMB) o octenidina. Formato entre 20-50ml con apertura aséptica. Estéril. Envase entre 30-50ml</t>
  </si>
  <si>
    <t>Solución descontaminante para la desinfección e hidratación de heridas, formulada con tensioactivos y agentes antimicrobianos de naturaleza catiónica no clorada, como polihexanida (PHMB) o octenidina. Presentación líquida entre 300-500ml. Estéril.</t>
  </si>
  <si>
    <t>Solución de hidrogel descontaminante de heridas con ácido hipocloroso, con función bactericida, fungicida y esporicida, apto para mucosas. Estéril. Tubo entre 120-125g</t>
  </si>
  <si>
    <t>Solución líquida descontaminante de heridas con ácido hipocloroso, con función bactericida, fungicida y esporicida, apto para mucosas. Capacidad entre 450-500ml. Estéril.</t>
  </si>
  <si>
    <t>Lámina de poliuretano y tejido sin tejer (poliéster y viscosa), adherencia de silicona en toda la superficie del apósito. Para el tratamiento de cicatrices e injertos parciales o profundos. Medida entre 10-11cm x 17,5-18,5cm. Sin látex.</t>
  </si>
  <si>
    <t>Lámina de poliuretano y tejido sin tejer (poliéster y viscosa), adherencia de silicona en toda la superficie del apósito. Para el tratamiento de cicatrices e injertos parciales o profundos. Medida entre 4,5-5,5cm x 7-7,5cm. Sin látex.</t>
  </si>
  <si>
    <t>Emulsión con ácidos grasos hiperoxigenados para la prevención y tratamiento del enrojecimiento y úlceras cutáneas en extremidades inferiores en estadios iniciales. Frasco de capacidad aprox. 100ml. Sin látex.</t>
  </si>
  <si>
    <t>Aceite con ácidos grasos hiperoxigenados para la prevención y tratamiento del enrojecimiento y úlceras cutáneas en estadio I y II. Frasco de capacidad de 100ml. Sin látex.</t>
  </si>
  <si>
    <t>Aceite con ácidos grasos hiperoxigenados para la prevención y tratamiento del enrojecimiento y úlceras cutáneas en estadio I y II. Frasco de capacidad de 200ml. Sin látex.</t>
  </si>
  <si>
    <t>Apósito de espuma de poliuretano absorbente y blanda, capa superior de poliuretano elástica y transpirable, elevada capacidad de absorción. Medida entre 9,5-10cm x 10-10,5cm. Estéril. Sin látex. Libre de Ftalatos</t>
  </si>
  <si>
    <t>Apósito de espuma de poliuretano absorbente y blanda, capa superior de poliuretano elástica y transpirable, elevada capacidad de absorción. Medida entre 14,5-15cm x 15-15,5cm. Estéril. Sin látex. Libre de Ftalatos</t>
  </si>
  <si>
    <t>Apósito de espuma de poliuretano, con reborde adhesivo de silicona, elevada capacidad de absorción, capa exterior semipermeable, multicapa, con lengüeta, recolocable. Medida entre 9,5-10,5cm x 9,5-10,5cm. Estéril. Sin látex.</t>
  </si>
  <si>
    <t>Apósito de espuma de poliuretano, con reborde adhesivo de silicona, elevada capacidad de absorción, capa exterior semipermeable, multicapa, con lengüeta, recolocable. Medida entre 12-13cm x 12-13cm. Estéril. Sin látex.</t>
  </si>
  <si>
    <t>Apósito de espuma de poliuretano, con reborde adhesivo de silicona, elevada capacidad de absorción, capa exterior semipermeable, multicapa, con lengüeta, recolocable. Medida entre 15-16cm x 15-16cm. Estéril. Sin látex.</t>
  </si>
  <si>
    <t>Apósito de espuma de poliuretano, con reborde adhesivo de silicona, elevada capacidad de absorción, capa exterior semipermeable, multicapa, con lengüeta, recolocable. Medida entre 21-22cm x 21-22cm. Estéril. Sin látex.</t>
  </si>
  <si>
    <t>Apósito superabsorbente con membrana polimérica multifuncional, glicerina, elevada capacidad de absorción, capa exterior semipermeable, no adhesivo, sin borde recortable. Medida superfície total 16-18cm x 18-20cm. Estéril. Sin látex.</t>
  </si>
  <si>
    <t>Apósito de espuma de poliuretano con partículas de poliacrilato y borde de silicona, grosor del apósito superior a 3mm. Medida superficie total entre 9,5-10cm x 10-10,5cm. Estéril. Sin látex.</t>
  </si>
  <si>
    <t>Apósito de espuma de poliuretano con partículas de poliacrilato y borde de silicona, grosor del apósito superior a 3mm. Medida superficie total entre 11,5-12cm x 12-12,5cm. Estéril. Sin látex.</t>
  </si>
  <si>
    <t>Apósito de espuma de poliuretano con partículas de poliacrilato y borde de silicona, grosor del apósito superior a 3mm. Medida superficie total entre 20-21cm x 21-22cm. Estéril. Sin látex.</t>
  </si>
  <si>
    <t>Apósito hidrocelular absorbente de poliuretano, no adhesivo, multicapa, capa exterior impermeable, capa de contacto microperforada, con muesca. Color crema. Medida entre 8,5-9,5cm x 8,5-9,5cm. Estéril. Sin látex.</t>
  </si>
  <si>
    <t>Apósito de espuma de poliuretano con forma anatómica para talón, muy flexible, sin borde adhesivo, adherencia de silicona en todo el apósito, elevada capacidad de absorción. Para poder usarse con vendajes compresivos. Sin tira de fijación. Sin látex. Sin tira para fijación. Medida superficie total mínima igual o mayor a 200cm2.</t>
  </si>
  <si>
    <t>Apósito de espuma de poliuretano con forma anatómica para talón y/o codo, muy flexible, no adhesivo, capa exterior impermeable, tira almohadillada para la fijación. Elevada capacidad de absorción y permita combinación con otro producto. Sin látex.</t>
  </si>
  <si>
    <t>Apósito de espuma de poliuretano, con adherencia de silicona, sin film de poliuretano externo para mejorar la transferencia de exudado lejos de la lesión. Medida entre 14,5-15cm x 20-21cm. Estéril. Sin látex.</t>
  </si>
  <si>
    <t>Apósito postquirúrgico bacterioestático, sin plata, impermeable, flexible, con borde transparente. Medida superficie activa entre 9,5-10cm x 20-21cm. Estéril. Sin látex.</t>
  </si>
  <si>
    <t>Apósito postquirúrgico bacterioestático, sin plata, impermeable, flexible, con borde transparente. Medida superficie activa entre 9,5-10cm x 25-26cm. Estéril. Sin látex.</t>
  </si>
  <si>
    <t>Apósito postquirúrgico bacterioestático, sin plata, impermeable, flexible, con borde transparente. Medida superficie activa entre 9,5-10cm x 30-32cm. Estéril. Sin látex.</t>
  </si>
  <si>
    <t>Apósito postquirúrgico bacterioestático, sin plata, impermeable, flexible, con borde transparente. Medida superficie activa entre 9,5-10cm x 35-36cm. Estéril. Sin látex.</t>
  </si>
  <si>
    <t>Apósito postquirúrgico bacterioestático, sin plata, impermeable, flexible, con borde transparente. Medida superficie activa entre 4-5cm x 7-8cm. Estéril. Sin látex.</t>
  </si>
  <si>
    <t>Apósito postquirúrgico bacterioestático, sin plata, impermeable, flexible, con borde transparente. Medida superficie activa entre 7-8cm x 15-16cm. Estéril. Sin látex.</t>
  </si>
  <si>
    <t>Apósito post-quirúrgico de fibra de hidrocoloide, con capa interior absorbente. Medida entre 9-10cm x 9-10cm. Estéril. Sin látex.</t>
  </si>
  <si>
    <t>Apósito post-quirúrgico de fibra de hidrocoloide, con capa interior absorbente. Medida entre 9-10cm x 15-16cm. Estéril. Sin látex.</t>
  </si>
  <si>
    <t>Apósito post-quirúrgico de fibra de hidrocoloide, con capa interior absorbente. Medida entre 9-10cm x 25-26cm. Estéril. Sin látex.</t>
  </si>
  <si>
    <t>Apósito post-quirúrgico de fibra de hidrocoloide, con capa interior absorbente. Medida entre 9-10cm x 30-31cm. Estéril. Sin látex.</t>
  </si>
  <si>
    <t>5 al 6</t>
  </si>
  <si>
    <t>7 al 9</t>
  </si>
  <si>
    <t>10 al 11</t>
  </si>
  <si>
    <t>13 al 14</t>
  </si>
  <si>
    <t>15 al 17</t>
  </si>
  <si>
    <t>18 al 20</t>
  </si>
  <si>
    <t>22 al 23</t>
  </si>
  <si>
    <t>31 al 32</t>
  </si>
  <si>
    <t>33 al 34</t>
  </si>
  <si>
    <t>35 al 36</t>
  </si>
  <si>
    <t>37 al 38</t>
  </si>
  <si>
    <t>42 al 44</t>
  </si>
  <si>
    <t>45 al 47</t>
  </si>
  <si>
    <t>62 al 63</t>
  </si>
  <si>
    <t>64 al 65</t>
  </si>
  <si>
    <t>66 al 69</t>
  </si>
  <si>
    <t>71 al 73</t>
  </si>
  <si>
    <t>78 al 83</t>
  </si>
  <si>
    <t>84 al 87</t>
  </si>
  <si>
    <t>APO</t>
  </si>
  <si>
    <t>G</t>
  </si>
  <si>
    <t>ML</t>
  </si>
  <si>
    <t>UND</t>
  </si>
  <si>
    <t>La base imponible unitaria en unidad de licitación ofertada, se ofertarán con un número máximo de 3 decimales fijos.
El tipo de iva licitado es indicativo, el licitador ofertará el tipo de iva que corresponda legalmente en su artículo.</t>
  </si>
  <si>
    <r>
      <t xml:space="preserve">BASE IMPONIBLE UNITARIA OFERTADA 
</t>
    </r>
    <r>
      <rPr>
        <b/>
        <sz val="11"/>
        <color indexed="10"/>
        <rFont val="Arial"/>
        <family val="2"/>
      </rPr>
      <t>3 DECIMALES
 (***)</t>
    </r>
  </si>
  <si>
    <t>2025/178</t>
  </si>
  <si>
    <t>Suministro de apósitos activos</t>
  </si>
  <si>
    <t>59 al 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</si>
</sst>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 numFmtId="173" formatCode="0.000"/>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indexed="64"/>
      </left>
      <right/>
      <top/>
      <bottom style="thin">
        <color indexed="64"/>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7">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49" fontId="35" fillId="26" borderId="15" xfId="0" applyNumberFormat="1" applyFont="1" applyFill="1" applyBorder="1" applyAlignment="1">
      <alignment horizontal="center" vertical="center" shrinkToFi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0" fontId="6" fillId="0" borderId="42" xfId="0" applyFont="1" applyBorder="1" applyAlignment="1">
      <alignment horizontal="center" vertical="center" wrapText="1"/>
    </xf>
    <xf numFmtId="0" fontId="34" fillId="26" borderId="15" xfId="0" applyFont="1" applyFill="1" applyBorder="1" applyAlignment="1">
      <alignment horizontal="right" vertical="center" wrapText="1"/>
    </xf>
    <xf numFmtId="173" fontId="34" fillId="26" borderId="15" xfId="0" applyNumberFormat="1" applyFont="1" applyFill="1" applyBorder="1" applyAlignment="1">
      <alignment horizontal="right" vertical="center" shrinkToFit="1"/>
    </xf>
    <xf numFmtId="0" fontId="6" fillId="0" borderId="14" xfId="0" applyFont="1" applyBorder="1" applyAlignment="1">
      <alignment horizontal="center" vertical="center" wrapTex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227"/>
  <sheetViews>
    <sheetView tabSelected="1" topLeftCell="B1" zoomScale="60" zoomScaleNormal="60" zoomScaleSheetLayoutView="50" workbookViewId="0">
      <selection activeCell="Y4" sqref="Y4"/>
    </sheetView>
  </sheetViews>
  <sheetFormatPr baseColWidth="10" defaultRowHeight="14.25"/>
  <cols>
    <col min="1" max="1" width="11.42578125" style="7" hidden="1" customWidth="1"/>
    <col min="2" max="2" width="11.42578125" style="7" customWidth="1"/>
    <col min="3" max="3" width="10.42578125" style="7" customWidth="1"/>
    <col min="4" max="4" width="48.85546875" style="8" customWidth="1"/>
    <col min="5" max="5" width="16" style="9" customWidth="1"/>
    <col min="6" max="6" width="15.140625" style="8" customWidth="1"/>
    <col min="7" max="7" width="11.28515625" style="8" customWidth="1"/>
    <col min="8" max="8" width="17.42578125" style="8" customWidth="1"/>
    <col min="9" max="9" width="6.14062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78" t="s">
        <v>28</v>
      </c>
      <c r="D1" s="78"/>
      <c r="E1" s="78"/>
      <c r="F1" s="78"/>
      <c r="G1" s="78"/>
      <c r="H1" s="78"/>
      <c r="I1" s="78"/>
      <c r="J1" s="78"/>
      <c r="K1" s="78"/>
      <c r="L1" s="78"/>
      <c r="M1" s="78"/>
      <c r="N1" s="78"/>
      <c r="O1" s="78"/>
      <c r="P1" s="34"/>
    </row>
    <row r="2" spans="1:16" ht="70.5" customHeight="1">
      <c r="C2" s="91" t="s">
        <v>31</v>
      </c>
      <c r="D2" s="91"/>
      <c r="E2" s="91"/>
      <c r="F2" s="91"/>
      <c r="G2" s="91"/>
      <c r="H2" s="91"/>
      <c r="I2" s="91"/>
      <c r="J2" s="91"/>
      <c r="K2" s="91"/>
      <c r="L2" s="91"/>
      <c r="M2" s="91"/>
      <c r="N2" s="91"/>
      <c r="O2" s="91"/>
      <c r="P2" s="34"/>
    </row>
    <row r="3" spans="1:16" ht="14.25" customHeight="1" thickBot="1">
      <c r="F3" s="7"/>
      <c r="K3" s="8"/>
      <c r="L3" s="8"/>
      <c r="M3" s="8"/>
      <c r="N3" s="8"/>
      <c r="O3" s="8"/>
      <c r="P3" s="8"/>
    </row>
    <row r="4" spans="1:16" ht="47.25" customHeight="1">
      <c r="B4" s="79" t="s">
        <v>5</v>
      </c>
      <c r="C4" s="80"/>
      <c r="D4" s="52" t="s">
        <v>148</v>
      </c>
      <c r="E4" s="53"/>
      <c r="F4" s="53"/>
      <c r="G4" s="53"/>
      <c r="H4" s="53"/>
      <c r="I4" s="53"/>
      <c r="J4" s="53"/>
      <c r="K4" s="53"/>
      <c r="L4" s="53"/>
      <c r="M4" s="53"/>
      <c r="N4" s="53"/>
      <c r="O4" s="54"/>
    </row>
    <row r="5" spans="1:16" ht="36.75" customHeight="1">
      <c r="B5" s="81" t="s">
        <v>6</v>
      </c>
      <c r="C5" s="82"/>
      <c r="D5" s="94" t="s">
        <v>147</v>
      </c>
      <c r="E5" s="95"/>
      <c r="F5" s="95"/>
      <c r="G5" s="95"/>
      <c r="H5" s="95"/>
      <c r="I5" s="95"/>
      <c r="J5" s="95"/>
      <c r="K5" s="95"/>
      <c r="L5" s="95"/>
      <c r="M5" s="95"/>
      <c r="N5" s="95"/>
      <c r="O5" s="96"/>
    </row>
    <row r="6" spans="1:16" ht="39" customHeight="1" thickBot="1">
      <c r="B6" s="92" t="s">
        <v>7</v>
      </c>
      <c r="C6" s="93"/>
      <c r="D6" s="74">
        <v>36</v>
      </c>
      <c r="E6" s="75"/>
      <c r="F6" s="75"/>
      <c r="G6" s="75"/>
      <c r="H6" s="75"/>
      <c r="I6" s="75"/>
      <c r="J6" s="75"/>
      <c r="K6" s="75"/>
      <c r="L6" s="75"/>
      <c r="M6" s="75"/>
      <c r="N6" s="75"/>
      <c r="O6" s="76"/>
    </row>
    <row r="7" spans="1:16" ht="12" customHeight="1" thickBot="1">
      <c r="C7" s="11"/>
      <c r="D7" s="11"/>
      <c r="E7" s="11"/>
      <c r="F7" s="12"/>
      <c r="G7" s="12"/>
      <c r="H7" s="12"/>
      <c r="I7" s="12"/>
      <c r="J7" s="26"/>
      <c r="K7" s="11"/>
      <c r="L7" s="11"/>
      <c r="M7" s="26"/>
      <c r="N7" s="26"/>
      <c r="O7" s="26"/>
      <c r="P7" s="26"/>
    </row>
    <row r="8" spans="1:16" s="7" customFormat="1" ht="36.75" customHeight="1" thickBot="1">
      <c r="B8" s="55" t="s">
        <v>8</v>
      </c>
      <c r="C8" s="56"/>
      <c r="D8" s="56"/>
      <c r="E8" s="56"/>
      <c r="F8" s="56"/>
      <c r="G8" s="56"/>
      <c r="H8" s="56"/>
      <c r="I8" s="56"/>
      <c r="J8" s="56"/>
      <c r="K8" s="56"/>
      <c r="L8" s="56"/>
      <c r="M8" s="56"/>
      <c r="N8" s="56"/>
      <c r="O8" s="57"/>
    </row>
    <row r="9" spans="1:16" s="27" customFormat="1" ht="35.25" customHeight="1" thickBot="1">
      <c r="B9" s="55" t="s">
        <v>0</v>
      </c>
      <c r="C9" s="57"/>
      <c r="D9" s="83"/>
      <c r="E9" s="84"/>
      <c r="F9" s="84"/>
      <c r="G9" s="84"/>
      <c r="H9" s="84"/>
      <c r="I9" s="84"/>
      <c r="J9" s="85"/>
      <c r="K9" s="24" t="s">
        <v>4</v>
      </c>
      <c r="L9" s="88"/>
      <c r="M9" s="89"/>
      <c r="N9" s="89"/>
      <c r="O9" s="90"/>
    </row>
    <row r="10" spans="1:16" s="27" customFormat="1" ht="36" customHeight="1" thickBot="1">
      <c r="A10" s="10" t="s">
        <v>1</v>
      </c>
      <c r="B10" s="55" t="s">
        <v>1</v>
      </c>
      <c r="C10" s="57"/>
      <c r="D10" s="58"/>
      <c r="E10" s="59"/>
      <c r="F10" s="59"/>
      <c r="G10" s="59"/>
      <c r="H10" s="59"/>
      <c r="I10" s="59"/>
      <c r="J10" s="60"/>
      <c r="K10" s="35" t="s">
        <v>9</v>
      </c>
      <c r="L10" s="88"/>
      <c r="M10" s="89"/>
      <c r="N10" s="89"/>
      <c r="O10" s="90"/>
    </row>
    <row r="11" spans="1:16" s="27" customFormat="1" ht="36.75" customHeight="1">
      <c r="B11" s="86"/>
      <c r="C11" s="86"/>
      <c r="E11" s="36"/>
      <c r="F11" s="87"/>
      <c r="G11" s="87"/>
      <c r="H11" s="87"/>
      <c r="I11" s="87"/>
      <c r="J11" s="87"/>
      <c r="K11" s="40"/>
      <c r="L11" s="38"/>
      <c r="M11" s="38"/>
      <c r="N11" s="38"/>
      <c r="O11" s="38"/>
    </row>
    <row r="12" spans="1:16" s="27" customFormat="1" ht="36.75" customHeight="1">
      <c r="B12" s="51"/>
      <c r="C12" s="51"/>
      <c r="E12" s="11"/>
      <c r="F12" s="77"/>
      <c r="G12" s="77"/>
      <c r="H12" s="77"/>
      <c r="I12" s="77"/>
      <c r="J12" s="77"/>
      <c r="K12" s="10"/>
      <c r="L12" s="39"/>
      <c r="M12" s="39"/>
      <c r="N12" s="39"/>
      <c r="O12" s="39"/>
    </row>
    <row r="13" spans="1:16" s="27" customFormat="1" ht="27" customHeight="1">
      <c r="C13" s="70"/>
      <c r="D13" s="70"/>
      <c r="E13" s="9"/>
      <c r="F13" s="7"/>
      <c r="G13" s="7"/>
    </row>
    <row r="14" spans="1:16" s="11" customFormat="1" ht="144.75" customHeight="1">
      <c r="A14" s="13" t="s">
        <v>2</v>
      </c>
      <c r="B14" s="16" t="s">
        <v>10</v>
      </c>
      <c r="C14" s="16" t="s">
        <v>25</v>
      </c>
      <c r="D14" s="15" t="s">
        <v>26</v>
      </c>
      <c r="E14" s="15" t="s">
        <v>11</v>
      </c>
      <c r="F14" s="14" t="s">
        <v>12</v>
      </c>
      <c r="G14" s="16" t="s">
        <v>13</v>
      </c>
      <c r="H14" s="14" t="s">
        <v>14</v>
      </c>
      <c r="I14" s="16" t="s">
        <v>15</v>
      </c>
      <c r="J14" s="14" t="s">
        <v>16</v>
      </c>
      <c r="K14" s="13" t="s">
        <v>17</v>
      </c>
      <c r="L14" s="13" t="s">
        <v>18</v>
      </c>
      <c r="M14" s="17" t="s">
        <v>146</v>
      </c>
      <c r="N14" s="18" t="s">
        <v>24</v>
      </c>
      <c r="O14" s="13" t="s">
        <v>19</v>
      </c>
      <c r="P14" s="25" t="s">
        <v>20</v>
      </c>
    </row>
    <row r="15" spans="1:16" s="11" customFormat="1" ht="42.75">
      <c r="A15" s="19"/>
      <c r="B15" s="19">
        <v>1</v>
      </c>
      <c r="C15" s="23">
        <v>1</v>
      </c>
      <c r="D15" s="41" t="s">
        <v>34</v>
      </c>
      <c r="E15" s="41">
        <v>180084</v>
      </c>
      <c r="F15" s="47" t="s">
        <v>141</v>
      </c>
      <c r="G15" s="43">
        <v>11520</v>
      </c>
      <c r="H15" s="48">
        <v>1.5</v>
      </c>
      <c r="I15" s="20">
        <v>0.1</v>
      </c>
      <c r="J15" s="22">
        <f>ROUND(H15*G15,2)</f>
        <v>17280</v>
      </c>
      <c r="K15" s="44"/>
      <c r="L15" s="44"/>
      <c r="M15" s="49"/>
      <c r="N15" s="45"/>
      <c r="O15" s="46">
        <f>ROUND(M15*G15,2)</f>
        <v>0</v>
      </c>
      <c r="P15" s="46">
        <f>ROUND(M15*(1+N15)*G15,2)</f>
        <v>0</v>
      </c>
    </row>
    <row r="16" spans="1:16" s="11" customFormat="1" ht="42.75">
      <c r="A16" s="19"/>
      <c r="B16" s="19">
        <v>2</v>
      </c>
      <c r="C16" s="23">
        <v>2</v>
      </c>
      <c r="D16" s="42" t="s">
        <v>35</v>
      </c>
      <c r="E16" s="42">
        <v>180085</v>
      </c>
      <c r="F16" s="50" t="s">
        <v>141</v>
      </c>
      <c r="G16" s="43">
        <v>11190</v>
      </c>
      <c r="H16" s="48">
        <v>3</v>
      </c>
      <c r="I16" s="20">
        <v>0.1</v>
      </c>
      <c r="J16" s="22">
        <f t="shared" ref="J16:J79" si="0">ROUND(H16*G16,2)</f>
        <v>33570</v>
      </c>
      <c r="K16" s="44"/>
      <c r="L16" s="44"/>
      <c r="M16" s="49"/>
      <c r="N16" s="45"/>
      <c r="O16" s="46">
        <f t="shared" ref="O16:O79" si="1">ROUND(M16*G16,2)</f>
        <v>0</v>
      </c>
      <c r="P16" s="46">
        <f t="shared" ref="P16:P79" si="2">ROUND(M16*(1+N16)*G16,2)</f>
        <v>0</v>
      </c>
    </row>
    <row r="17" spans="1:16" s="11" customFormat="1" ht="57">
      <c r="A17" s="19" t="s">
        <v>3</v>
      </c>
      <c r="B17" s="19">
        <v>3</v>
      </c>
      <c r="C17" s="23">
        <v>3</v>
      </c>
      <c r="D17" s="42" t="s">
        <v>36</v>
      </c>
      <c r="E17" s="42">
        <v>180086</v>
      </c>
      <c r="F17" s="50" t="s">
        <v>141</v>
      </c>
      <c r="G17" s="43">
        <v>18</v>
      </c>
      <c r="H17" s="48">
        <v>2</v>
      </c>
      <c r="I17" s="20">
        <v>0.1</v>
      </c>
      <c r="J17" s="22">
        <f t="shared" si="0"/>
        <v>36</v>
      </c>
      <c r="K17" s="44"/>
      <c r="L17" s="44"/>
      <c r="M17" s="49"/>
      <c r="N17" s="45"/>
      <c r="O17" s="46">
        <f t="shared" si="1"/>
        <v>0</v>
      </c>
      <c r="P17" s="46">
        <f t="shared" si="2"/>
        <v>0</v>
      </c>
    </row>
    <row r="18" spans="1:16" s="11" customFormat="1" ht="71.25">
      <c r="A18" s="19"/>
      <c r="B18" s="19">
        <v>4</v>
      </c>
      <c r="C18" s="23">
        <v>4</v>
      </c>
      <c r="D18" s="42" t="s">
        <v>37</v>
      </c>
      <c r="E18" s="42">
        <v>203705</v>
      </c>
      <c r="F18" s="50" t="s">
        <v>141</v>
      </c>
      <c r="G18" s="43">
        <v>450</v>
      </c>
      <c r="H18" s="37">
        <v>3.3939999999999997</v>
      </c>
      <c r="I18" s="20">
        <v>0.1</v>
      </c>
      <c r="J18" s="22">
        <f t="shared" si="0"/>
        <v>1527.3</v>
      </c>
      <c r="K18" s="44"/>
      <c r="L18" s="44"/>
      <c r="M18" s="49"/>
      <c r="N18" s="45"/>
      <c r="O18" s="46">
        <f t="shared" si="1"/>
        <v>0</v>
      </c>
      <c r="P18" s="46">
        <f t="shared" si="2"/>
        <v>0</v>
      </c>
    </row>
    <row r="19" spans="1:16" s="11" customFormat="1" ht="16.5">
      <c r="A19" s="19"/>
      <c r="B19" s="19">
        <v>5</v>
      </c>
      <c r="C19" s="23" t="s">
        <v>122</v>
      </c>
      <c r="D19" s="42" t="s">
        <v>38</v>
      </c>
      <c r="E19" s="42"/>
      <c r="F19" s="50"/>
      <c r="G19" s="43"/>
      <c r="H19" s="37"/>
      <c r="I19" s="20"/>
      <c r="J19" s="22">
        <f>SUM(J20:J21)</f>
        <v>129681</v>
      </c>
      <c r="K19" s="44"/>
      <c r="L19" s="44"/>
      <c r="M19" s="49"/>
      <c r="N19" s="45"/>
      <c r="O19" s="46">
        <f t="shared" ref="O19:P19" si="3">SUM(O20:O21)</f>
        <v>0</v>
      </c>
      <c r="P19" s="46">
        <f t="shared" si="3"/>
        <v>0</v>
      </c>
    </row>
    <row r="20" spans="1:16" s="11" customFormat="1" ht="71.25">
      <c r="A20" s="19"/>
      <c r="B20" s="19">
        <v>5</v>
      </c>
      <c r="C20" s="23">
        <v>5</v>
      </c>
      <c r="D20" s="42" t="s">
        <v>39</v>
      </c>
      <c r="E20" s="42">
        <v>208278</v>
      </c>
      <c r="F20" s="50" t="s">
        <v>141</v>
      </c>
      <c r="G20" s="43">
        <v>15750</v>
      </c>
      <c r="H20" s="48">
        <v>5.4</v>
      </c>
      <c r="I20" s="20">
        <v>0.1</v>
      </c>
      <c r="J20" s="22">
        <f t="shared" si="0"/>
        <v>85050</v>
      </c>
      <c r="K20" s="44"/>
      <c r="L20" s="44"/>
      <c r="M20" s="49"/>
      <c r="N20" s="45"/>
      <c r="O20" s="46">
        <f t="shared" si="1"/>
        <v>0</v>
      </c>
      <c r="P20" s="46">
        <f t="shared" si="2"/>
        <v>0</v>
      </c>
    </row>
    <row r="21" spans="1:16" s="11" customFormat="1" ht="57">
      <c r="A21" s="19"/>
      <c r="B21" s="19">
        <v>5</v>
      </c>
      <c r="C21" s="23">
        <v>6</v>
      </c>
      <c r="D21" s="42" t="s">
        <v>40</v>
      </c>
      <c r="E21" s="42">
        <v>208277</v>
      </c>
      <c r="F21" s="50" t="s">
        <v>141</v>
      </c>
      <c r="G21" s="43">
        <v>5130</v>
      </c>
      <c r="H21" s="48">
        <v>8.6999999999999993</v>
      </c>
      <c r="I21" s="20">
        <v>0.1</v>
      </c>
      <c r="J21" s="22">
        <f t="shared" si="0"/>
        <v>44631</v>
      </c>
      <c r="K21" s="44"/>
      <c r="L21" s="44"/>
      <c r="M21" s="49"/>
      <c r="N21" s="45"/>
      <c r="O21" s="46">
        <f t="shared" si="1"/>
        <v>0</v>
      </c>
      <c r="P21" s="46">
        <f t="shared" si="2"/>
        <v>0</v>
      </c>
    </row>
    <row r="22" spans="1:16" s="11" customFormat="1" ht="16.5">
      <c r="A22" s="19"/>
      <c r="B22" s="19">
        <v>6</v>
      </c>
      <c r="C22" s="23" t="s">
        <v>123</v>
      </c>
      <c r="D22" s="42" t="s">
        <v>38</v>
      </c>
      <c r="E22" s="42"/>
      <c r="F22" s="50"/>
      <c r="G22" s="43"/>
      <c r="H22" s="37"/>
      <c r="I22" s="20"/>
      <c r="J22" s="22">
        <f>SUM(J23:J25)</f>
        <v>37238.28</v>
      </c>
      <c r="K22" s="44"/>
      <c r="L22" s="44"/>
      <c r="M22" s="49"/>
      <c r="N22" s="45"/>
      <c r="O22" s="46">
        <f t="shared" ref="O22:P22" si="4">SUM(O23:O25)</f>
        <v>0</v>
      </c>
      <c r="P22" s="46">
        <f t="shared" si="4"/>
        <v>0</v>
      </c>
    </row>
    <row r="23" spans="1:16" s="11" customFormat="1" ht="57">
      <c r="A23" s="19"/>
      <c r="B23" s="19">
        <v>6</v>
      </c>
      <c r="C23" s="23">
        <v>7</v>
      </c>
      <c r="D23" s="42" t="s">
        <v>41</v>
      </c>
      <c r="E23" s="42">
        <v>210977</v>
      </c>
      <c r="F23" s="50" t="s">
        <v>141</v>
      </c>
      <c r="G23" s="43">
        <v>3210</v>
      </c>
      <c r="H23" s="37">
        <v>2.5680000000000001</v>
      </c>
      <c r="I23" s="20">
        <v>0.1</v>
      </c>
      <c r="J23" s="22">
        <f t="shared" si="0"/>
        <v>8243.2800000000007</v>
      </c>
      <c r="K23" s="44"/>
      <c r="L23" s="44"/>
      <c r="M23" s="49"/>
      <c r="N23" s="45"/>
      <c r="O23" s="46">
        <f t="shared" si="1"/>
        <v>0</v>
      </c>
      <c r="P23" s="46">
        <f t="shared" si="2"/>
        <v>0</v>
      </c>
    </row>
    <row r="24" spans="1:16" s="11" customFormat="1" ht="57">
      <c r="A24" s="19"/>
      <c r="B24" s="19">
        <v>6</v>
      </c>
      <c r="C24" s="23">
        <v>8</v>
      </c>
      <c r="D24" s="42" t="s">
        <v>42</v>
      </c>
      <c r="E24" s="42">
        <v>209841</v>
      </c>
      <c r="F24" s="50" t="s">
        <v>141</v>
      </c>
      <c r="G24" s="43">
        <v>2760</v>
      </c>
      <c r="H24" s="37">
        <v>4.5</v>
      </c>
      <c r="I24" s="20">
        <v>0.1</v>
      </c>
      <c r="J24" s="22">
        <f t="shared" si="0"/>
        <v>12420</v>
      </c>
      <c r="K24" s="44"/>
      <c r="L24" s="44"/>
      <c r="M24" s="49"/>
      <c r="N24" s="45"/>
      <c r="O24" s="46">
        <f t="shared" si="1"/>
        <v>0</v>
      </c>
      <c r="P24" s="46">
        <f t="shared" si="2"/>
        <v>0</v>
      </c>
    </row>
    <row r="25" spans="1:16" s="11" customFormat="1" ht="57">
      <c r="A25" s="19"/>
      <c r="B25" s="19">
        <v>6</v>
      </c>
      <c r="C25" s="23">
        <v>9</v>
      </c>
      <c r="D25" s="42" t="s">
        <v>43</v>
      </c>
      <c r="E25" s="42">
        <v>208326</v>
      </c>
      <c r="F25" s="50" t="s">
        <v>141</v>
      </c>
      <c r="G25" s="43">
        <v>2550</v>
      </c>
      <c r="H25" s="37">
        <v>6.5</v>
      </c>
      <c r="I25" s="20">
        <v>0.1</v>
      </c>
      <c r="J25" s="22">
        <f t="shared" si="0"/>
        <v>16575</v>
      </c>
      <c r="K25" s="44"/>
      <c r="L25" s="44"/>
      <c r="M25" s="49"/>
      <c r="N25" s="45"/>
      <c r="O25" s="46">
        <f t="shared" si="1"/>
        <v>0</v>
      </c>
      <c r="P25" s="46">
        <f t="shared" si="2"/>
        <v>0</v>
      </c>
    </row>
    <row r="26" spans="1:16" s="11" customFormat="1" ht="16.5">
      <c r="A26" s="19"/>
      <c r="B26" s="19">
        <v>7</v>
      </c>
      <c r="C26" s="23" t="s">
        <v>124</v>
      </c>
      <c r="D26" s="42" t="s">
        <v>38</v>
      </c>
      <c r="E26" s="42"/>
      <c r="F26" s="50"/>
      <c r="G26" s="43"/>
      <c r="H26" s="37"/>
      <c r="I26" s="20"/>
      <c r="J26" s="22">
        <f>SUM(J27:J28)</f>
        <v>21753.3</v>
      </c>
      <c r="K26" s="44"/>
      <c r="L26" s="44"/>
      <c r="M26" s="49"/>
      <c r="N26" s="45"/>
      <c r="O26" s="46">
        <f t="shared" ref="O26:P26" si="5">SUM(O27:O28)</f>
        <v>0</v>
      </c>
      <c r="P26" s="46">
        <f t="shared" si="5"/>
        <v>0</v>
      </c>
    </row>
    <row r="27" spans="1:16" s="11" customFormat="1" ht="42.75">
      <c r="A27" s="19"/>
      <c r="B27" s="19">
        <v>7</v>
      </c>
      <c r="C27" s="23">
        <v>10</v>
      </c>
      <c r="D27" s="42" t="s">
        <v>44</v>
      </c>
      <c r="E27" s="42">
        <v>202806</v>
      </c>
      <c r="F27" s="50" t="s">
        <v>141</v>
      </c>
      <c r="G27" s="43">
        <v>2670</v>
      </c>
      <c r="H27" s="48">
        <v>2.99</v>
      </c>
      <c r="I27" s="20">
        <v>0.1</v>
      </c>
      <c r="J27" s="22">
        <f t="shared" si="0"/>
        <v>7983.3</v>
      </c>
      <c r="K27" s="44"/>
      <c r="L27" s="44"/>
      <c r="M27" s="49"/>
      <c r="N27" s="45"/>
      <c r="O27" s="46">
        <f t="shared" si="1"/>
        <v>0</v>
      </c>
      <c r="P27" s="46">
        <f t="shared" si="2"/>
        <v>0</v>
      </c>
    </row>
    <row r="28" spans="1:16" s="11" customFormat="1" ht="57">
      <c r="A28" s="19"/>
      <c r="B28" s="19">
        <v>7</v>
      </c>
      <c r="C28" s="23">
        <v>11</v>
      </c>
      <c r="D28" s="42" t="s">
        <v>45</v>
      </c>
      <c r="E28" s="42">
        <v>202789</v>
      </c>
      <c r="F28" s="50" t="s">
        <v>141</v>
      </c>
      <c r="G28" s="43">
        <v>6120</v>
      </c>
      <c r="H28" s="37">
        <v>2.25</v>
      </c>
      <c r="I28" s="20">
        <v>0.1</v>
      </c>
      <c r="J28" s="22">
        <f t="shared" si="0"/>
        <v>13770</v>
      </c>
      <c r="K28" s="44"/>
      <c r="L28" s="44"/>
      <c r="M28" s="49"/>
      <c r="N28" s="45"/>
      <c r="O28" s="46">
        <f t="shared" si="1"/>
        <v>0</v>
      </c>
      <c r="P28" s="46">
        <f t="shared" si="2"/>
        <v>0</v>
      </c>
    </row>
    <row r="29" spans="1:16" s="11" customFormat="1" ht="57">
      <c r="A29" s="19"/>
      <c r="B29" s="19">
        <v>8</v>
      </c>
      <c r="C29" s="23">
        <v>12</v>
      </c>
      <c r="D29" s="42" t="s">
        <v>46</v>
      </c>
      <c r="E29" s="42">
        <v>209801</v>
      </c>
      <c r="F29" s="50" t="s">
        <v>141</v>
      </c>
      <c r="G29" s="43">
        <v>2760</v>
      </c>
      <c r="H29" s="37">
        <v>3.3</v>
      </c>
      <c r="I29" s="20">
        <v>0.1</v>
      </c>
      <c r="J29" s="22">
        <f t="shared" si="0"/>
        <v>9108</v>
      </c>
      <c r="K29" s="44"/>
      <c r="L29" s="44"/>
      <c r="M29" s="49"/>
      <c r="N29" s="45"/>
      <c r="O29" s="46">
        <f t="shared" si="1"/>
        <v>0</v>
      </c>
      <c r="P29" s="46">
        <f t="shared" si="2"/>
        <v>0</v>
      </c>
    </row>
    <row r="30" spans="1:16" s="11" customFormat="1" ht="16.5">
      <c r="A30" s="19"/>
      <c r="B30" s="19">
        <v>9</v>
      </c>
      <c r="C30" s="23" t="s">
        <v>125</v>
      </c>
      <c r="D30" s="42" t="s">
        <v>38</v>
      </c>
      <c r="E30" s="42"/>
      <c r="F30" s="50" t="s">
        <v>38</v>
      </c>
      <c r="G30" s="43"/>
      <c r="H30" s="37" t="s">
        <v>38</v>
      </c>
      <c r="I30" s="20"/>
      <c r="J30" s="22">
        <f>SUM(J31:J32)</f>
        <v>41753.25</v>
      </c>
      <c r="K30" s="44"/>
      <c r="L30" s="44"/>
      <c r="M30" s="49"/>
      <c r="N30" s="45"/>
      <c r="O30" s="46">
        <f t="shared" ref="O30:P30" si="6">SUM(O31:O32)</f>
        <v>0</v>
      </c>
      <c r="P30" s="46">
        <f t="shared" si="6"/>
        <v>0</v>
      </c>
    </row>
    <row r="31" spans="1:16" s="11" customFormat="1" ht="57">
      <c r="A31" s="19"/>
      <c r="B31" s="19">
        <v>9</v>
      </c>
      <c r="C31" s="23">
        <v>13</v>
      </c>
      <c r="D31" s="42" t="s">
        <v>47</v>
      </c>
      <c r="E31" s="42">
        <v>180087</v>
      </c>
      <c r="F31" s="50" t="s">
        <v>141</v>
      </c>
      <c r="G31" s="43">
        <v>20205</v>
      </c>
      <c r="H31" s="48">
        <v>0.81</v>
      </c>
      <c r="I31" s="20">
        <v>0.1</v>
      </c>
      <c r="J31" s="22">
        <f t="shared" si="0"/>
        <v>16366.05</v>
      </c>
      <c r="K31" s="44"/>
      <c r="L31" s="44"/>
      <c r="M31" s="49"/>
      <c r="N31" s="45"/>
      <c r="O31" s="46">
        <f t="shared" si="1"/>
        <v>0</v>
      </c>
      <c r="P31" s="46">
        <f t="shared" si="2"/>
        <v>0</v>
      </c>
    </row>
    <row r="32" spans="1:16" s="11" customFormat="1" ht="57">
      <c r="A32" s="19"/>
      <c r="B32" s="19">
        <v>9</v>
      </c>
      <c r="C32" s="23">
        <v>14</v>
      </c>
      <c r="D32" s="42" t="s">
        <v>48</v>
      </c>
      <c r="E32" s="42">
        <v>180089</v>
      </c>
      <c r="F32" s="50" t="s">
        <v>141</v>
      </c>
      <c r="G32" s="43">
        <v>14760</v>
      </c>
      <c r="H32" s="48">
        <v>1.72</v>
      </c>
      <c r="I32" s="20">
        <v>0.1</v>
      </c>
      <c r="J32" s="22">
        <f t="shared" si="0"/>
        <v>25387.200000000001</v>
      </c>
      <c r="K32" s="44"/>
      <c r="L32" s="44"/>
      <c r="M32" s="49"/>
      <c r="N32" s="45"/>
      <c r="O32" s="46">
        <f t="shared" si="1"/>
        <v>0</v>
      </c>
      <c r="P32" s="46">
        <f t="shared" si="2"/>
        <v>0</v>
      </c>
    </row>
    <row r="33" spans="1:16" s="11" customFormat="1" ht="16.5">
      <c r="A33" s="19"/>
      <c r="B33" s="19">
        <v>10</v>
      </c>
      <c r="C33" s="23" t="s">
        <v>126</v>
      </c>
      <c r="D33" s="42" t="s">
        <v>38</v>
      </c>
      <c r="E33" s="42"/>
      <c r="F33" s="50"/>
      <c r="G33" s="43"/>
      <c r="H33" s="37"/>
      <c r="I33" s="20"/>
      <c r="J33" s="22">
        <f>SUM(J34:J36)</f>
        <v>110117.25</v>
      </c>
      <c r="K33" s="44"/>
      <c r="L33" s="44"/>
      <c r="M33" s="49"/>
      <c r="N33" s="45"/>
      <c r="O33" s="46">
        <f t="shared" ref="O33:P33" si="7">SUM(O34:O36)</f>
        <v>0</v>
      </c>
      <c r="P33" s="46">
        <f t="shared" si="7"/>
        <v>0</v>
      </c>
    </row>
    <row r="34" spans="1:16" s="11" customFormat="1" ht="57">
      <c r="A34" s="19"/>
      <c r="B34" s="19">
        <v>10</v>
      </c>
      <c r="C34" s="23">
        <v>15</v>
      </c>
      <c r="D34" s="42" t="s">
        <v>49</v>
      </c>
      <c r="E34" s="42">
        <v>208274</v>
      </c>
      <c r="F34" s="50" t="s">
        <v>141</v>
      </c>
      <c r="G34" s="43">
        <v>12015</v>
      </c>
      <c r="H34" s="48">
        <v>5.9</v>
      </c>
      <c r="I34" s="20">
        <v>0.1</v>
      </c>
      <c r="J34" s="22">
        <f t="shared" si="0"/>
        <v>70888.5</v>
      </c>
      <c r="K34" s="44"/>
      <c r="L34" s="44"/>
      <c r="M34" s="49"/>
      <c r="N34" s="45"/>
      <c r="O34" s="46">
        <f t="shared" si="1"/>
        <v>0</v>
      </c>
      <c r="P34" s="46">
        <f t="shared" si="2"/>
        <v>0</v>
      </c>
    </row>
    <row r="35" spans="1:16" s="11" customFormat="1" ht="57">
      <c r="A35" s="19"/>
      <c r="B35" s="19">
        <v>10</v>
      </c>
      <c r="C35" s="23">
        <v>16</v>
      </c>
      <c r="D35" s="42" t="s">
        <v>50</v>
      </c>
      <c r="E35" s="42">
        <v>217309</v>
      </c>
      <c r="F35" s="50" t="s">
        <v>141</v>
      </c>
      <c r="G35" s="43">
        <v>720</v>
      </c>
      <c r="H35" s="48">
        <v>22</v>
      </c>
      <c r="I35" s="20">
        <v>0.1</v>
      </c>
      <c r="J35" s="22">
        <f t="shared" si="0"/>
        <v>15840</v>
      </c>
      <c r="K35" s="44"/>
      <c r="L35" s="44"/>
      <c r="M35" s="49"/>
      <c r="N35" s="45"/>
      <c r="O35" s="46">
        <f t="shared" si="1"/>
        <v>0</v>
      </c>
      <c r="P35" s="46">
        <f t="shared" si="2"/>
        <v>0</v>
      </c>
    </row>
    <row r="36" spans="1:16" s="11" customFormat="1" ht="57">
      <c r="A36" s="19"/>
      <c r="B36" s="19">
        <v>10</v>
      </c>
      <c r="C36" s="23">
        <v>17</v>
      </c>
      <c r="D36" s="42" t="s">
        <v>51</v>
      </c>
      <c r="E36" s="42">
        <v>208273</v>
      </c>
      <c r="F36" s="50" t="s">
        <v>141</v>
      </c>
      <c r="G36" s="43">
        <v>10395</v>
      </c>
      <c r="H36" s="48">
        <v>2.25</v>
      </c>
      <c r="I36" s="20">
        <v>0.1</v>
      </c>
      <c r="J36" s="22">
        <f t="shared" si="0"/>
        <v>23388.75</v>
      </c>
      <c r="K36" s="44"/>
      <c r="L36" s="44"/>
      <c r="M36" s="49"/>
      <c r="N36" s="45"/>
      <c r="O36" s="46">
        <f t="shared" si="1"/>
        <v>0</v>
      </c>
      <c r="P36" s="46">
        <f t="shared" si="2"/>
        <v>0</v>
      </c>
    </row>
    <row r="37" spans="1:16" s="11" customFormat="1" ht="16.5">
      <c r="A37" s="19"/>
      <c r="B37" s="19">
        <v>11</v>
      </c>
      <c r="C37" s="23" t="s">
        <v>127</v>
      </c>
      <c r="D37" s="42" t="s">
        <v>38</v>
      </c>
      <c r="E37" s="42"/>
      <c r="F37" s="50"/>
      <c r="G37" s="43"/>
      <c r="H37" s="37"/>
      <c r="I37" s="20"/>
      <c r="J37" s="22">
        <f>SUM(J38:J40)</f>
        <v>44070</v>
      </c>
      <c r="K37" s="44"/>
      <c r="L37" s="44"/>
      <c r="M37" s="49"/>
      <c r="N37" s="45"/>
      <c r="O37" s="46">
        <f>SUM(O38:O40)</f>
        <v>0</v>
      </c>
      <c r="P37" s="46">
        <f t="shared" ref="P37" si="8">SUM(P38:P40)</f>
        <v>0</v>
      </c>
    </row>
    <row r="38" spans="1:16" s="11" customFormat="1" ht="71.25">
      <c r="A38" s="19"/>
      <c r="B38" s="19">
        <v>11</v>
      </c>
      <c r="C38" s="23">
        <v>18</v>
      </c>
      <c r="D38" s="42" t="s">
        <v>52</v>
      </c>
      <c r="E38" s="42">
        <v>211719</v>
      </c>
      <c r="F38" s="50" t="s">
        <v>141</v>
      </c>
      <c r="G38" s="43">
        <v>11850</v>
      </c>
      <c r="H38" s="48">
        <v>1.4</v>
      </c>
      <c r="I38" s="20">
        <v>0.1</v>
      </c>
      <c r="J38" s="22">
        <f t="shared" si="0"/>
        <v>16590</v>
      </c>
      <c r="K38" s="44"/>
      <c r="L38" s="44"/>
      <c r="M38" s="49"/>
      <c r="N38" s="45"/>
      <c r="O38" s="46">
        <f t="shared" si="1"/>
        <v>0</v>
      </c>
      <c r="P38" s="46">
        <f t="shared" si="2"/>
        <v>0</v>
      </c>
    </row>
    <row r="39" spans="1:16" s="11" customFormat="1" ht="71.25">
      <c r="A39" s="19"/>
      <c r="B39" s="19">
        <v>11</v>
      </c>
      <c r="C39" s="23">
        <v>19</v>
      </c>
      <c r="D39" s="42" t="s">
        <v>53</v>
      </c>
      <c r="E39" s="42">
        <v>211720</v>
      </c>
      <c r="F39" s="50" t="s">
        <v>141</v>
      </c>
      <c r="G39" s="43">
        <v>4980</v>
      </c>
      <c r="H39" s="48">
        <v>2.95</v>
      </c>
      <c r="I39" s="20">
        <v>0.1</v>
      </c>
      <c r="J39" s="22">
        <f t="shared" si="0"/>
        <v>14691</v>
      </c>
      <c r="K39" s="44"/>
      <c r="L39" s="44"/>
      <c r="M39" s="49"/>
      <c r="N39" s="45"/>
      <c r="O39" s="46">
        <f t="shared" si="1"/>
        <v>0</v>
      </c>
      <c r="P39" s="46">
        <f t="shared" si="2"/>
        <v>0</v>
      </c>
    </row>
    <row r="40" spans="1:16" s="11" customFormat="1" ht="71.25">
      <c r="A40" s="19"/>
      <c r="B40" s="19">
        <v>11</v>
      </c>
      <c r="C40" s="23">
        <v>20</v>
      </c>
      <c r="D40" s="42" t="s">
        <v>54</v>
      </c>
      <c r="E40" s="42">
        <v>211718</v>
      </c>
      <c r="F40" s="50" t="s">
        <v>141</v>
      </c>
      <c r="G40" s="43">
        <v>12180</v>
      </c>
      <c r="H40" s="48">
        <v>1.05</v>
      </c>
      <c r="I40" s="20">
        <v>0.1</v>
      </c>
      <c r="J40" s="22">
        <f t="shared" si="0"/>
        <v>12789</v>
      </c>
      <c r="K40" s="44"/>
      <c r="L40" s="44"/>
      <c r="M40" s="49"/>
      <c r="N40" s="45"/>
      <c r="O40" s="46">
        <f t="shared" si="1"/>
        <v>0</v>
      </c>
      <c r="P40" s="46">
        <f t="shared" si="2"/>
        <v>0</v>
      </c>
    </row>
    <row r="41" spans="1:16" s="11" customFormat="1" ht="71.25">
      <c r="A41" s="19"/>
      <c r="B41" s="19">
        <v>12</v>
      </c>
      <c r="C41" s="23">
        <v>21</v>
      </c>
      <c r="D41" s="42" t="s">
        <v>55</v>
      </c>
      <c r="E41" s="42">
        <v>202554</v>
      </c>
      <c r="F41" s="50" t="s">
        <v>141</v>
      </c>
      <c r="G41" s="43">
        <v>8820</v>
      </c>
      <c r="H41" s="48">
        <v>6.7</v>
      </c>
      <c r="I41" s="20">
        <v>0.1</v>
      </c>
      <c r="J41" s="22">
        <f t="shared" si="0"/>
        <v>59094</v>
      </c>
      <c r="K41" s="44"/>
      <c r="L41" s="44"/>
      <c r="M41" s="49"/>
      <c r="N41" s="45"/>
      <c r="O41" s="46">
        <f t="shared" si="1"/>
        <v>0</v>
      </c>
      <c r="P41" s="46">
        <f t="shared" si="2"/>
        <v>0</v>
      </c>
    </row>
    <row r="42" spans="1:16" s="11" customFormat="1" ht="16.5">
      <c r="A42" s="19"/>
      <c r="B42" s="19">
        <v>13</v>
      </c>
      <c r="C42" s="23" t="s">
        <v>128</v>
      </c>
      <c r="D42" s="42" t="s">
        <v>38</v>
      </c>
      <c r="E42" s="42"/>
      <c r="F42" s="50"/>
      <c r="G42" s="43"/>
      <c r="H42" s="37"/>
      <c r="I42" s="20"/>
      <c r="J42" s="22">
        <f>SUM(J43:J44)</f>
        <v>17871.599999999999</v>
      </c>
      <c r="K42" s="44"/>
      <c r="L42" s="44"/>
      <c r="M42" s="49"/>
      <c r="N42" s="45"/>
      <c r="O42" s="46">
        <f t="shared" ref="O42:P42" si="9">SUM(O43:O44)</f>
        <v>0</v>
      </c>
      <c r="P42" s="46">
        <f t="shared" si="9"/>
        <v>0</v>
      </c>
    </row>
    <row r="43" spans="1:16" s="11" customFormat="1" ht="71.25">
      <c r="A43" s="19"/>
      <c r="B43" s="19">
        <v>13</v>
      </c>
      <c r="C43" s="23">
        <v>22</v>
      </c>
      <c r="D43" s="42" t="s">
        <v>56</v>
      </c>
      <c r="E43" s="42">
        <v>209802</v>
      </c>
      <c r="F43" s="50" t="s">
        <v>141</v>
      </c>
      <c r="G43" s="43">
        <v>4440</v>
      </c>
      <c r="H43" s="37">
        <v>1.69</v>
      </c>
      <c r="I43" s="20">
        <v>0.1</v>
      </c>
      <c r="J43" s="22">
        <f t="shared" si="0"/>
        <v>7503.6</v>
      </c>
      <c r="K43" s="44"/>
      <c r="L43" s="44"/>
      <c r="M43" s="49"/>
      <c r="N43" s="45"/>
      <c r="O43" s="46">
        <f t="shared" si="1"/>
        <v>0</v>
      </c>
      <c r="P43" s="46">
        <f t="shared" si="2"/>
        <v>0</v>
      </c>
    </row>
    <row r="44" spans="1:16" s="11" customFormat="1" ht="71.25">
      <c r="A44" s="19"/>
      <c r="B44" s="19">
        <v>13</v>
      </c>
      <c r="C44" s="23">
        <v>23</v>
      </c>
      <c r="D44" s="42" t="s">
        <v>57</v>
      </c>
      <c r="E44" s="42">
        <v>209799</v>
      </c>
      <c r="F44" s="50" t="s">
        <v>141</v>
      </c>
      <c r="G44" s="43">
        <v>3240</v>
      </c>
      <c r="H44" s="37">
        <v>3.2</v>
      </c>
      <c r="I44" s="20">
        <v>0.1</v>
      </c>
      <c r="J44" s="22">
        <f t="shared" si="0"/>
        <v>10368</v>
      </c>
      <c r="K44" s="44"/>
      <c r="L44" s="44"/>
      <c r="M44" s="49"/>
      <c r="N44" s="45"/>
      <c r="O44" s="46">
        <f t="shared" si="1"/>
        <v>0</v>
      </c>
      <c r="P44" s="46">
        <f t="shared" si="2"/>
        <v>0</v>
      </c>
    </row>
    <row r="45" spans="1:16" s="11" customFormat="1" ht="42.75">
      <c r="A45" s="19"/>
      <c r="B45" s="19">
        <v>14</v>
      </c>
      <c r="C45" s="23">
        <v>24</v>
      </c>
      <c r="D45" s="42" t="s">
        <v>58</v>
      </c>
      <c r="E45" s="42">
        <v>180081</v>
      </c>
      <c r="F45" s="50" t="s">
        <v>141</v>
      </c>
      <c r="G45" s="43">
        <v>2430</v>
      </c>
      <c r="H45" s="37">
        <v>3</v>
      </c>
      <c r="I45" s="20">
        <v>0.1</v>
      </c>
      <c r="J45" s="22">
        <f t="shared" si="0"/>
        <v>7290</v>
      </c>
      <c r="K45" s="44"/>
      <c r="L45" s="44"/>
      <c r="M45" s="49"/>
      <c r="N45" s="45"/>
      <c r="O45" s="46">
        <f t="shared" si="1"/>
        <v>0</v>
      </c>
      <c r="P45" s="46">
        <f t="shared" si="2"/>
        <v>0</v>
      </c>
    </row>
    <row r="46" spans="1:16" s="11" customFormat="1" ht="71.25">
      <c r="A46" s="19"/>
      <c r="B46" s="19">
        <v>15</v>
      </c>
      <c r="C46" s="23">
        <v>25</v>
      </c>
      <c r="D46" s="42" t="s">
        <v>59</v>
      </c>
      <c r="E46" s="42">
        <v>180082</v>
      </c>
      <c r="F46" s="50" t="s">
        <v>141</v>
      </c>
      <c r="G46" s="43">
        <v>855</v>
      </c>
      <c r="H46" s="37">
        <v>5.8</v>
      </c>
      <c r="I46" s="20">
        <v>0.1</v>
      </c>
      <c r="J46" s="22">
        <f t="shared" si="0"/>
        <v>4959</v>
      </c>
      <c r="K46" s="44"/>
      <c r="L46" s="44"/>
      <c r="M46" s="49"/>
      <c r="N46" s="45"/>
      <c r="O46" s="46">
        <f t="shared" si="1"/>
        <v>0</v>
      </c>
      <c r="P46" s="46">
        <f t="shared" si="2"/>
        <v>0</v>
      </c>
    </row>
    <row r="47" spans="1:16" s="11" customFormat="1" ht="57">
      <c r="A47" s="19"/>
      <c r="B47" s="19">
        <v>16</v>
      </c>
      <c r="C47" s="23">
        <v>26</v>
      </c>
      <c r="D47" s="42" t="s">
        <v>60</v>
      </c>
      <c r="E47" s="42">
        <v>208549</v>
      </c>
      <c r="F47" s="50" t="s">
        <v>141</v>
      </c>
      <c r="G47" s="43">
        <v>3900</v>
      </c>
      <c r="H47" s="37">
        <v>4.5</v>
      </c>
      <c r="I47" s="20">
        <v>0.1</v>
      </c>
      <c r="J47" s="22">
        <f t="shared" si="0"/>
        <v>17550</v>
      </c>
      <c r="K47" s="44"/>
      <c r="L47" s="44"/>
      <c r="M47" s="49"/>
      <c r="N47" s="45"/>
      <c r="O47" s="46">
        <f t="shared" si="1"/>
        <v>0</v>
      </c>
      <c r="P47" s="46">
        <f t="shared" si="2"/>
        <v>0</v>
      </c>
    </row>
    <row r="48" spans="1:16" s="11" customFormat="1" ht="71.25">
      <c r="A48" s="19"/>
      <c r="B48" s="19">
        <v>17</v>
      </c>
      <c r="C48" s="23">
        <v>27</v>
      </c>
      <c r="D48" s="42" t="s">
        <v>61</v>
      </c>
      <c r="E48" s="42">
        <v>208666</v>
      </c>
      <c r="F48" s="50" t="s">
        <v>141</v>
      </c>
      <c r="G48" s="43">
        <v>7860</v>
      </c>
      <c r="H48" s="37">
        <v>8</v>
      </c>
      <c r="I48" s="20">
        <v>0.1</v>
      </c>
      <c r="J48" s="22">
        <f t="shared" si="0"/>
        <v>62880</v>
      </c>
      <c r="K48" s="44"/>
      <c r="L48" s="44"/>
      <c r="M48" s="49"/>
      <c r="N48" s="45"/>
      <c r="O48" s="46">
        <f t="shared" si="1"/>
        <v>0</v>
      </c>
      <c r="P48" s="46">
        <f t="shared" si="2"/>
        <v>0</v>
      </c>
    </row>
    <row r="49" spans="1:16" s="11" customFormat="1" ht="71.25">
      <c r="A49" s="19"/>
      <c r="B49" s="19">
        <v>18</v>
      </c>
      <c r="C49" s="23">
        <v>28</v>
      </c>
      <c r="D49" s="42" t="s">
        <v>62</v>
      </c>
      <c r="E49" s="42">
        <v>180072</v>
      </c>
      <c r="F49" s="50" t="s">
        <v>141</v>
      </c>
      <c r="G49" s="43">
        <v>6660</v>
      </c>
      <c r="H49" s="37">
        <v>11.8</v>
      </c>
      <c r="I49" s="20">
        <v>0.1</v>
      </c>
      <c r="J49" s="22">
        <f t="shared" si="0"/>
        <v>78588</v>
      </c>
      <c r="K49" s="44"/>
      <c r="L49" s="44"/>
      <c r="M49" s="49"/>
      <c r="N49" s="45"/>
      <c r="O49" s="46">
        <f t="shared" si="1"/>
        <v>0</v>
      </c>
      <c r="P49" s="46">
        <f t="shared" si="2"/>
        <v>0</v>
      </c>
    </row>
    <row r="50" spans="1:16" s="11" customFormat="1" ht="57">
      <c r="A50" s="19"/>
      <c r="B50" s="19">
        <v>19</v>
      </c>
      <c r="C50" s="23">
        <v>29</v>
      </c>
      <c r="D50" s="42" t="s">
        <v>63</v>
      </c>
      <c r="E50" s="42">
        <v>202825</v>
      </c>
      <c r="F50" s="50" t="s">
        <v>141</v>
      </c>
      <c r="G50" s="43">
        <v>360</v>
      </c>
      <c r="H50" s="37">
        <v>1.524</v>
      </c>
      <c r="I50" s="20">
        <v>0.1</v>
      </c>
      <c r="J50" s="22">
        <f t="shared" si="0"/>
        <v>548.64</v>
      </c>
      <c r="K50" s="44"/>
      <c r="L50" s="44"/>
      <c r="M50" s="49"/>
      <c r="N50" s="45"/>
      <c r="O50" s="46">
        <f t="shared" si="1"/>
        <v>0</v>
      </c>
      <c r="P50" s="46">
        <f t="shared" si="2"/>
        <v>0</v>
      </c>
    </row>
    <row r="51" spans="1:16" s="11" customFormat="1" ht="42.75">
      <c r="A51" s="19"/>
      <c r="B51" s="19">
        <v>20</v>
      </c>
      <c r="C51" s="23">
        <v>30</v>
      </c>
      <c r="D51" s="42" t="s">
        <v>64</v>
      </c>
      <c r="E51" s="42">
        <v>209800</v>
      </c>
      <c r="F51" s="50" t="s">
        <v>142</v>
      </c>
      <c r="G51" s="43">
        <v>4050</v>
      </c>
      <c r="H51" s="37">
        <v>0.70199999999999996</v>
      </c>
      <c r="I51" s="20">
        <v>0.1</v>
      </c>
      <c r="J51" s="22">
        <f t="shared" si="0"/>
        <v>2843.1</v>
      </c>
      <c r="K51" s="44"/>
      <c r="L51" s="44"/>
      <c r="M51" s="49"/>
      <c r="N51" s="45"/>
      <c r="O51" s="46">
        <f t="shared" si="1"/>
        <v>0</v>
      </c>
      <c r="P51" s="46">
        <f t="shared" si="2"/>
        <v>0</v>
      </c>
    </row>
    <row r="52" spans="1:16" s="11" customFormat="1" ht="16.5">
      <c r="A52" s="19"/>
      <c r="B52" s="19">
        <v>21</v>
      </c>
      <c r="C52" s="23" t="s">
        <v>129</v>
      </c>
      <c r="D52" s="42" t="s">
        <v>38</v>
      </c>
      <c r="E52" s="42"/>
      <c r="F52" s="50"/>
      <c r="G52" s="43"/>
      <c r="H52" s="37"/>
      <c r="I52" s="20"/>
      <c r="J52" s="22">
        <f>SUM(J53:J54)</f>
        <v>12432</v>
      </c>
      <c r="K52" s="44"/>
      <c r="L52" s="44"/>
      <c r="M52" s="49"/>
      <c r="N52" s="45"/>
      <c r="O52" s="46">
        <f t="shared" ref="O52:P52" si="10">SUM(O53:O54)</f>
        <v>0</v>
      </c>
      <c r="P52" s="46">
        <f t="shared" si="10"/>
        <v>0</v>
      </c>
    </row>
    <row r="53" spans="1:16" s="11" customFormat="1" ht="57">
      <c r="A53" s="19"/>
      <c r="B53" s="19">
        <v>21</v>
      </c>
      <c r="C53" s="23">
        <v>31</v>
      </c>
      <c r="D53" s="42" t="s">
        <v>65</v>
      </c>
      <c r="E53" s="42">
        <v>180094</v>
      </c>
      <c r="F53" s="50" t="s">
        <v>141</v>
      </c>
      <c r="G53" s="43">
        <v>1890</v>
      </c>
      <c r="H53" s="48">
        <v>3.6</v>
      </c>
      <c r="I53" s="20">
        <v>0.1</v>
      </c>
      <c r="J53" s="22">
        <f t="shared" si="0"/>
        <v>6804</v>
      </c>
      <c r="K53" s="44"/>
      <c r="L53" s="44"/>
      <c r="M53" s="49"/>
      <c r="N53" s="45"/>
      <c r="O53" s="46">
        <f t="shared" si="1"/>
        <v>0</v>
      </c>
      <c r="P53" s="46">
        <f t="shared" si="2"/>
        <v>0</v>
      </c>
    </row>
    <row r="54" spans="1:16" s="11" customFormat="1" ht="57">
      <c r="A54" s="19"/>
      <c r="B54" s="19">
        <v>21</v>
      </c>
      <c r="C54" s="23">
        <v>32</v>
      </c>
      <c r="D54" s="42" t="s">
        <v>66</v>
      </c>
      <c r="E54" s="42">
        <v>180095</v>
      </c>
      <c r="F54" s="50" t="s">
        <v>141</v>
      </c>
      <c r="G54" s="43">
        <v>840</v>
      </c>
      <c r="H54" s="48">
        <v>6.7</v>
      </c>
      <c r="I54" s="20">
        <v>0.1</v>
      </c>
      <c r="J54" s="22">
        <f t="shared" si="0"/>
        <v>5628</v>
      </c>
      <c r="K54" s="44"/>
      <c r="L54" s="44"/>
      <c r="M54" s="49"/>
      <c r="N54" s="45"/>
      <c r="O54" s="46">
        <f t="shared" si="1"/>
        <v>0</v>
      </c>
      <c r="P54" s="46">
        <f t="shared" si="2"/>
        <v>0</v>
      </c>
    </row>
    <row r="55" spans="1:16" s="11" customFormat="1" ht="16.5">
      <c r="A55" s="19"/>
      <c r="B55" s="19">
        <v>22</v>
      </c>
      <c r="C55" s="23" t="s">
        <v>130</v>
      </c>
      <c r="D55" s="42" t="s">
        <v>38</v>
      </c>
      <c r="E55" s="42"/>
      <c r="F55" s="50"/>
      <c r="G55" s="43"/>
      <c r="H55" s="37"/>
      <c r="I55" s="20"/>
      <c r="J55" s="22">
        <f>SUM(J56:J57)</f>
        <v>38805.75</v>
      </c>
      <c r="K55" s="44"/>
      <c r="L55" s="44"/>
      <c r="M55" s="49"/>
      <c r="N55" s="45"/>
      <c r="O55" s="46">
        <f t="shared" ref="O55:P55" si="11">SUM(O56:O57)</f>
        <v>0</v>
      </c>
      <c r="P55" s="46">
        <f t="shared" si="11"/>
        <v>0</v>
      </c>
    </row>
    <row r="56" spans="1:16" s="11" customFormat="1" ht="71.25">
      <c r="A56" s="19"/>
      <c r="B56" s="19">
        <v>22</v>
      </c>
      <c r="C56" s="23">
        <v>33</v>
      </c>
      <c r="D56" s="42" t="s">
        <v>67</v>
      </c>
      <c r="E56" s="42">
        <v>206719</v>
      </c>
      <c r="F56" s="50" t="s">
        <v>141</v>
      </c>
      <c r="G56" s="43">
        <v>945</v>
      </c>
      <c r="H56" s="48">
        <v>10.95</v>
      </c>
      <c r="I56" s="20">
        <v>0.1</v>
      </c>
      <c r="J56" s="22">
        <f t="shared" si="0"/>
        <v>10347.75</v>
      </c>
      <c r="K56" s="44"/>
      <c r="L56" s="44"/>
      <c r="M56" s="49"/>
      <c r="N56" s="45"/>
      <c r="O56" s="46">
        <f t="shared" si="1"/>
        <v>0</v>
      </c>
      <c r="P56" s="46">
        <f t="shared" si="2"/>
        <v>0</v>
      </c>
    </row>
    <row r="57" spans="1:16" s="11" customFormat="1" ht="57">
      <c r="A57" s="19"/>
      <c r="B57" s="19">
        <v>22</v>
      </c>
      <c r="C57" s="23">
        <v>34</v>
      </c>
      <c r="D57" s="42" t="s">
        <v>68</v>
      </c>
      <c r="E57" s="42">
        <v>180096</v>
      </c>
      <c r="F57" s="50" t="s">
        <v>141</v>
      </c>
      <c r="G57" s="43">
        <v>2295</v>
      </c>
      <c r="H57" s="48">
        <v>12.4</v>
      </c>
      <c r="I57" s="20">
        <v>0.1</v>
      </c>
      <c r="J57" s="22">
        <f t="shared" si="0"/>
        <v>28458</v>
      </c>
      <c r="K57" s="44"/>
      <c r="L57" s="44"/>
      <c r="M57" s="49"/>
      <c r="N57" s="45"/>
      <c r="O57" s="46">
        <f t="shared" si="1"/>
        <v>0</v>
      </c>
      <c r="P57" s="46">
        <f t="shared" si="2"/>
        <v>0</v>
      </c>
    </row>
    <row r="58" spans="1:16" s="11" customFormat="1" ht="16.5">
      <c r="A58" s="19"/>
      <c r="B58" s="19">
        <v>23</v>
      </c>
      <c r="C58" s="23" t="s">
        <v>131</v>
      </c>
      <c r="D58" s="42" t="s">
        <v>38</v>
      </c>
      <c r="E58" s="42"/>
      <c r="F58" s="50" t="s">
        <v>38</v>
      </c>
      <c r="G58" s="43"/>
      <c r="H58" s="37"/>
      <c r="I58" s="20"/>
      <c r="J58" s="22">
        <f>SUM(J59:J60)</f>
        <v>7962.75</v>
      </c>
      <c r="K58" s="44"/>
      <c r="L58" s="44"/>
      <c r="M58" s="49"/>
      <c r="N58" s="45"/>
      <c r="O58" s="46">
        <f t="shared" ref="O58:P58" si="12">SUM(O59:O60)</f>
        <v>0</v>
      </c>
      <c r="P58" s="46">
        <f t="shared" si="12"/>
        <v>0</v>
      </c>
    </row>
    <row r="59" spans="1:16" s="11" customFormat="1" ht="42.75">
      <c r="A59" s="19"/>
      <c r="B59" s="19">
        <v>23</v>
      </c>
      <c r="C59" s="23">
        <v>35</v>
      </c>
      <c r="D59" s="42" t="s">
        <v>69</v>
      </c>
      <c r="E59" s="42">
        <v>180103</v>
      </c>
      <c r="F59" s="50" t="s">
        <v>141</v>
      </c>
      <c r="G59" s="43">
        <v>1065</v>
      </c>
      <c r="H59" s="48">
        <v>3.55</v>
      </c>
      <c r="I59" s="20">
        <v>0.1</v>
      </c>
      <c r="J59" s="22">
        <f t="shared" si="0"/>
        <v>3780.75</v>
      </c>
      <c r="K59" s="44"/>
      <c r="L59" s="44"/>
      <c r="M59" s="49"/>
      <c r="N59" s="45"/>
      <c r="O59" s="46">
        <f t="shared" si="1"/>
        <v>0</v>
      </c>
      <c r="P59" s="46">
        <f t="shared" si="2"/>
        <v>0</v>
      </c>
    </row>
    <row r="60" spans="1:16" s="11" customFormat="1" ht="42.75">
      <c r="A60" s="19"/>
      <c r="B60" s="19">
        <v>23</v>
      </c>
      <c r="C60" s="23">
        <v>36</v>
      </c>
      <c r="D60" s="42" t="s">
        <v>70</v>
      </c>
      <c r="E60" s="42">
        <v>180104</v>
      </c>
      <c r="F60" s="50" t="s">
        <v>141</v>
      </c>
      <c r="G60" s="43">
        <v>2460</v>
      </c>
      <c r="H60" s="48">
        <v>1.7</v>
      </c>
      <c r="I60" s="20">
        <v>0.1</v>
      </c>
      <c r="J60" s="22">
        <f t="shared" si="0"/>
        <v>4182</v>
      </c>
      <c r="K60" s="44"/>
      <c r="L60" s="44"/>
      <c r="M60" s="49"/>
      <c r="N60" s="45"/>
      <c r="O60" s="46">
        <f t="shared" si="1"/>
        <v>0</v>
      </c>
      <c r="P60" s="46">
        <f t="shared" si="2"/>
        <v>0</v>
      </c>
    </row>
    <row r="61" spans="1:16" s="11" customFormat="1" ht="16.5">
      <c r="A61" s="19"/>
      <c r="B61" s="19">
        <v>24</v>
      </c>
      <c r="C61" s="23" t="s">
        <v>132</v>
      </c>
      <c r="D61" s="42" t="s">
        <v>38</v>
      </c>
      <c r="E61" s="42"/>
      <c r="F61" s="50"/>
      <c r="G61" s="43"/>
      <c r="H61" s="37"/>
      <c r="I61" s="20"/>
      <c r="J61" s="22">
        <f>SUM(J62:J63)</f>
        <v>18618.900000000001</v>
      </c>
      <c r="K61" s="44"/>
      <c r="L61" s="44"/>
      <c r="M61" s="49"/>
      <c r="N61" s="45"/>
      <c r="O61" s="46">
        <f t="shared" ref="O61:P61" si="13">SUM(O62:O63)</f>
        <v>0</v>
      </c>
      <c r="P61" s="46">
        <f t="shared" si="13"/>
        <v>0</v>
      </c>
    </row>
    <row r="62" spans="1:16" s="11" customFormat="1" ht="71.25">
      <c r="A62" s="19"/>
      <c r="B62" s="19">
        <v>24</v>
      </c>
      <c r="C62" s="23">
        <v>37</v>
      </c>
      <c r="D62" s="42" t="s">
        <v>71</v>
      </c>
      <c r="E62" s="42">
        <v>180097</v>
      </c>
      <c r="F62" s="50" t="s">
        <v>141</v>
      </c>
      <c r="G62" s="43">
        <v>5280</v>
      </c>
      <c r="H62" s="48">
        <v>2.38</v>
      </c>
      <c r="I62" s="20">
        <v>0.1</v>
      </c>
      <c r="J62" s="22">
        <f t="shared" si="0"/>
        <v>12566.4</v>
      </c>
      <c r="K62" s="44"/>
      <c r="L62" s="44"/>
      <c r="M62" s="49"/>
      <c r="N62" s="45"/>
      <c r="O62" s="46">
        <f t="shared" si="1"/>
        <v>0</v>
      </c>
      <c r="P62" s="46">
        <f t="shared" si="2"/>
        <v>0</v>
      </c>
    </row>
    <row r="63" spans="1:16" s="11" customFormat="1" ht="85.5">
      <c r="A63" s="19"/>
      <c r="B63" s="19">
        <v>24</v>
      </c>
      <c r="C63" s="23">
        <v>38</v>
      </c>
      <c r="D63" s="42" t="s">
        <v>72</v>
      </c>
      <c r="E63" s="42">
        <v>180098</v>
      </c>
      <c r="F63" s="50" t="s">
        <v>141</v>
      </c>
      <c r="G63" s="43">
        <v>1125</v>
      </c>
      <c r="H63" s="37">
        <v>5.38</v>
      </c>
      <c r="I63" s="20">
        <v>0.1</v>
      </c>
      <c r="J63" s="22">
        <f t="shared" si="0"/>
        <v>6052.5</v>
      </c>
      <c r="K63" s="44"/>
      <c r="L63" s="44"/>
      <c r="M63" s="49"/>
      <c r="N63" s="45"/>
      <c r="O63" s="46">
        <f t="shared" si="1"/>
        <v>0</v>
      </c>
      <c r="P63" s="46">
        <f t="shared" si="2"/>
        <v>0</v>
      </c>
    </row>
    <row r="64" spans="1:16" s="11" customFormat="1" ht="71.25">
      <c r="A64" s="19"/>
      <c r="B64" s="19">
        <v>25</v>
      </c>
      <c r="C64" s="23">
        <v>39</v>
      </c>
      <c r="D64" s="42" t="s">
        <v>73</v>
      </c>
      <c r="E64" s="42">
        <v>196674</v>
      </c>
      <c r="F64" s="50" t="s">
        <v>141</v>
      </c>
      <c r="G64" s="43">
        <v>900</v>
      </c>
      <c r="H64" s="48">
        <v>13</v>
      </c>
      <c r="I64" s="20">
        <v>0.1</v>
      </c>
      <c r="J64" s="22">
        <f t="shared" si="0"/>
        <v>11700</v>
      </c>
      <c r="K64" s="44"/>
      <c r="L64" s="44"/>
      <c r="M64" s="49"/>
      <c r="N64" s="45"/>
      <c r="O64" s="46">
        <f t="shared" si="1"/>
        <v>0</v>
      </c>
      <c r="P64" s="46">
        <f t="shared" si="2"/>
        <v>0</v>
      </c>
    </row>
    <row r="65" spans="1:16" s="11" customFormat="1" ht="71.25">
      <c r="A65" s="19"/>
      <c r="B65" s="19">
        <v>26</v>
      </c>
      <c r="C65" s="23">
        <v>40</v>
      </c>
      <c r="D65" s="42" t="s">
        <v>74</v>
      </c>
      <c r="E65" s="42">
        <v>208272</v>
      </c>
      <c r="F65" s="50" t="s">
        <v>141</v>
      </c>
      <c r="G65" s="43">
        <v>684</v>
      </c>
      <c r="H65" s="48">
        <v>13</v>
      </c>
      <c r="I65" s="20">
        <v>0.1</v>
      </c>
      <c r="J65" s="22">
        <f t="shared" si="0"/>
        <v>8892</v>
      </c>
      <c r="K65" s="44"/>
      <c r="L65" s="44"/>
      <c r="M65" s="49"/>
      <c r="N65" s="45"/>
      <c r="O65" s="46">
        <f t="shared" si="1"/>
        <v>0</v>
      </c>
      <c r="P65" s="46">
        <f t="shared" si="2"/>
        <v>0</v>
      </c>
    </row>
    <row r="66" spans="1:16" s="11" customFormat="1" ht="42.75">
      <c r="A66" s="19"/>
      <c r="B66" s="19">
        <v>27</v>
      </c>
      <c r="C66" s="23">
        <v>41</v>
      </c>
      <c r="D66" s="42" t="s">
        <v>75</v>
      </c>
      <c r="E66" s="42">
        <v>180099</v>
      </c>
      <c r="F66" s="50" t="s">
        <v>141</v>
      </c>
      <c r="G66" s="43">
        <v>375</v>
      </c>
      <c r="H66" s="48">
        <v>4.5</v>
      </c>
      <c r="I66" s="20">
        <v>0.1</v>
      </c>
      <c r="J66" s="22">
        <f t="shared" si="0"/>
        <v>1687.5</v>
      </c>
      <c r="K66" s="44"/>
      <c r="L66" s="44"/>
      <c r="M66" s="49"/>
      <c r="N66" s="45"/>
      <c r="O66" s="46">
        <f t="shared" si="1"/>
        <v>0</v>
      </c>
      <c r="P66" s="46">
        <f t="shared" si="2"/>
        <v>0</v>
      </c>
    </row>
    <row r="67" spans="1:16" s="11" customFormat="1" ht="16.5">
      <c r="A67" s="19"/>
      <c r="B67" s="19">
        <v>28</v>
      </c>
      <c r="C67" s="23" t="s">
        <v>133</v>
      </c>
      <c r="D67" s="42" t="s">
        <v>38</v>
      </c>
      <c r="E67" s="42"/>
      <c r="F67" s="50"/>
      <c r="G67" s="43"/>
      <c r="H67" s="37"/>
      <c r="I67" s="20"/>
      <c r="J67" s="22">
        <f>SUM(J68:J70)</f>
        <v>12835.65</v>
      </c>
      <c r="K67" s="44"/>
      <c r="L67" s="44"/>
      <c r="M67" s="49"/>
      <c r="N67" s="45"/>
      <c r="O67" s="46">
        <f t="shared" ref="O67:P67" si="14">SUM(O68:O70)</f>
        <v>0</v>
      </c>
      <c r="P67" s="46">
        <f t="shared" si="14"/>
        <v>0</v>
      </c>
    </row>
    <row r="68" spans="1:16" s="11" customFormat="1" ht="71.25">
      <c r="A68" s="19"/>
      <c r="B68" s="19">
        <v>28</v>
      </c>
      <c r="C68" s="23">
        <v>42</v>
      </c>
      <c r="D68" s="42" t="s">
        <v>76</v>
      </c>
      <c r="E68" s="42">
        <v>203332</v>
      </c>
      <c r="F68" s="50" t="s">
        <v>141</v>
      </c>
      <c r="G68" s="43">
        <v>1290</v>
      </c>
      <c r="H68" s="37">
        <v>3.51</v>
      </c>
      <c r="I68" s="20">
        <v>0.1</v>
      </c>
      <c r="J68" s="22">
        <f t="shared" si="0"/>
        <v>4527.8999999999996</v>
      </c>
      <c r="K68" s="44"/>
      <c r="L68" s="44"/>
      <c r="M68" s="49"/>
      <c r="N68" s="45"/>
      <c r="O68" s="46">
        <f t="shared" si="1"/>
        <v>0</v>
      </c>
      <c r="P68" s="46">
        <f t="shared" si="2"/>
        <v>0</v>
      </c>
    </row>
    <row r="69" spans="1:16" s="11" customFormat="1" ht="71.25">
      <c r="A69" s="19"/>
      <c r="B69" s="19">
        <v>28</v>
      </c>
      <c r="C69" s="23">
        <v>43</v>
      </c>
      <c r="D69" s="42" t="s">
        <v>77</v>
      </c>
      <c r="E69" s="42">
        <v>203331</v>
      </c>
      <c r="F69" s="50" t="s">
        <v>141</v>
      </c>
      <c r="G69" s="43">
        <v>660</v>
      </c>
      <c r="H69" s="37">
        <v>5.85</v>
      </c>
      <c r="I69" s="20">
        <v>0.1</v>
      </c>
      <c r="J69" s="22">
        <f t="shared" si="0"/>
        <v>3861</v>
      </c>
      <c r="K69" s="44"/>
      <c r="L69" s="44"/>
      <c r="M69" s="49"/>
      <c r="N69" s="45"/>
      <c r="O69" s="46">
        <f t="shared" si="1"/>
        <v>0</v>
      </c>
      <c r="P69" s="46">
        <f t="shared" si="2"/>
        <v>0</v>
      </c>
    </row>
    <row r="70" spans="1:16" s="11" customFormat="1" ht="57">
      <c r="A70" s="19"/>
      <c r="B70" s="19">
        <v>28</v>
      </c>
      <c r="C70" s="23">
        <v>44</v>
      </c>
      <c r="D70" s="42" t="s">
        <v>78</v>
      </c>
      <c r="E70" s="42">
        <v>203333</v>
      </c>
      <c r="F70" s="50" t="s">
        <v>141</v>
      </c>
      <c r="G70" s="43">
        <v>1470</v>
      </c>
      <c r="H70" s="37">
        <v>3.0249999999999999</v>
      </c>
      <c r="I70" s="20">
        <v>0.1</v>
      </c>
      <c r="J70" s="22">
        <f t="shared" si="0"/>
        <v>4446.75</v>
      </c>
      <c r="K70" s="44"/>
      <c r="L70" s="44"/>
      <c r="M70" s="49"/>
      <c r="N70" s="45"/>
      <c r="O70" s="46">
        <f t="shared" si="1"/>
        <v>0</v>
      </c>
      <c r="P70" s="46">
        <f t="shared" si="2"/>
        <v>0</v>
      </c>
    </row>
    <row r="71" spans="1:16" s="11" customFormat="1" ht="16.5">
      <c r="A71" s="19"/>
      <c r="B71" s="19">
        <v>29</v>
      </c>
      <c r="C71" s="23" t="s">
        <v>134</v>
      </c>
      <c r="D71" s="42" t="s">
        <v>38</v>
      </c>
      <c r="E71" s="42"/>
      <c r="F71" s="50"/>
      <c r="G71" s="43"/>
      <c r="H71" s="37"/>
      <c r="I71" s="20"/>
      <c r="J71" s="22">
        <f>SUM(J72:J74)</f>
        <v>7545</v>
      </c>
      <c r="K71" s="44"/>
      <c r="L71" s="44"/>
      <c r="M71" s="49"/>
      <c r="N71" s="45"/>
      <c r="O71" s="46">
        <f t="shared" ref="O71:P71" si="15">SUM(O72:O74)</f>
        <v>0</v>
      </c>
      <c r="P71" s="46">
        <f t="shared" si="15"/>
        <v>0</v>
      </c>
    </row>
    <row r="72" spans="1:16" s="11" customFormat="1" ht="71.25">
      <c r="A72" s="19"/>
      <c r="B72" s="19">
        <v>29</v>
      </c>
      <c r="C72" s="23">
        <v>45</v>
      </c>
      <c r="D72" s="42" t="s">
        <v>79</v>
      </c>
      <c r="E72" s="42">
        <v>180077</v>
      </c>
      <c r="F72" s="50" t="s">
        <v>141</v>
      </c>
      <c r="G72" s="43">
        <v>1230</v>
      </c>
      <c r="H72" s="37">
        <v>0.6</v>
      </c>
      <c r="I72" s="20">
        <v>0.1</v>
      </c>
      <c r="J72" s="22">
        <f t="shared" si="0"/>
        <v>738</v>
      </c>
      <c r="K72" s="44"/>
      <c r="L72" s="44"/>
      <c r="M72" s="49"/>
      <c r="N72" s="45"/>
      <c r="O72" s="46">
        <f t="shared" si="1"/>
        <v>0</v>
      </c>
      <c r="P72" s="46">
        <f t="shared" si="2"/>
        <v>0</v>
      </c>
    </row>
    <row r="73" spans="1:16" s="11" customFormat="1" ht="71.25">
      <c r="A73" s="19"/>
      <c r="B73" s="19">
        <v>29</v>
      </c>
      <c r="C73" s="23">
        <v>46</v>
      </c>
      <c r="D73" s="42" t="s">
        <v>80</v>
      </c>
      <c r="E73" s="42">
        <v>180078</v>
      </c>
      <c r="F73" s="50" t="s">
        <v>141</v>
      </c>
      <c r="G73" s="43">
        <v>180</v>
      </c>
      <c r="H73" s="37">
        <v>1.2</v>
      </c>
      <c r="I73" s="20">
        <v>0.1</v>
      </c>
      <c r="J73" s="22">
        <f t="shared" si="0"/>
        <v>216</v>
      </c>
      <c r="K73" s="44"/>
      <c r="L73" s="44"/>
      <c r="M73" s="49"/>
      <c r="N73" s="45"/>
      <c r="O73" s="46">
        <f t="shared" si="1"/>
        <v>0</v>
      </c>
      <c r="P73" s="46">
        <f t="shared" si="2"/>
        <v>0</v>
      </c>
    </row>
    <row r="74" spans="1:16" s="11" customFormat="1" ht="71.25">
      <c r="A74" s="19"/>
      <c r="B74" s="19">
        <v>29</v>
      </c>
      <c r="C74" s="23">
        <v>47</v>
      </c>
      <c r="D74" s="42" t="s">
        <v>81</v>
      </c>
      <c r="E74" s="42">
        <v>180079</v>
      </c>
      <c r="F74" s="50" t="s">
        <v>141</v>
      </c>
      <c r="G74" s="43">
        <v>5070</v>
      </c>
      <c r="H74" s="37">
        <v>1.3</v>
      </c>
      <c r="I74" s="20">
        <v>0.1</v>
      </c>
      <c r="J74" s="22">
        <f t="shared" si="0"/>
        <v>6591</v>
      </c>
      <c r="K74" s="44"/>
      <c r="L74" s="44"/>
      <c r="M74" s="49"/>
      <c r="N74" s="45"/>
      <c r="O74" s="46">
        <f t="shared" si="1"/>
        <v>0</v>
      </c>
      <c r="P74" s="46">
        <f t="shared" si="2"/>
        <v>0</v>
      </c>
    </row>
    <row r="75" spans="1:16" s="11" customFormat="1" ht="57">
      <c r="A75" s="19"/>
      <c r="B75" s="19">
        <v>30</v>
      </c>
      <c r="C75" s="23">
        <v>48</v>
      </c>
      <c r="D75" s="42" t="s">
        <v>82</v>
      </c>
      <c r="E75" s="42">
        <v>202727</v>
      </c>
      <c r="F75" s="50" t="s">
        <v>141</v>
      </c>
      <c r="G75" s="43">
        <v>4380</v>
      </c>
      <c r="H75" s="48">
        <v>2.8</v>
      </c>
      <c r="I75" s="20">
        <v>0.1</v>
      </c>
      <c r="J75" s="22">
        <f t="shared" si="0"/>
        <v>12264</v>
      </c>
      <c r="K75" s="44"/>
      <c r="L75" s="44"/>
      <c r="M75" s="49"/>
      <c r="N75" s="45"/>
      <c r="O75" s="46">
        <f t="shared" si="1"/>
        <v>0</v>
      </c>
      <c r="P75" s="46">
        <f t="shared" si="2"/>
        <v>0</v>
      </c>
    </row>
    <row r="76" spans="1:16" s="11" customFormat="1" ht="42.75">
      <c r="A76" s="19"/>
      <c r="B76" s="19">
        <v>31</v>
      </c>
      <c r="C76" s="23">
        <v>49</v>
      </c>
      <c r="D76" s="42" t="s">
        <v>83</v>
      </c>
      <c r="E76" s="42">
        <v>202735</v>
      </c>
      <c r="F76" s="50" t="s">
        <v>141</v>
      </c>
      <c r="G76" s="43">
        <v>1860</v>
      </c>
      <c r="H76" s="48">
        <v>10.95</v>
      </c>
      <c r="I76" s="20">
        <v>0.1</v>
      </c>
      <c r="J76" s="22">
        <f t="shared" si="0"/>
        <v>20367</v>
      </c>
      <c r="K76" s="44"/>
      <c r="L76" s="44"/>
      <c r="M76" s="49"/>
      <c r="N76" s="45"/>
      <c r="O76" s="46">
        <f t="shared" si="1"/>
        <v>0</v>
      </c>
      <c r="P76" s="46">
        <f t="shared" si="2"/>
        <v>0</v>
      </c>
    </row>
    <row r="77" spans="1:16" s="11" customFormat="1" ht="42.75">
      <c r="A77" s="19"/>
      <c r="B77" s="19">
        <v>32</v>
      </c>
      <c r="C77" s="23">
        <v>50</v>
      </c>
      <c r="D77" s="42" t="s">
        <v>84</v>
      </c>
      <c r="E77" s="42">
        <v>210041</v>
      </c>
      <c r="F77" s="50" t="s">
        <v>142</v>
      </c>
      <c r="G77" s="43">
        <v>2016</v>
      </c>
      <c r="H77" s="48">
        <v>2.33</v>
      </c>
      <c r="I77" s="20">
        <v>0.1</v>
      </c>
      <c r="J77" s="22">
        <f t="shared" si="0"/>
        <v>4697.28</v>
      </c>
      <c r="K77" s="44"/>
      <c r="L77" s="44"/>
      <c r="M77" s="49"/>
      <c r="N77" s="45"/>
      <c r="O77" s="46">
        <f t="shared" si="1"/>
        <v>0</v>
      </c>
      <c r="P77" s="46">
        <f t="shared" si="2"/>
        <v>0</v>
      </c>
    </row>
    <row r="78" spans="1:16" s="11" customFormat="1" ht="28.5">
      <c r="A78" s="19"/>
      <c r="B78" s="19">
        <v>33</v>
      </c>
      <c r="C78" s="23">
        <v>51</v>
      </c>
      <c r="D78" s="42" t="s">
        <v>85</v>
      </c>
      <c r="E78" s="42">
        <v>180102</v>
      </c>
      <c r="F78" s="50" t="s">
        <v>143</v>
      </c>
      <c r="G78" s="43">
        <v>80100</v>
      </c>
      <c r="H78" s="37">
        <v>0.72420000000000007</v>
      </c>
      <c r="I78" s="20">
        <v>0.21</v>
      </c>
      <c r="J78" s="22">
        <f t="shared" si="0"/>
        <v>58008.42</v>
      </c>
      <c r="K78" s="44"/>
      <c r="L78" s="44"/>
      <c r="M78" s="49"/>
      <c r="N78" s="45"/>
      <c r="O78" s="46">
        <f t="shared" si="1"/>
        <v>0</v>
      </c>
      <c r="P78" s="46">
        <f t="shared" si="2"/>
        <v>0</v>
      </c>
    </row>
    <row r="79" spans="1:16" s="11" customFormat="1" ht="42.75">
      <c r="A79" s="19"/>
      <c r="B79" s="19">
        <v>34</v>
      </c>
      <c r="C79" s="23">
        <v>52</v>
      </c>
      <c r="D79" s="42" t="s">
        <v>86</v>
      </c>
      <c r="E79" s="42">
        <v>210927</v>
      </c>
      <c r="F79" s="50" t="s">
        <v>142</v>
      </c>
      <c r="G79" s="43">
        <v>28800</v>
      </c>
      <c r="H79" s="48">
        <v>0.2</v>
      </c>
      <c r="I79" s="20">
        <v>0.1</v>
      </c>
      <c r="J79" s="22">
        <f t="shared" si="0"/>
        <v>5760</v>
      </c>
      <c r="K79" s="44"/>
      <c r="L79" s="44"/>
      <c r="M79" s="49"/>
      <c r="N79" s="45"/>
      <c r="O79" s="46">
        <f t="shared" si="1"/>
        <v>0</v>
      </c>
      <c r="P79" s="46">
        <f t="shared" si="2"/>
        <v>0</v>
      </c>
    </row>
    <row r="80" spans="1:16" s="11" customFormat="1" ht="85.5">
      <c r="A80" s="19"/>
      <c r="B80" s="19">
        <v>35</v>
      </c>
      <c r="C80" s="23">
        <v>53</v>
      </c>
      <c r="D80" s="42" t="s">
        <v>87</v>
      </c>
      <c r="E80" s="42">
        <v>218127</v>
      </c>
      <c r="F80" s="50" t="s">
        <v>144</v>
      </c>
      <c r="G80" s="43">
        <v>120</v>
      </c>
      <c r="H80" s="37">
        <v>13</v>
      </c>
      <c r="I80" s="20">
        <v>0.1</v>
      </c>
      <c r="J80" s="22">
        <f t="shared" ref="J80:J121" si="16">ROUND(H80*G80,2)</f>
        <v>1560</v>
      </c>
      <c r="K80" s="44"/>
      <c r="L80" s="44"/>
      <c r="M80" s="49"/>
      <c r="N80" s="45"/>
      <c r="O80" s="46">
        <f t="shared" ref="O80:O121" si="17">ROUND(M80*G80,2)</f>
        <v>0</v>
      </c>
      <c r="P80" s="46">
        <f t="shared" ref="P80:P121" si="18">ROUND(M80*(1+N80)*G80,2)</f>
        <v>0</v>
      </c>
    </row>
    <row r="81" spans="1:16" s="11" customFormat="1" ht="57">
      <c r="A81" s="19"/>
      <c r="B81" s="19">
        <v>36</v>
      </c>
      <c r="C81" s="23">
        <v>54</v>
      </c>
      <c r="D81" s="42" t="s">
        <v>88</v>
      </c>
      <c r="E81" s="42">
        <v>180083</v>
      </c>
      <c r="F81" s="50" t="s">
        <v>143</v>
      </c>
      <c r="G81" s="43">
        <v>171780</v>
      </c>
      <c r="H81" s="37">
        <v>0.21</v>
      </c>
      <c r="I81" s="20">
        <v>0.1</v>
      </c>
      <c r="J81" s="22">
        <f t="shared" si="16"/>
        <v>36073.800000000003</v>
      </c>
      <c r="K81" s="44"/>
      <c r="L81" s="44"/>
      <c r="M81" s="49"/>
      <c r="N81" s="45"/>
      <c r="O81" s="46">
        <f t="shared" si="17"/>
        <v>0</v>
      </c>
      <c r="P81" s="46">
        <f t="shared" si="18"/>
        <v>0</v>
      </c>
    </row>
    <row r="82" spans="1:16" s="11" customFormat="1" ht="99.75">
      <c r="A82" s="19"/>
      <c r="B82" s="19">
        <v>37</v>
      </c>
      <c r="C82" s="23">
        <v>55</v>
      </c>
      <c r="D82" s="42" t="s">
        <v>89</v>
      </c>
      <c r="E82" s="42">
        <v>180226</v>
      </c>
      <c r="F82" s="50" t="s">
        <v>143</v>
      </c>
      <c r="G82" s="43">
        <v>47700</v>
      </c>
      <c r="H82" s="48">
        <v>0.253</v>
      </c>
      <c r="I82" s="20">
        <v>0.1</v>
      </c>
      <c r="J82" s="22">
        <f t="shared" si="16"/>
        <v>12068.1</v>
      </c>
      <c r="K82" s="44"/>
      <c r="L82" s="44"/>
      <c r="M82" s="49"/>
      <c r="N82" s="45"/>
      <c r="O82" s="46">
        <f t="shared" si="17"/>
        <v>0</v>
      </c>
      <c r="P82" s="46">
        <f t="shared" si="18"/>
        <v>0</v>
      </c>
    </row>
    <row r="83" spans="1:16" s="11" customFormat="1" ht="85.5">
      <c r="A83" s="19"/>
      <c r="B83" s="19">
        <v>38</v>
      </c>
      <c r="C83" s="23">
        <v>56</v>
      </c>
      <c r="D83" s="42" t="s">
        <v>90</v>
      </c>
      <c r="E83" s="42">
        <v>180227</v>
      </c>
      <c r="F83" s="50" t="s">
        <v>143</v>
      </c>
      <c r="G83" s="43">
        <v>283500</v>
      </c>
      <c r="H83" s="48">
        <v>0.02</v>
      </c>
      <c r="I83" s="20">
        <v>0.1</v>
      </c>
      <c r="J83" s="22">
        <f t="shared" si="16"/>
        <v>5670</v>
      </c>
      <c r="K83" s="44"/>
      <c r="L83" s="44"/>
      <c r="M83" s="49"/>
      <c r="N83" s="45"/>
      <c r="O83" s="46">
        <f t="shared" si="17"/>
        <v>0</v>
      </c>
      <c r="P83" s="46">
        <f t="shared" si="18"/>
        <v>0</v>
      </c>
    </row>
    <row r="84" spans="1:16" s="11" customFormat="1" ht="57">
      <c r="A84" s="19"/>
      <c r="B84" s="19">
        <v>39</v>
      </c>
      <c r="C84" s="23">
        <v>57</v>
      </c>
      <c r="D84" s="42" t="s">
        <v>91</v>
      </c>
      <c r="E84" s="42">
        <v>180225</v>
      </c>
      <c r="F84" s="50" t="s">
        <v>142</v>
      </c>
      <c r="G84" s="43">
        <v>92880</v>
      </c>
      <c r="H84" s="48">
        <v>0.124</v>
      </c>
      <c r="I84" s="20">
        <v>0.1</v>
      </c>
      <c r="J84" s="22">
        <f t="shared" si="16"/>
        <v>11517.12</v>
      </c>
      <c r="K84" s="44"/>
      <c r="L84" s="44"/>
      <c r="M84" s="49"/>
      <c r="N84" s="45"/>
      <c r="O84" s="46">
        <f t="shared" si="17"/>
        <v>0</v>
      </c>
      <c r="P84" s="46">
        <f t="shared" si="18"/>
        <v>0</v>
      </c>
    </row>
    <row r="85" spans="1:16" s="11" customFormat="1" ht="57">
      <c r="A85" s="19"/>
      <c r="B85" s="19">
        <v>40</v>
      </c>
      <c r="C85" s="23">
        <v>58</v>
      </c>
      <c r="D85" s="42" t="s">
        <v>92</v>
      </c>
      <c r="E85" s="42">
        <v>180228</v>
      </c>
      <c r="F85" s="50" t="s">
        <v>143</v>
      </c>
      <c r="G85" s="43">
        <v>1422000</v>
      </c>
      <c r="H85" s="37">
        <v>1.6500000000000001E-2</v>
      </c>
      <c r="I85" s="20">
        <v>0.1</v>
      </c>
      <c r="J85" s="22">
        <f t="shared" si="16"/>
        <v>23463</v>
      </c>
      <c r="K85" s="44"/>
      <c r="L85" s="44"/>
      <c r="M85" s="49"/>
      <c r="N85" s="45"/>
      <c r="O85" s="46">
        <f t="shared" si="17"/>
        <v>0</v>
      </c>
      <c r="P85" s="46">
        <f t="shared" si="18"/>
        <v>0</v>
      </c>
    </row>
    <row r="86" spans="1:16" s="11" customFormat="1" ht="16.5">
      <c r="A86" s="19"/>
      <c r="B86" s="19">
        <v>41</v>
      </c>
      <c r="C86" s="23" t="s">
        <v>149</v>
      </c>
      <c r="D86" s="42" t="s">
        <v>38</v>
      </c>
      <c r="E86" s="42"/>
      <c r="F86" s="50" t="s">
        <v>38</v>
      </c>
      <c r="G86" s="43"/>
      <c r="H86" s="37"/>
      <c r="I86" s="20"/>
      <c r="J86" s="22">
        <f>SUM(J87:J88)</f>
        <v>8922</v>
      </c>
      <c r="K86" s="44"/>
      <c r="L86" s="44"/>
      <c r="M86" s="49"/>
      <c r="N86" s="45"/>
      <c r="O86" s="46">
        <f t="shared" ref="O86:P86" si="19">SUM(O87:O88)</f>
        <v>0</v>
      </c>
      <c r="P86" s="46">
        <f t="shared" si="19"/>
        <v>0</v>
      </c>
    </row>
    <row r="87" spans="1:16" s="11" customFormat="1" ht="71.25">
      <c r="A87" s="19"/>
      <c r="B87" s="19">
        <v>41</v>
      </c>
      <c r="C87" s="23">
        <v>59</v>
      </c>
      <c r="D87" s="42" t="s">
        <v>93</v>
      </c>
      <c r="E87" s="42">
        <v>201753</v>
      </c>
      <c r="F87" s="50" t="s">
        <v>144</v>
      </c>
      <c r="G87" s="43">
        <v>735</v>
      </c>
      <c r="H87" s="37">
        <v>8.1999999999999993</v>
      </c>
      <c r="I87" s="20">
        <v>0.1</v>
      </c>
      <c r="J87" s="22">
        <f t="shared" si="16"/>
        <v>6027</v>
      </c>
      <c r="K87" s="44"/>
      <c r="L87" s="44"/>
      <c r="M87" s="49"/>
      <c r="N87" s="45"/>
      <c r="O87" s="46">
        <f t="shared" si="17"/>
        <v>0</v>
      </c>
      <c r="P87" s="46">
        <f t="shared" si="18"/>
        <v>0</v>
      </c>
    </row>
    <row r="88" spans="1:16" s="11" customFormat="1" ht="71.25">
      <c r="A88" s="19"/>
      <c r="B88" s="19">
        <v>41</v>
      </c>
      <c r="C88" s="23">
        <v>60</v>
      </c>
      <c r="D88" s="42" t="s">
        <v>94</v>
      </c>
      <c r="E88" s="42">
        <v>201752</v>
      </c>
      <c r="F88" s="50" t="s">
        <v>144</v>
      </c>
      <c r="G88" s="43">
        <v>750</v>
      </c>
      <c r="H88" s="37">
        <v>3.86</v>
      </c>
      <c r="I88" s="20">
        <v>0.1</v>
      </c>
      <c r="J88" s="22">
        <f t="shared" si="16"/>
        <v>2895</v>
      </c>
      <c r="K88" s="44"/>
      <c r="L88" s="44"/>
      <c r="M88" s="49"/>
      <c r="N88" s="45"/>
      <c r="O88" s="46">
        <f t="shared" si="17"/>
        <v>0</v>
      </c>
      <c r="P88" s="46">
        <f t="shared" si="18"/>
        <v>0</v>
      </c>
    </row>
    <row r="89" spans="1:16" s="11" customFormat="1" ht="71.25">
      <c r="A89" s="19"/>
      <c r="B89" s="19">
        <v>42</v>
      </c>
      <c r="C89" s="23">
        <v>61</v>
      </c>
      <c r="D89" s="42" t="s">
        <v>95</v>
      </c>
      <c r="E89" s="42">
        <v>198353</v>
      </c>
      <c r="F89" s="50" t="s">
        <v>143</v>
      </c>
      <c r="G89" s="43">
        <v>306000</v>
      </c>
      <c r="H89" s="37">
        <v>0.13</v>
      </c>
      <c r="I89" s="20">
        <v>0.1</v>
      </c>
      <c r="J89" s="22">
        <f t="shared" si="16"/>
        <v>39780</v>
      </c>
      <c r="K89" s="44"/>
      <c r="L89" s="44"/>
      <c r="M89" s="49"/>
      <c r="N89" s="45"/>
      <c r="O89" s="46">
        <f t="shared" si="17"/>
        <v>0</v>
      </c>
      <c r="P89" s="46">
        <f t="shared" si="18"/>
        <v>0</v>
      </c>
    </row>
    <row r="90" spans="1:16" s="11" customFormat="1" ht="16.5">
      <c r="A90" s="19"/>
      <c r="B90" s="19">
        <v>43</v>
      </c>
      <c r="C90" s="23" t="s">
        <v>135</v>
      </c>
      <c r="D90" s="42" t="s">
        <v>38</v>
      </c>
      <c r="E90" s="42"/>
      <c r="F90" s="50"/>
      <c r="G90" s="43"/>
      <c r="H90" s="37"/>
      <c r="I90" s="20"/>
      <c r="J90" s="22">
        <f>SUM(J91:J92)</f>
        <v>291924</v>
      </c>
      <c r="K90" s="44"/>
      <c r="L90" s="44"/>
      <c r="M90" s="49"/>
      <c r="N90" s="45"/>
      <c r="O90" s="46">
        <f t="shared" ref="O90:P90" si="20">SUM(O91:O92)</f>
        <v>0</v>
      </c>
      <c r="P90" s="46">
        <f t="shared" si="20"/>
        <v>0</v>
      </c>
    </row>
    <row r="91" spans="1:16" s="11" customFormat="1" ht="57">
      <c r="A91" s="19"/>
      <c r="B91" s="19">
        <v>43</v>
      </c>
      <c r="C91" s="23">
        <v>62</v>
      </c>
      <c r="D91" s="42" t="s">
        <v>96</v>
      </c>
      <c r="E91" s="42">
        <v>227211</v>
      </c>
      <c r="F91" s="50" t="s">
        <v>143</v>
      </c>
      <c r="G91" s="43">
        <v>708000</v>
      </c>
      <c r="H91" s="48">
        <v>0.128</v>
      </c>
      <c r="I91" s="20">
        <v>0.1</v>
      </c>
      <c r="J91" s="22">
        <f t="shared" si="16"/>
        <v>90624</v>
      </c>
      <c r="K91" s="44"/>
      <c r="L91" s="44"/>
      <c r="M91" s="49"/>
      <c r="N91" s="45"/>
      <c r="O91" s="46">
        <f t="shared" si="17"/>
        <v>0</v>
      </c>
      <c r="P91" s="46">
        <f t="shared" si="18"/>
        <v>0</v>
      </c>
    </row>
    <row r="92" spans="1:16" s="11" customFormat="1" ht="57">
      <c r="A92" s="19"/>
      <c r="B92" s="19">
        <v>43</v>
      </c>
      <c r="C92" s="23">
        <v>63</v>
      </c>
      <c r="D92" s="42" t="s">
        <v>97</v>
      </c>
      <c r="E92" s="42">
        <v>205450</v>
      </c>
      <c r="F92" s="50" t="s">
        <v>143</v>
      </c>
      <c r="G92" s="43">
        <v>1830000</v>
      </c>
      <c r="H92" s="37">
        <v>0.11</v>
      </c>
      <c r="I92" s="20">
        <v>0.1</v>
      </c>
      <c r="J92" s="22">
        <f t="shared" si="16"/>
        <v>201300</v>
      </c>
      <c r="K92" s="44"/>
      <c r="L92" s="44"/>
      <c r="M92" s="49"/>
      <c r="N92" s="45"/>
      <c r="O92" s="46">
        <f t="shared" si="17"/>
        <v>0</v>
      </c>
      <c r="P92" s="46">
        <f t="shared" si="18"/>
        <v>0</v>
      </c>
    </row>
    <row r="93" spans="1:16" s="11" customFormat="1" ht="16.5">
      <c r="A93" s="19"/>
      <c r="B93" s="19">
        <v>44</v>
      </c>
      <c r="C93" s="23" t="s">
        <v>136</v>
      </c>
      <c r="D93" s="42" t="s">
        <v>38</v>
      </c>
      <c r="E93" s="42"/>
      <c r="F93" s="50"/>
      <c r="G93" s="43"/>
      <c r="H93" s="37"/>
      <c r="I93" s="20"/>
      <c r="J93" s="22">
        <f>SUM(J94:J95)</f>
        <v>8472.2999999999993</v>
      </c>
      <c r="K93" s="44"/>
      <c r="L93" s="44"/>
      <c r="M93" s="49"/>
      <c r="N93" s="45"/>
      <c r="O93" s="46">
        <f t="shared" ref="O93:P93" si="21">SUM(O94:O95)</f>
        <v>0</v>
      </c>
      <c r="P93" s="46">
        <f t="shared" si="21"/>
        <v>0</v>
      </c>
    </row>
    <row r="94" spans="1:16" s="11" customFormat="1" ht="71.25">
      <c r="A94" s="19"/>
      <c r="B94" s="19">
        <v>44</v>
      </c>
      <c r="C94" s="23">
        <v>64</v>
      </c>
      <c r="D94" s="42" t="s">
        <v>98</v>
      </c>
      <c r="E94" s="42">
        <v>205491</v>
      </c>
      <c r="F94" s="50" t="s">
        <v>141</v>
      </c>
      <c r="G94" s="43">
        <v>2100</v>
      </c>
      <c r="H94" s="37">
        <v>1.7730000000000001</v>
      </c>
      <c r="I94" s="20">
        <v>0.1</v>
      </c>
      <c r="J94" s="22">
        <f t="shared" si="16"/>
        <v>3723.3</v>
      </c>
      <c r="K94" s="44"/>
      <c r="L94" s="44"/>
      <c r="M94" s="49"/>
      <c r="N94" s="45"/>
      <c r="O94" s="46">
        <f t="shared" si="17"/>
        <v>0</v>
      </c>
      <c r="P94" s="46">
        <f t="shared" si="18"/>
        <v>0</v>
      </c>
    </row>
    <row r="95" spans="1:16" s="11" customFormat="1" ht="71.25">
      <c r="A95" s="19"/>
      <c r="B95" s="19">
        <v>44</v>
      </c>
      <c r="C95" s="23">
        <v>65</v>
      </c>
      <c r="D95" s="42" t="s">
        <v>99</v>
      </c>
      <c r="E95" s="42">
        <v>205492</v>
      </c>
      <c r="F95" s="50" t="s">
        <v>141</v>
      </c>
      <c r="G95" s="43">
        <v>1500</v>
      </c>
      <c r="H95" s="37">
        <v>3.1659999999999999</v>
      </c>
      <c r="I95" s="20">
        <v>0.1</v>
      </c>
      <c r="J95" s="22">
        <f t="shared" si="16"/>
        <v>4749</v>
      </c>
      <c r="K95" s="44"/>
      <c r="L95" s="44"/>
      <c r="M95" s="49"/>
      <c r="N95" s="45"/>
      <c r="O95" s="46">
        <f t="shared" si="17"/>
        <v>0</v>
      </c>
      <c r="P95" s="46">
        <f t="shared" si="18"/>
        <v>0</v>
      </c>
    </row>
    <row r="96" spans="1:16" s="11" customFormat="1" ht="16.5">
      <c r="A96" s="19"/>
      <c r="B96" s="19">
        <v>45</v>
      </c>
      <c r="C96" s="23" t="s">
        <v>137</v>
      </c>
      <c r="D96" s="42" t="s">
        <v>38</v>
      </c>
      <c r="E96" s="42"/>
      <c r="F96" s="50" t="s">
        <v>38</v>
      </c>
      <c r="G96" s="43"/>
      <c r="H96" s="37" t="s">
        <v>38</v>
      </c>
      <c r="I96" s="20"/>
      <c r="J96" s="22">
        <f>SUM(J97:J100)</f>
        <v>292719</v>
      </c>
      <c r="K96" s="44"/>
      <c r="L96" s="44"/>
      <c r="M96" s="49"/>
      <c r="N96" s="45"/>
      <c r="O96" s="46">
        <f t="shared" ref="O96:P96" si="22">SUM(O97:O100)</f>
        <v>0</v>
      </c>
      <c r="P96" s="46">
        <f t="shared" si="22"/>
        <v>0</v>
      </c>
    </row>
    <row r="97" spans="1:16" s="11" customFormat="1" ht="71.25">
      <c r="A97" s="19"/>
      <c r="B97" s="19">
        <v>45</v>
      </c>
      <c r="C97" s="23">
        <v>66</v>
      </c>
      <c r="D97" s="42" t="s">
        <v>100</v>
      </c>
      <c r="E97" s="42">
        <v>211578</v>
      </c>
      <c r="F97" s="50" t="s">
        <v>141</v>
      </c>
      <c r="G97" s="43">
        <v>25710</v>
      </c>
      <c r="H97" s="48">
        <v>2.5</v>
      </c>
      <c r="I97" s="20">
        <v>0.1</v>
      </c>
      <c r="J97" s="22">
        <f t="shared" si="16"/>
        <v>64275</v>
      </c>
      <c r="K97" s="44"/>
      <c r="L97" s="44"/>
      <c r="M97" s="49"/>
      <c r="N97" s="45"/>
      <c r="O97" s="46">
        <f t="shared" si="17"/>
        <v>0</v>
      </c>
      <c r="P97" s="46">
        <f t="shared" si="18"/>
        <v>0</v>
      </c>
    </row>
    <row r="98" spans="1:16" s="11" customFormat="1" ht="71.25">
      <c r="A98" s="19"/>
      <c r="B98" s="19">
        <v>45</v>
      </c>
      <c r="C98" s="23">
        <v>67</v>
      </c>
      <c r="D98" s="42" t="s">
        <v>101</v>
      </c>
      <c r="E98" s="42">
        <v>202821</v>
      </c>
      <c r="F98" s="50" t="s">
        <v>141</v>
      </c>
      <c r="G98" s="43">
        <v>38310</v>
      </c>
      <c r="H98" s="48">
        <v>3</v>
      </c>
      <c r="I98" s="20">
        <v>0.1</v>
      </c>
      <c r="J98" s="22">
        <f t="shared" si="16"/>
        <v>114930</v>
      </c>
      <c r="K98" s="44"/>
      <c r="L98" s="44"/>
      <c r="M98" s="49"/>
      <c r="N98" s="45"/>
      <c r="O98" s="46">
        <f t="shared" si="17"/>
        <v>0</v>
      </c>
      <c r="P98" s="46">
        <f t="shared" si="18"/>
        <v>0</v>
      </c>
    </row>
    <row r="99" spans="1:16" s="11" customFormat="1" ht="71.25">
      <c r="A99" s="19"/>
      <c r="B99" s="19">
        <v>45</v>
      </c>
      <c r="C99" s="23">
        <v>68</v>
      </c>
      <c r="D99" s="42" t="s">
        <v>102</v>
      </c>
      <c r="E99" s="42">
        <v>202822</v>
      </c>
      <c r="F99" s="50" t="s">
        <v>141</v>
      </c>
      <c r="G99" s="43">
        <v>18930</v>
      </c>
      <c r="H99" s="48">
        <v>4.4000000000000004</v>
      </c>
      <c r="I99" s="20">
        <v>0.1</v>
      </c>
      <c r="J99" s="22">
        <f t="shared" si="16"/>
        <v>83292</v>
      </c>
      <c r="K99" s="44"/>
      <c r="L99" s="44"/>
      <c r="M99" s="49"/>
      <c r="N99" s="45"/>
      <c r="O99" s="46">
        <f t="shared" si="17"/>
        <v>0</v>
      </c>
      <c r="P99" s="46">
        <f t="shared" si="18"/>
        <v>0</v>
      </c>
    </row>
    <row r="100" spans="1:16" s="11" customFormat="1" ht="71.25">
      <c r="A100" s="19"/>
      <c r="B100" s="19">
        <v>45</v>
      </c>
      <c r="C100" s="23">
        <v>69</v>
      </c>
      <c r="D100" s="42" t="s">
        <v>103</v>
      </c>
      <c r="E100" s="42">
        <v>202823</v>
      </c>
      <c r="F100" s="50" t="s">
        <v>141</v>
      </c>
      <c r="G100" s="43">
        <v>4380</v>
      </c>
      <c r="H100" s="48">
        <v>6.9</v>
      </c>
      <c r="I100" s="20">
        <v>0.1</v>
      </c>
      <c r="J100" s="22">
        <f t="shared" si="16"/>
        <v>30222</v>
      </c>
      <c r="K100" s="44"/>
      <c r="L100" s="44"/>
      <c r="M100" s="49"/>
      <c r="N100" s="45"/>
      <c r="O100" s="46">
        <f t="shared" si="17"/>
        <v>0</v>
      </c>
      <c r="P100" s="46">
        <f t="shared" si="18"/>
        <v>0</v>
      </c>
    </row>
    <row r="101" spans="1:16" s="11" customFormat="1" ht="85.5">
      <c r="A101" s="19"/>
      <c r="B101" s="19">
        <v>46</v>
      </c>
      <c r="C101" s="23">
        <v>70</v>
      </c>
      <c r="D101" s="42" t="s">
        <v>104</v>
      </c>
      <c r="E101" s="42">
        <v>202555</v>
      </c>
      <c r="F101" s="50" t="s">
        <v>141</v>
      </c>
      <c r="G101" s="43">
        <v>1530</v>
      </c>
      <c r="H101" s="37">
        <v>24.97</v>
      </c>
      <c r="I101" s="20">
        <v>0.1</v>
      </c>
      <c r="J101" s="22">
        <f t="shared" si="16"/>
        <v>38204.1</v>
      </c>
      <c r="K101" s="44"/>
      <c r="L101" s="44"/>
      <c r="M101" s="49"/>
      <c r="N101" s="45"/>
      <c r="O101" s="46">
        <f t="shared" si="17"/>
        <v>0</v>
      </c>
      <c r="P101" s="46">
        <f t="shared" si="18"/>
        <v>0</v>
      </c>
    </row>
    <row r="102" spans="1:16" s="11" customFormat="1" ht="16.5">
      <c r="A102" s="19"/>
      <c r="B102" s="19">
        <v>47</v>
      </c>
      <c r="C102" s="23" t="s">
        <v>138</v>
      </c>
      <c r="D102" s="42" t="s">
        <v>38</v>
      </c>
      <c r="E102" s="42"/>
      <c r="F102" s="50"/>
      <c r="G102" s="43"/>
      <c r="H102" s="37"/>
      <c r="I102" s="20"/>
      <c r="J102" s="22">
        <f>SUM(J103:J105)</f>
        <v>10989</v>
      </c>
      <c r="K102" s="44"/>
      <c r="L102" s="44"/>
      <c r="M102" s="49"/>
      <c r="N102" s="45"/>
      <c r="O102" s="46">
        <f>SUM(O103:O105)</f>
        <v>0</v>
      </c>
      <c r="P102" s="46">
        <f>SUM(P103:P105)</f>
        <v>0</v>
      </c>
    </row>
    <row r="103" spans="1:16" s="11" customFormat="1" ht="71.25" customHeight="1">
      <c r="A103" s="19"/>
      <c r="B103" s="19">
        <v>47</v>
      </c>
      <c r="C103" s="23">
        <v>71</v>
      </c>
      <c r="D103" s="42" t="s">
        <v>105</v>
      </c>
      <c r="E103" s="42">
        <v>180090</v>
      </c>
      <c r="F103" s="50" t="s">
        <v>141</v>
      </c>
      <c r="G103" s="43">
        <v>3510</v>
      </c>
      <c r="H103" s="48">
        <v>1.5</v>
      </c>
      <c r="I103" s="20">
        <v>0.1</v>
      </c>
      <c r="J103" s="22">
        <f t="shared" si="16"/>
        <v>5265</v>
      </c>
      <c r="K103" s="44"/>
      <c r="L103" s="44"/>
      <c r="M103" s="49"/>
      <c r="N103" s="45"/>
      <c r="O103" s="46">
        <f t="shared" si="17"/>
        <v>0</v>
      </c>
      <c r="P103" s="46">
        <f t="shared" si="18"/>
        <v>0</v>
      </c>
    </row>
    <row r="104" spans="1:16" s="11" customFormat="1" ht="69.75" customHeight="1">
      <c r="A104" s="19"/>
      <c r="B104" s="19">
        <v>47</v>
      </c>
      <c r="C104" s="23">
        <v>72</v>
      </c>
      <c r="D104" s="42" t="s">
        <v>106</v>
      </c>
      <c r="E104" s="42">
        <v>180091</v>
      </c>
      <c r="F104" s="50" t="s">
        <v>141</v>
      </c>
      <c r="G104" s="43">
        <v>4440</v>
      </c>
      <c r="H104" s="48">
        <v>0.9</v>
      </c>
      <c r="I104" s="20">
        <v>0.1</v>
      </c>
      <c r="J104" s="22">
        <f t="shared" si="16"/>
        <v>3996</v>
      </c>
      <c r="K104" s="44"/>
      <c r="L104" s="44"/>
      <c r="M104" s="49"/>
      <c r="N104" s="45"/>
      <c r="O104" s="46">
        <f t="shared" si="17"/>
        <v>0</v>
      </c>
      <c r="P104" s="46">
        <f t="shared" si="18"/>
        <v>0</v>
      </c>
    </row>
    <row r="105" spans="1:16" s="11" customFormat="1" ht="72" customHeight="1">
      <c r="A105" s="19"/>
      <c r="B105" s="19">
        <v>47</v>
      </c>
      <c r="C105" s="23">
        <v>73</v>
      </c>
      <c r="D105" s="42" t="s">
        <v>107</v>
      </c>
      <c r="E105" s="42">
        <v>180092</v>
      </c>
      <c r="F105" s="50" t="s">
        <v>141</v>
      </c>
      <c r="G105" s="43">
        <v>480</v>
      </c>
      <c r="H105" s="48">
        <v>3.6</v>
      </c>
      <c r="I105" s="20">
        <v>0.1</v>
      </c>
      <c r="J105" s="22">
        <f t="shared" si="16"/>
        <v>1728</v>
      </c>
      <c r="K105" s="44"/>
      <c r="L105" s="44"/>
      <c r="M105" s="49"/>
      <c r="N105" s="45"/>
      <c r="O105" s="46">
        <f t="shared" si="17"/>
        <v>0</v>
      </c>
      <c r="P105" s="46">
        <f t="shared" si="18"/>
        <v>0</v>
      </c>
    </row>
    <row r="106" spans="1:16" s="11" customFormat="1" ht="71.25">
      <c r="A106" s="19"/>
      <c r="B106" s="19">
        <v>48</v>
      </c>
      <c r="C106" s="23">
        <v>74</v>
      </c>
      <c r="D106" s="42" t="s">
        <v>108</v>
      </c>
      <c r="E106" s="42">
        <v>202723</v>
      </c>
      <c r="F106" s="50" t="s">
        <v>141</v>
      </c>
      <c r="G106" s="43">
        <v>1920</v>
      </c>
      <c r="H106" s="48">
        <v>2.67</v>
      </c>
      <c r="I106" s="20">
        <v>0.1</v>
      </c>
      <c r="J106" s="22">
        <f t="shared" si="16"/>
        <v>5126.3999999999996</v>
      </c>
      <c r="K106" s="44"/>
      <c r="L106" s="44"/>
      <c r="M106" s="49"/>
      <c r="N106" s="45"/>
      <c r="O106" s="46">
        <f t="shared" si="17"/>
        <v>0</v>
      </c>
      <c r="P106" s="46">
        <f t="shared" si="18"/>
        <v>0</v>
      </c>
    </row>
    <row r="107" spans="1:16" s="11" customFormat="1" ht="99.75">
      <c r="A107" s="19"/>
      <c r="B107" s="19">
        <v>49</v>
      </c>
      <c r="C107" s="23">
        <v>75</v>
      </c>
      <c r="D107" s="42" t="s">
        <v>109</v>
      </c>
      <c r="E107" s="42">
        <v>180093</v>
      </c>
      <c r="F107" s="50" t="s">
        <v>141</v>
      </c>
      <c r="G107" s="43">
        <v>9600</v>
      </c>
      <c r="H107" s="37">
        <v>4</v>
      </c>
      <c r="I107" s="20">
        <v>0.1</v>
      </c>
      <c r="J107" s="22">
        <f t="shared" si="16"/>
        <v>38400</v>
      </c>
      <c r="K107" s="44"/>
      <c r="L107" s="44"/>
      <c r="M107" s="49"/>
      <c r="N107" s="45"/>
      <c r="O107" s="46">
        <f t="shared" si="17"/>
        <v>0</v>
      </c>
      <c r="P107" s="46">
        <f t="shared" si="18"/>
        <v>0</v>
      </c>
    </row>
    <row r="108" spans="1:16" s="11" customFormat="1" ht="85.5">
      <c r="A108" s="19"/>
      <c r="B108" s="19">
        <v>50</v>
      </c>
      <c r="C108" s="23">
        <v>76</v>
      </c>
      <c r="D108" s="42" t="s">
        <v>110</v>
      </c>
      <c r="E108" s="42">
        <v>203427</v>
      </c>
      <c r="F108" s="50" t="s">
        <v>141</v>
      </c>
      <c r="G108" s="43">
        <v>7380</v>
      </c>
      <c r="H108" s="37">
        <v>5.7</v>
      </c>
      <c r="I108" s="20">
        <v>0.1</v>
      </c>
      <c r="J108" s="22">
        <f t="shared" si="16"/>
        <v>42066</v>
      </c>
      <c r="K108" s="44"/>
      <c r="L108" s="44"/>
      <c r="M108" s="49"/>
      <c r="N108" s="45"/>
      <c r="O108" s="46">
        <f t="shared" si="17"/>
        <v>0</v>
      </c>
      <c r="P108" s="46">
        <f t="shared" si="18"/>
        <v>0</v>
      </c>
    </row>
    <row r="109" spans="1:16" s="11" customFormat="1" ht="71.25">
      <c r="A109" s="19"/>
      <c r="B109" s="19">
        <v>51</v>
      </c>
      <c r="C109" s="23">
        <v>77</v>
      </c>
      <c r="D109" s="42" t="s">
        <v>111</v>
      </c>
      <c r="E109" s="42">
        <v>202953</v>
      </c>
      <c r="F109" s="50" t="s">
        <v>141</v>
      </c>
      <c r="G109" s="43">
        <v>1320</v>
      </c>
      <c r="H109" s="48">
        <v>13</v>
      </c>
      <c r="I109" s="20">
        <v>0.1</v>
      </c>
      <c r="J109" s="22">
        <f t="shared" si="16"/>
        <v>17160</v>
      </c>
      <c r="K109" s="44"/>
      <c r="L109" s="44"/>
      <c r="M109" s="49"/>
      <c r="N109" s="45"/>
      <c r="O109" s="46">
        <f t="shared" si="17"/>
        <v>0</v>
      </c>
      <c r="P109" s="46">
        <f t="shared" si="18"/>
        <v>0</v>
      </c>
    </row>
    <row r="110" spans="1:16" s="11" customFormat="1" ht="16.5">
      <c r="A110" s="19"/>
      <c r="B110" s="19">
        <v>52</v>
      </c>
      <c r="C110" s="23" t="s">
        <v>139</v>
      </c>
      <c r="D110" s="42" t="s">
        <v>38</v>
      </c>
      <c r="E110" s="42"/>
      <c r="F110" s="50"/>
      <c r="G110" s="43"/>
      <c r="H110" s="37"/>
      <c r="I110" s="20"/>
      <c r="J110" s="22">
        <f>SUM(J111:J116)</f>
        <v>40881.9</v>
      </c>
      <c r="K110" s="44"/>
      <c r="L110" s="44"/>
      <c r="M110" s="49"/>
      <c r="N110" s="45"/>
      <c r="O110" s="46">
        <f>SUM(O111:O116)</f>
        <v>0</v>
      </c>
      <c r="P110" s="46">
        <f>SUM(P111:P116)</f>
        <v>0</v>
      </c>
    </row>
    <row r="111" spans="1:16" s="11" customFormat="1" ht="57">
      <c r="A111" s="19"/>
      <c r="B111" s="19">
        <v>52</v>
      </c>
      <c r="C111" s="23">
        <v>78</v>
      </c>
      <c r="D111" s="42" t="s">
        <v>112</v>
      </c>
      <c r="E111" s="42">
        <v>222694</v>
      </c>
      <c r="F111" s="50" t="s">
        <v>141</v>
      </c>
      <c r="G111" s="43">
        <v>4800</v>
      </c>
      <c r="H111" s="37">
        <v>1.8</v>
      </c>
      <c r="I111" s="20">
        <v>0.1</v>
      </c>
      <c r="J111" s="22">
        <f t="shared" si="16"/>
        <v>8640</v>
      </c>
      <c r="K111" s="44"/>
      <c r="L111" s="44"/>
      <c r="M111" s="49"/>
      <c r="N111" s="45"/>
      <c r="O111" s="46">
        <f t="shared" si="17"/>
        <v>0</v>
      </c>
      <c r="P111" s="46">
        <f t="shared" si="18"/>
        <v>0</v>
      </c>
    </row>
    <row r="112" spans="1:16" s="11" customFormat="1" ht="57">
      <c r="A112" s="19"/>
      <c r="B112" s="19">
        <v>52</v>
      </c>
      <c r="C112" s="23">
        <v>79</v>
      </c>
      <c r="D112" s="42" t="s">
        <v>113</v>
      </c>
      <c r="E112" s="42">
        <v>222619</v>
      </c>
      <c r="F112" s="50" t="s">
        <v>141</v>
      </c>
      <c r="G112" s="43">
        <v>3720</v>
      </c>
      <c r="H112" s="37">
        <v>2.2999999999999998</v>
      </c>
      <c r="I112" s="20">
        <v>0.1</v>
      </c>
      <c r="J112" s="22">
        <f t="shared" si="16"/>
        <v>8556</v>
      </c>
      <c r="K112" s="44"/>
      <c r="L112" s="44"/>
      <c r="M112" s="49"/>
      <c r="N112" s="45"/>
      <c r="O112" s="46">
        <f t="shared" si="17"/>
        <v>0</v>
      </c>
      <c r="P112" s="46">
        <f t="shared" si="18"/>
        <v>0</v>
      </c>
    </row>
    <row r="113" spans="1:16" s="11" customFormat="1" ht="57">
      <c r="A113" s="19"/>
      <c r="B113" s="19">
        <v>52</v>
      </c>
      <c r="C113" s="23">
        <v>80</v>
      </c>
      <c r="D113" s="42" t="s">
        <v>114</v>
      </c>
      <c r="E113" s="42">
        <v>222620</v>
      </c>
      <c r="F113" s="50" t="s">
        <v>141</v>
      </c>
      <c r="G113" s="43">
        <v>7755</v>
      </c>
      <c r="H113" s="37">
        <v>3</v>
      </c>
      <c r="I113" s="20">
        <v>0.1</v>
      </c>
      <c r="J113" s="22">
        <f t="shared" si="16"/>
        <v>23265</v>
      </c>
      <c r="K113" s="44"/>
      <c r="L113" s="44"/>
      <c r="M113" s="49"/>
      <c r="N113" s="45"/>
      <c r="O113" s="46">
        <f t="shared" si="17"/>
        <v>0</v>
      </c>
      <c r="P113" s="46">
        <f t="shared" si="18"/>
        <v>0</v>
      </c>
    </row>
    <row r="114" spans="1:16" s="11" customFormat="1" ht="57">
      <c r="A114" s="19"/>
      <c r="B114" s="19">
        <v>52</v>
      </c>
      <c r="C114" s="23">
        <v>81</v>
      </c>
      <c r="D114" s="42" t="s">
        <v>115</v>
      </c>
      <c r="E114" s="42">
        <v>222681</v>
      </c>
      <c r="F114" s="50" t="s">
        <v>141</v>
      </c>
      <c r="G114" s="43">
        <v>30</v>
      </c>
      <c r="H114" s="37">
        <v>3.65</v>
      </c>
      <c r="I114" s="20">
        <v>0.1</v>
      </c>
      <c r="J114" s="22">
        <f t="shared" si="16"/>
        <v>109.5</v>
      </c>
      <c r="K114" s="44"/>
      <c r="L114" s="44"/>
      <c r="M114" s="49"/>
      <c r="N114" s="45"/>
      <c r="O114" s="46">
        <f t="shared" si="17"/>
        <v>0</v>
      </c>
      <c r="P114" s="46">
        <f t="shared" si="18"/>
        <v>0</v>
      </c>
    </row>
    <row r="115" spans="1:16" s="11" customFormat="1" ht="57">
      <c r="A115" s="19"/>
      <c r="B115" s="19">
        <v>52</v>
      </c>
      <c r="C115" s="23">
        <v>82</v>
      </c>
      <c r="D115" s="42" t="s">
        <v>116</v>
      </c>
      <c r="E115" s="42">
        <v>222709</v>
      </c>
      <c r="F115" s="50" t="s">
        <v>141</v>
      </c>
      <c r="G115" s="43">
        <v>30</v>
      </c>
      <c r="H115" s="37">
        <v>0.78</v>
      </c>
      <c r="I115" s="20">
        <v>0.1</v>
      </c>
      <c r="J115" s="22">
        <f t="shared" si="16"/>
        <v>23.4</v>
      </c>
      <c r="K115" s="44"/>
      <c r="L115" s="44"/>
      <c r="M115" s="49"/>
      <c r="N115" s="45"/>
      <c r="O115" s="46">
        <f t="shared" si="17"/>
        <v>0</v>
      </c>
      <c r="P115" s="46">
        <f t="shared" si="18"/>
        <v>0</v>
      </c>
    </row>
    <row r="116" spans="1:16" s="11" customFormat="1" ht="57">
      <c r="A116" s="19"/>
      <c r="B116" s="19">
        <v>52</v>
      </c>
      <c r="C116" s="23">
        <v>83</v>
      </c>
      <c r="D116" s="42" t="s">
        <v>117</v>
      </c>
      <c r="E116" s="42">
        <v>222693</v>
      </c>
      <c r="F116" s="50" t="s">
        <v>141</v>
      </c>
      <c r="G116" s="43">
        <v>180</v>
      </c>
      <c r="H116" s="37">
        <v>1.6</v>
      </c>
      <c r="I116" s="20">
        <v>0.1</v>
      </c>
      <c r="J116" s="22">
        <f t="shared" si="16"/>
        <v>288</v>
      </c>
      <c r="K116" s="44"/>
      <c r="L116" s="44"/>
      <c r="M116" s="49"/>
      <c r="N116" s="45"/>
      <c r="O116" s="46">
        <f t="shared" si="17"/>
        <v>0</v>
      </c>
      <c r="P116" s="46">
        <f t="shared" si="18"/>
        <v>0</v>
      </c>
    </row>
    <row r="117" spans="1:16" s="11" customFormat="1" ht="16.5">
      <c r="A117" s="19"/>
      <c r="B117" s="19">
        <v>53</v>
      </c>
      <c r="C117" s="23" t="s">
        <v>140</v>
      </c>
      <c r="D117" s="42" t="s">
        <v>38</v>
      </c>
      <c r="E117" s="42"/>
      <c r="F117" s="50"/>
      <c r="G117" s="43"/>
      <c r="H117" s="37"/>
      <c r="I117" s="20"/>
      <c r="J117" s="22">
        <f>SUM(J118:J121)</f>
        <v>46215</v>
      </c>
      <c r="K117" s="44"/>
      <c r="L117" s="44"/>
      <c r="M117" s="49"/>
      <c r="N117" s="45"/>
      <c r="O117" s="46">
        <f t="shared" ref="O117:P117" si="23">SUM(O118:O121)</f>
        <v>0</v>
      </c>
      <c r="P117" s="46">
        <f t="shared" si="23"/>
        <v>0</v>
      </c>
    </row>
    <row r="118" spans="1:16" s="11" customFormat="1" ht="42.75">
      <c r="A118" s="19"/>
      <c r="B118" s="19">
        <v>53</v>
      </c>
      <c r="C118" s="23">
        <v>84</v>
      </c>
      <c r="D118" s="42" t="s">
        <v>118</v>
      </c>
      <c r="E118" s="42">
        <v>226524</v>
      </c>
      <c r="F118" s="50" t="s">
        <v>141</v>
      </c>
      <c r="G118" s="43">
        <v>270</v>
      </c>
      <c r="H118" s="37">
        <v>10.3</v>
      </c>
      <c r="I118" s="20">
        <v>0.1</v>
      </c>
      <c r="J118" s="22">
        <f t="shared" si="16"/>
        <v>2781</v>
      </c>
      <c r="K118" s="44"/>
      <c r="L118" s="44"/>
      <c r="M118" s="49"/>
      <c r="N118" s="45"/>
      <c r="O118" s="46">
        <f t="shared" si="17"/>
        <v>0</v>
      </c>
      <c r="P118" s="46">
        <f t="shared" si="18"/>
        <v>0</v>
      </c>
    </row>
    <row r="119" spans="1:16" s="11" customFormat="1" ht="42.75">
      <c r="A119" s="19"/>
      <c r="B119" s="19">
        <v>53</v>
      </c>
      <c r="C119" s="23">
        <v>85</v>
      </c>
      <c r="D119" s="42" t="s">
        <v>119</v>
      </c>
      <c r="E119" s="42">
        <v>226572</v>
      </c>
      <c r="F119" s="50" t="s">
        <v>141</v>
      </c>
      <c r="G119" s="43">
        <v>1800</v>
      </c>
      <c r="H119" s="48">
        <v>9.9499999999999993</v>
      </c>
      <c r="I119" s="20">
        <v>0.1</v>
      </c>
      <c r="J119" s="22">
        <f t="shared" si="16"/>
        <v>17910</v>
      </c>
      <c r="K119" s="44"/>
      <c r="L119" s="44"/>
      <c r="M119" s="49"/>
      <c r="N119" s="45"/>
      <c r="O119" s="46">
        <f t="shared" si="17"/>
        <v>0</v>
      </c>
      <c r="P119" s="46">
        <f t="shared" si="18"/>
        <v>0</v>
      </c>
    </row>
    <row r="120" spans="1:16" s="11" customFormat="1" ht="42.75">
      <c r="A120" s="19"/>
      <c r="B120" s="19">
        <v>53</v>
      </c>
      <c r="C120" s="23">
        <v>86</v>
      </c>
      <c r="D120" s="42" t="s">
        <v>120</v>
      </c>
      <c r="E120" s="42">
        <v>226573</v>
      </c>
      <c r="F120" s="50" t="s">
        <v>141</v>
      </c>
      <c r="G120" s="43">
        <v>1680</v>
      </c>
      <c r="H120" s="37">
        <v>11.95</v>
      </c>
      <c r="I120" s="20">
        <v>0.1</v>
      </c>
      <c r="J120" s="22">
        <f t="shared" si="16"/>
        <v>20076</v>
      </c>
      <c r="K120" s="44"/>
      <c r="L120" s="44"/>
      <c r="M120" s="49"/>
      <c r="N120" s="45"/>
      <c r="O120" s="46">
        <f t="shared" si="17"/>
        <v>0</v>
      </c>
      <c r="P120" s="46">
        <f t="shared" si="18"/>
        <v>0</v>
      </c>
    </row>
    <row r="121" spans="1:16" s="11" customFormat="1" ht="42.75">
      <c r="A121" s="19"/>
      <c r="B121" s="19">
        <v>53</v>
      </c>
      <c r="C121" s="23">
        <v>87</v>
      </c>
      <c r="D121" s="42" t="s">
        <v>121</v>
      </c>
      <c r="E121" s="42">
        <v>226525</v>
      </c>
      <c r="F121" s="50" t="s">
        <v>141</v>
      </c>
      <c r="G121" s="43">
        <v>480</v>
      </c>
      <c r="H121" s="48">
        <v>11.35</v>
      </c>
      <c r="I121" s="20">
        <v>0.1</v>
      </c>
      <c r="J121" s="22">
        <f t="shared" si="16"/>
        <v>5448</v>
      </c>
      <c r="K121" s="44"/>
      <c r="L121" s="44"/>
      <c r="M121" s="49"/>
      <c r="N121" s="45"/>
      <c r="O121" s="46">
        <f t="shared" si="17"/>
        <v>0</v>
      </c>
      <c r="P121" s="46">
        <f t="shared" si="18"/>
        <v>0</v>
      </c>
    </row>
    <row r="122" spans="1:16" s="28" customFormat="1" ht="45.75" customHeight="1" thickBot="1">
      <c r="A122" s="1"/>
      <c r="B122" s="1"/>
      <c r="C122" s="67" t="s">
        <v>21</v>
      </c>
      <c r="D122" s="68"/>
      <c r="E122" s="69"/>
      <c r="F122" s="1"/>
      <c r="G122" s="2"/>
      <c r="H122" s="3"/>
      <c r="I122" s="3"/>
      <c r="J122" s="21">
        <f>SUM(J15:J121)-J19-J22-J26-J30-J33-J37-J42-J52-J55-J58-J61-J67-J71-J86-J90-J93-J96-J102-J110-J117</f>
        <v>1890546.69</v>
      </c>
      <c r="K122" s="4"/>
      <c r="L122" s="4"/>
      <c r="M122" s="5"/>
      <c r="N122" s="6"/>
      <c r="O122" s="21">
        <f t="shared" ref="O122:P122" si="24">SUM(O15:O121)-O19-O22-O26-O30-O33-O37-O42-O52-O55-O58-O61-O67-O71-O86-O90-O93-O96-O102-O110-O117</f>
        <v>0</v>
      </c>
      <c r="P122" s="21">
        <f t="shared" si="24"/>
        <v>0</v>
      </c>
    </row>
    <row r="123" spans="1:16" s="26" customFormat="1" ht="15">
      <c r="A123" s="29"/>
      <c r="B123" s="29"/>
      <c r="C123" s="30"/>
      <c r="D123" s="30"/>
      <c r="E123" s="31"/>
      <c r="F123" s="31"/>
      <c r="G123" s="30"/>
      <c r="H123" s="31"/>
      <c r="I123" s="31"/>
      <c r="J123" s="31"/>
      <c r="K123" s="32"/>
      <c r="L123" s="32"/>
      <c r="M123" s="32"/>
      <c r="N123" s="32"/>
      <c r="O123" s="32"/>
      <c r="P123" s="32"/>
    </row>
    <row r="124" spans="1:16" s="26" customFormat="1" ht="44.25" customHeight="1" thickBot="1">
      <c r="C124" s="33"/>
      <c r="D124" s="33"/>
      <c r="E124" s="33"/>
      <c r="F124" s="33"/>
      <c r="G124" s="33"/>
      <c r="H124" s="33"/>
      <c r="I124" s="33"/>
      <c r="J124" s="33"/>
      <c r="K124" s="33"/>
      <c r="L124" s="33"/>
      <c r="M124" s="33"/>
      <c r="N124" s="33"/>
      <c r="O124" s="33"/>
      <c r="P124" s="33"/>
    </row>
    <row r="125" spans="1:16" s="26" customFormat="1" ht="81" customHeight="1" thickBot="1">
      <c r="C125" s="71" t="s">
        <v>145</v>
      </c>
      <c r="D125" s="72"/>
      <c r="E125" s="72"/>
      <c r="F125" s="72"/>
      <c r="G125" s="72"/>
      <c r="H125" s="72"/>
      <c r="I125" s="72"/>
      <c r="J125" s="72"/>
      <c r="K125" s="72"/>
      <c r="L125" s="72"/>
      <c r="M125" s="72"/>
      <c r="N125" s="72"/>
      <c r="O125" s="73"/>
    </row>
    <row r="126" spans="1:16" s="26" customFormat="1" ht="36" customHeight="1" thickBot="1">
      <c r="C126" s="71" t="s">
        <v>29</v>
      </c>
      <c r="D126" s="72"/>
      <c r="E126" s="72"/>
      <c r="F126" s="72"/>
      <c r="G126" s="72"/>
      <c r="H126" s="72"/>
      <c r="I126" s="72"/>
      <c r="J126" s="72"/>
      <c r="K126" s="72"/>
      <c r="L126" s="72"/>
      <c r="M126" s="72"/>
      <c r="N126" s="72"/>
      <c r="O126" s="73"/>
    </row>
    <row r="127" spans="1:16" s="26" customFormat="1" ht="51" customHeight="1" thickBot="1">
      <c r="C127" s="64" t="s">
        <v>32</v>
      </c>
      <c r="D127" s="65"/>
      <c r="E127" s="65"/>
      <c r="F127" s="65"/>
      <c r="G127" s="65"/>
      <c r="H127" s="65"/>
      <c r="I127" s="65"/>
      <c r="J127" s="65"/>
      <c r="K127" s="65"/>
      <c r="L127" s="65"/>
      <c r="M127" s="65"/>
      <c r="N127" s="65"/>
      <c r="O127" s="66"/>
    </row>
    <row r="128" spans="1:16" s="26" customFormat="1" ht="81" customHeight="1" thickBot="1">
      <c r="C128" s="64" t="s">
        <v>30</v>
      </c>
      <c r="D128" s="65"/>
      <c r="E128" s="65"/>
      <c r="F128" s="65"/>
      <c r="G128" s="65"/>
      <c r="H128" s="65"/>
      <c r="I128" s="65"/>
      <c r="J128" s="65"/>
      <c r="K128" s="65"/>
      <c r="L128" s="65"/>
      <c r="M128" s="65"/>
      <c r="N128" s="65"/>
      <c r="O128" s="66"/>
    </row>
    <row r="129" spans="3:15" s="26" customFormat="1" ht="99" customHeight="1" thickBot="1">
      <c r="C129" s="64" t="s">
        <v>27</v>
      </c>
      <c r="D129" s="65"/>
      <c r="E129" s="65"/>
      <c r="F129" s="65"/>
      <c r="G129" s="65"/>
      <c r="H129" s="65"/>
      <c r="I129" s="65"/>
      <c r="J129" s="65"/>
      <c r="K129" s="65"/>
      <c r="L129" s="65"/>
      <c r="M129" s="65"/>
      <c r="N129" s="65"/>
      <c r="O129" s="66"/>
    </row>
    <row r="130" spans="3:15" s="26" customFormat="1" ht="46.5" customHeight="1" thickBot="1">
      <c r="C130" s="64" t="s">
        <v>22</v>
      </c>
      <c r="D130" s="65"/>
      <c r="E130" s="65"/>
      <c r="F130" s="65"/>
      <c r="G130" s="65"/>
      <c r="H130" s="65"/>
      <c r="I130" s="65"/>
      <c r="J130" s="65"/>
      <c r="K130" s="65"/>
      <c r="L130" s="65"/>
      <c r="M130" s="65"/>
      <c r="N130" s="65"/>
      <c r="O130" s="66"/>
    </row>
    <row r="131" spans="3:15" s="26" customFormat="1" ht="46.5" customHeight="1" thickBot="1">
      <c r="C131" s="64" t="s">
        <v>23</v>
      </c>
      <c r="D131" s="65"/>
      <c r="E131" s="65"/>
      <c r="F131" s="65"/>
      <c r="G131" s="65"/>
      <c r="H131" s="65"/>
      <c r="I131" s="65"/>
      <c r="J131" s="65"/>
      <c r="K131" s="65"/>
      <c r="L131" s="65"/>
      <c r="M131" s="65"/>
      <c r="N131" s="65"/>
      <c r="O131" s="66"/>
    </row>
    <row r="132" spans="3:15" s="26" customFormat="1" ht="70.5" customHeight="1" thickBot="1">
      <c r="C132" s="61" t="s">
        <v>33</v>
      </c>
      <c r="D132" s="62"/>
      <c r="E132" s="62"/>
      <c r="F132" s="62"/>
      <c r="G132" s="62"/>
      <c r="H132" s="62"/>
      <c r="I132" s="62"/>
      <c r="J132" s="62"/>
      <c r="K132" s="62"/>
      <c r="L132" s="62"/>
      <c r="M132" s="62"/>
      <c r="N132" s="62"/>
      <c r="O132" s="63"/>
    </row>
    <row r="133" spans="3:15" s="26" customFormat="1" ht="24.95" customHeight="1">
      <c r="D133" s="7"/>
    </row>
    <row r="134" spans="3:15" s="26" customFormat="1">
      <c r="D134" s="7"/>
    </row>
    <row r="135" spans="3:15" s="26" customFormat="1"/>
    <row r="136" spans="3:15" s="26" customFormat="1"/>
    <row r="137" spans="3:15" s="26" customFormat="1"/>
    <row r="138" spans="3:15" s="26" customFormat="1"/>
    <row r="139" spans="3:15" s="26" customFormat="1"/>
    <row r="140" spans="3:15" s="26" customFormat="1"/>
    <row r="141" spans="3:15" s="26" customFormat="1"/>
    <row r="142" spans="3:15" s="26" customFormat="1"/>
    <row r="143" spans="3:15" s="26" customFormat="1"/>
    <row r="144" spans="3:15" s="26" customFormat="1"/>
    <row r="145" s="26" customFormat="1"/>
    <row r="146" s="26" customFormat="1"/>
    <row r="147" s="26" customFormat="1"/>
    <row r="148" s="26" customFormat="1"/>
    <row r="149" s="26" customFormat="1"/>
    <row r="150" s="26" customFormat="1"/>
    <row r="151" s="26" customFormat="1"/>
    <row r="152" s="26" customFormat="1"/>
    <row r="153" s="26" customFormat="1"/>
    <row r="154" s="26" customFormat="1"/>
    <row r="155" s="26" customFormat="1"/>
    <row r="156" s="26" customFormat="1"/>
    <row r="157" s="26" customFormat="1"/>
    <row r="158" s="26" customFormat="1"/>
    <row r="159" s="26" customFormat="1"/>
    <row r="160" s="26" customFormat="1"/>
    <row r="161" s="26" customFormat="1"/>
    <row r="162" s="26" customFormat="1"/>
    <row r="163" s="26" customFormat="1"/>
    <row r="164" s="26" customFormat="1"/>
    <row r="165" s="26" customFormat="1"/>
    <row r="166" s="26" customFormat="1"/>
    <row r="167" s="26" customFormat="1"/>
    <row r="168" s="26" customFormat="1"/>
    <row r="169" s="26" customFormat="1"/>
    <row r="170" s="26" customFormat="1"/>
    <row r="171" s="26" customFormat="1"/>
    <row r="172" s="26" customFormat="1"/>
    <row r="173" s="26" customFormat="1"/>
    <row r="174" s="26" customFormat="1"/>
    <row r="175" s="26" customFormat="1"/>
    <row r="176" s="26" customFormat="1"/>
    <row r="177" s="26" customFormat="1"/>
    <row r="178" s="26" customFormat="1"/>
    <row r="179" s="26" customFormat="1"/>
    <row r="180" s="26" customFormat="1"/>
    <row r="181" s="26" customFormat="1"/>
    <row r="182" s="26" customFormat="1"/>
    <row r="183" s="26" customFormat="1"/>
    <row r="184" s="26" customFormat="1"/>
    <row r="185" s="26" customFormat="1"/>
    <row r="186" s="26" customFormat="1"/>
    <row r="187" s="26" customFormat="1"/>
    <row r="188" s="26" customFormat="1"/>
    <row r="189" s="26" customFormat="1"/>
    <row r="190" s="26" customFormat="1"/>
    <row r="191" s="26" customFormat="1"/>
    <row r="192" s="26" customFormat="1"/>
    <row r="193" s="26" customFormat="1"/>
    <row r="194" s="26" customFormat="1"/>
    <row r="195" s="26" customFormat="1"/>
    <row r="196" s="26" customFormat="1"/>
    <row r="197" s="26" customFormat="1"/>
    <row r="198" s="26" customFormat="1"/>
    <row r="199" s="26" customFormat="1"/>
    <row r="200" s="26" customFormat="1"/>
    <row r="201" s="26" customFormat="1"/>
    <row r="202" s="26" customFormat="1"/>
    <row r="203" s="26" customFormat="1"/>
    <row r="204" s="26" customFormat="1"/>
    <row r="205" s="26" customFormat="1"/>
    <row r="206" s="26" customFormat="1"/>
    <row r="207" s="26" customFormat="1"/>
    <row r="208" s="26" customFormat="1"/>
    <row r="209" s="26" customFormat="1"/>
    <row r="210" s="26" customFormat="1"/>
    <row r="211" s="26" customFormat="1"/>
    <row r="212" s="26" customFormat="1"/>
    <row r="213" s="26" customFormat="1"/>
    <row r="214" s="26" customFormat="1"/>
    <row r="215" s="26" customFormat="1"/>
    <row r="216" s="26" customFormat="1"/>
    <row r="217" s="26" customFormat="1"/>
    <row r="218" s="26" customFormat="1"/>
    <row r="219" s="26" customFormat="1"/>
    <row r="220" s="26" customFormat="1"/>
    <row r="221" s="26" customFormat="1"/>
    <row r="222" s="26" customFormat="1"/>
    <row r="223" s="26" customFormat="1"/>
    <row r="224" s="26" customFormat="1"/>
    <row r="225" spans="7:7" s="26" customFormat="1"/>
    <row r="226" spans="7:7" s="26" customFormat="1">
      <c r="G226" s="8"/>
    </row>
    <row r="227" spans="7:7" s="26" customFormat="1">
      <c r="G227" s="8"/>
    </row>
  </sheetData>
  <sheetProtection algorithmName="SHA-512" hashValue="5hKCgo5IAeSsvoesgTYoP/Tf1WL+7FYSn0gv6C6tPVKyh+VQC3hRdv7ZYH22wr1znXqQqTgp5+1MpZ5ElxZgpQ==" saltValue="rfaBB8nVHV6ba9p+Cx+o9Q==" spinCount="100000" sheet="1" objects="1" scenarios="1"/>
  <protectedRanges>
    <protectedRange sqref="K68:N70 K72:N85 K87:N89 K91:N92 K94:N95 K97:N101 K103:N109 K111:N116 K118:N121" name="Rango2"/>
    <protectedRange sqref="D9:D10 L9:L10 K15:N18 K20:N21 K23:N25 K27:N29 K31:N32 K34:N36 K38:N41 K43:N51 K53:N54 K56:N57 K59:N60 K62:N66" name="Rango1"/>
  </protectedRanges>
  <autoFilter ref="B14:N122" xr:uid="{8443D0A9-A921-4F3D-8446-7AA1C2E74203}"/>
  <mergeCells count="29">
    <mergeCell ref="C1:O1"/>
    <mergeCell ref="C129:O129"/>
    <mergeCell ref="B4:C4"/>
    <mergeCell ref="B5:C5"/>
    <mergeCell ref="D9:J9"/>
    <mergeCell ref="B11:C11"/>
    <mergeCell ref="F11:J11"/>
    <mergeCell ref="C127:O127"/>
    <mergeCell ref="L9:O9"/>
    <mergeCell ref="L10:O10"/>
    <mergeCell ref="C2:O2"/>
    <mergeCell ref="C126:O126"/>
    <mergeCell ref="B6:C6"/>
    <mergeCell ref="B9:C9"/>
    <mergeCell ref="D5:O5"/>
    <mergeCell ref="B10:C10"/>
    <mergeCell ref="B12:C12"/>
    <mergeCell ref="D4:O4"/>
    <mergeCell ref="B8:O8"/>
    <mergeCell ref="D10:J10"/>
    <mergeCell ref="C132:O132"/>
    <mergeCell ref="C130:O130"/>
    <mergeCell ref="C122:E122"/>
    <mergeCell ref="C13:D13"/>
    <mergeCell ref="C125:O125"/>
    <mergeCell ref="D6:O6"/>
    <mergeCell ref="F12:J12"/>
    <mergeCell ref="C131:O131"/>
    <mergeCell ref="C128:O128"/>
  </mergeCells>
  <phoneticPr fontId="0" type="noConversion"/>
  <conditionalFormatting sqref="M15:M121">
    <cfRule type="expression" dxfId="1" priority="2" stopIfTrue="1">
      <formula>#REF!&gt;$H15</formula>
    </cfRule>
  </conditionalFormatting>
  <conditionalFormatting sqref="O15:O121">
    <cfRule type="cellIs" dxfId="0" priority="1" stopIfTrue="1" operator="greaterThan">
      <formula>$J15</formula>
    </cfRule>
  </conditionalFormatting>
  <dataValidations count="1">
    <dataValidation type="decimal" operator="equal" allowBlank="1" showInputMessage="1" showErrorMessage="1" errorTitle="3 DECIMALES" error="Se debe introducir un valor con 3 decimales" sqref="M15:M121" xr:uid="{385ECBB4-702E-40F2-B167-C6899E7FBF13}">
      <formula1>TRUNC(M15,3)</formula1>
    </dataValidation>
  </dataValidations>
  <printOptions horizontalCentered="1" verticalCentered="1"/>
  <pageMargins left="0.23622047244094491" right="0.23622047244094491" top="0.94488188976377963" bottom="0.74803149606299213" header="0.31496062992125984" footer="0.31496062992125984"/>
  <pageSetup paperSize="9" scale="53" fitToHeight="0" orientation="landscape" r:id="rId1"/>
  <headerFooter>
    <oddHeader>&amp;L&amp;G</oddHeader>
    <oddFooter>&amp;C&amp;18&amp;F&amp;R&amp;20&amp;P/&amp;N</oddFooter>
  </headerFooter>
  <rowBreaks count="1" manualBreakCount="1">
    <brk id="124"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3DD31137F348468FD78E561520FA19" ma:contentTypeVersion="14" ma:contentTypeDescription="Crea un document nou" ma:contentTypeScope="" ma:versionID="748a7c5f08073818af7ba7407225396b">
  <xsd:schema xmlns:xsd="http://www.w3.org/2001/XMLSchema" xmlns:xs="http://www.w3.org/2001/XMLSchema" xmlns:p="http://schemas.microsoft.com/office/2006/metadata/properties" xmlns:ns2="0759d881-be17-4666-8a52-6bc66e5ab73d" xmlns:ns3="44e8012d-71fe-413e-9307-5fe54acf1bd3" targetNamespace="http://schemas.microsoft.com/office/2006/metadata/properties" ma:root="true" ma:fieldsID="49b399f18622897044a6a916bede5ec8" ns2:_="" ns3:_="">
    <xsd:import namespace="0759d881-be17-4666-8a52-6bc66e5ab73d"/>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9d881-be17-4666-8a52-6bc66e5ab7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1"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 compartit amb detalls" ma:internalName="SharedWithDetails" ma:readOnly="true">
      <xsd:simpleType>
        <xsd:restriction base="dms:Note">
          <xsd:maxLength value="255"/>
        </xsd:restriction>
      </xsd:simpleType>
    </xsd:element>
    <xsd:element name="TaxCatchAll" ma:index="16" nillable="true" ma:displayName="Taxonomy Catch All Column" ma:hidden="true" ma:list="{0c8a1c13-185d-419c-bf1b-370df9fca28c}" ma:internalName="TaxCatchAll" ma:showField="CatchAllData" ma:web="44e8012d-71fe-413e-9307-5fe54acf1b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759d881-be17-4666-8a52-6bc66e5ab73d">
      <Terms xmlns="http://schemas.microsoft.com/office/infopath/2007/PartnerControls"/>
    </lcf76f155ced4ddcb4097134ff3c332f>
    <TaxCatchAll xmlns="44e8012d-71fe-413e-9307-5fe54acf1bd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C7AEB5-48B3-4BD8-A1F6-C45296F4A913}">
  <ds:schemaRefs>
    <ds:schemaRef ds:uri="http://schemas.microsoft.com/office/2006/metadata/longProperties"/>
  </ds:schemaRefs>
</ds:datastoreItem>
</file>

<file path=customXml/itemProps2.xml><?xml version="1.0" encoding="utf-8"?>
<ds:datastoreItem xmlns:ds="http://schemas.openxmlformats.org/officeDocument/2006/customXml" ds:itemID="{C9B02EB7-717B-4120-A19B-A638520AC105}"/>
</file>

<file path=customXml/itemProps3.xml><?xml version="1.0" encoding="utf-8"?>
<ds:datastoreItem xmlns:ds="http://schemas.openxmlformats.org/officeDocument/2006/customXml" ds:itemID="{BDD95DCF-1CB2-49A8-9AB1-915FDFE51747}">
  <ds:schemaRefs>
    <ds:schemaRef ds:uri="http://schemas.microsoft.com/office/2006/metadata/properties"/>
    <ds:schemaRef ds:uri="http://schemas.microsoft.com/office/infopath/2007/PartnerControls"/>
    <ds:schemaRef ds:uri="f57226c6-72d7-41ac-8db2-2a3bfc210604"/>
    <ds:schemaRef ds:uri="518beabd-e876-4401-abbd-c5ad4496b4e0"/>
    <ds:schemaRef ds:uri="44e8012d-71fe-413e-9307-5fe54acf1bd3"/>
  </ds:schemaRefs>
</ds:datastoreItem>
</file>

<file path=customXml/itemProps4.xml><?xml version="1.0" encoding="utf-8"?>
<ds:datastoreItem xmlns:ds="http://schemas.openxmlformats.org/officeDocument/2006/customXml" ds:itemID="{59B80C2B-D326-448D-AA86-54331D0CB29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ANNEX OFERTA</vt:lpstr>
      <vt:lpstr>'ANNEX OFERTA'!Área_de_impresión</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2026-02-24T09:30:42Z</cp:lastPrinted>
  <dcterms:created xsi:type="dcterms:W3CDTF">2005-12-15T16:43:39Z</dcterms:created>
  <dcterms:modified xsi:type="dcterms:W3CDTF">2026-02-24T11:28:40Z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0x010100793DD31137F348468FD78E561520FA19</vt:lpwstr>
  </property>
  <property fmtid="{D5CDD505-2E9C-101B-9397-08002B2CF9AE}" pid="9" name="m5a8a5f48b14460cb8518b3038af7ce6">
    <vt:lpwstr/>
  </property>
</Properties>
</file>