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0" yWindow="495" windowWidth="28800" windowHeight="16755"/>
  </bookViews>
  <sheets>
    <sheet name="Resum Valoració Lot 7" sheetId="1" r:id="rId1"/>
    <sheet name="Empresa 1" sheetId="2" r:id="rId2"/>
    <sheet name="Empresa 2" sheetId="3" r:id="rId3"/>
    <sheet name="Empresa 3" sheetId="4" r:id="rId4"/>
    <sheet name="Empresa 4" sheetId="5" r:id="rId5"/>
    <sheet name="Empresa 5" sheetId="6" r:id="rId6"/>
    <sheet name="Empresa 6" sheetId="7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F31" i="7" s="1"/>
  <c r="G31" i="7" s="1"/>
  <c r="B38" i="7" s="1"/>
  <c r="F7" i="1" s="1"/>
  <c r="F29" i="7"/>
  <c r="F28" i="7"/>
  <c r="F22" i="7"/>
  <c r="G22" i="7" s="1"/>
  <c r="B37" i="7" s="1"/>
  <c r="E7" i="1" s="1"/>
  <c r="F21" i="7"/>
  <c r="F20" i="7"/>
  <c r="F19" i="7"/>
  <c r="F12" i="7"/>
  <c r="F11" i="7"/>
  <c r="F10" i="7"/>
  <c r="F9" i="7"/>
  <c r="F13" i="7" s="1"/>
  <c r="G13" i="7" s="1"/>
  <c r="B36" i="7" s="1"/>
  <c r="F8" i="7"/>
  <c r="F31" i="6"/>
  <c r="G31" i="6" s="1"/>
  <c r="B38" i="6" s="1"/>
  <c r="F6" i="1" s="1"/>
  <c r="F30" i="6"/>
  <c r="F29" i="6"/>
  <c r="F28" i="6"/>
  <c r="F21" i="6"/>
  <c r="F20" i="6"/>
  <c r="F19" i="6"/>
  <c r="F22" i="6" s="1"/>
  <c r="G22" i="6" s="1"/>
  <c r="B37" i="6" s="1"/>
  <c r="E6" i="1" s="1"/>
  <c r="F12" i="6"/>
  <c r="F11" i="6"/>
  <c r="F10" i="6"/>
  <c r="F9" i="6"/>
  <c r="F8" i="6"/>
  <c r="F13" i="6" s="1"/>
  <c r="G13" i="6" s="1"/>
  <c r="B36" i="6" s="1"/>
  <c r="F30" i="5"/>
  <c r="F29" i="5"/>
  <c r="F28" i="5"/>
  <c r="F31" i="5" s="1"/>
  <c r="G31" i="5" s="1"/>
  <c r="B38" i="5" s="1"/>
  <c r="F5" i="1" s="1"/>
  <c r="F21" i="5"/>
  <c r="F20" i="5"/>
  <c r="F19" i="5"/>
  <c r="F22" i="5" s="1"/>
  <c r="G22" i="5" s="1"/>
  <c r="B37" i="5" s="1"/>
  <c r="E5" i="1" s="1"/>
  <c r="F12" i="5"/>
  <c r="F11" i="5"/>
  <c r="F10" i="5"/>
  <c r="F9" i="5"/>
  <c r="F8" i="5"/>
  <c r="F13" i="5" s="1"/>
  <c r="G13" i="5" s="1"/>
  <c r="B36" i="5" s="1"/>
  <c r="F31" i="4"/>
  <c r="F30" i="4"/>
  <c r="F29" i="4"/>
  <c r="F32" i="4" s="1"/>
  <c r="G32" i="4" s="1"/>
  <c r="B39" i="4" s="1"/>
  <c r="F4" i="1" s="1"/>
  <c r="F22" i="4"/>
  <c r="F23" i="4" s="1"/>
  <c r="G23" i="4" s="1"/>
  <c r="B38" i="4" s="1"/>
  <c r="E4" i="1" s="1"/>
  <c r="F21" i="4"/>
  <c r="F20" i="4"/>
  <c r="F13" i="4"/>
  <c r="F12" i="4"/>
  <c r="F11" i="4"/>
  <c r="F10" i="4"/>
  <c r="F14" i="4" s="1"/>
  <c r="G14" i="4" s="1"/>
  <c r="B37" i="4" s="1"/>
  <c r="F9" i="4"/>
  <c r="C4" i="4"/>
  <c r="F31" i="3"/>
  <c r="G31" i="3" s="1"/>
  <c r="B38" i="3" s="1"/>
  <c r="F3" i="1" s="1"/>
  <c r="F30" i="3"/>
  <c r="F29" i="3"/>
  <c r="F28" i="3"/>
  <c r="F21" i="3"/>
  <c r="F20" i="3"/>
  <c r="F19" i="3"/>
  <c r="F22" i="3" s="1"/>
  <c r="G22" i="3" s="1"/>
  <c r="B37" i="3" s="1"/>
  <c r="E3" i="1" s="1"/>
  <c r="F12" i="3"/>
  <c r="F11" i="3"/>
  <c r="F10" i="3"/>
  <c r="F9" i="3"/>
  <c r="F8" i="3"/>
  <c r="F13" i="3" s="1"/>
  <c r="G13" i="3" s="1"/>
  <c r="B36" i="3" s="1"/>
  <c r="F30" i="2"/>
  <c r="F29" i="2"/>
  <c r="F28" i="2"/>
  <c r="F31" i="2" s="1"/>
  <c r="G31" i="2" s="1"/>
  <c r="B38" i="2" s="1"/>
  <c r="F2" i="1" s="1"/>
  <c r="F21" i="2"/>
  <c r="F20" i="2"/>
  <c r="F22" i="2" s="1"/>
  <c r="G22" i="2" s="1"/>
  <c r="B37" i="2" s="1"/>
  <c r="E2" i="1" s="1"/>
  <c r="F19" i="2"/>
  <c r="F12" i="2"/>
  <c r="F11" i="2"/>
  <c r="F10" i="2"/>
  <c r="F9" i="2"/>
  <c r="F8" i="2"/>
  <c r="F13" i="2" s="1"/>
  <c r="G13" i="2" s="1"/>
  <c r="B36" i="2" s="1"/>
  <c r="C7" i="1"/>
  <c r="B7" i="1"/>
  <c r="C6" i="1"/>
  <c r="B6" i="1"/>
  <c r="C5" i="1"/>
  <c r="B5" i="1"/>
  <c r="C4" i="1"/>
  <c r="B4" i="1"/>
  <c r="C3" i="1"/>
  <c r="B3" i="1"/>
  <c r="C2" i="1"/>
  <c r="B2" i="1"/>
  <c r="D6" i="1" l="1"/>
  <c r="B39" i="6"/>
  <c r="G6" i="1" s="1"/>
  <c r="B39" i="5"/>
  <c r="G5" i="1" s="1"/>
  <c r="D5" i="1"/>
  <c r="B39" i="7"/>
  <c r="G7" i="1" s="1"/>
  <c r="D7" i="1"/>
  <c r="D3" i="1"/>
  <c r="B39" i="3"/>
  <c r="G3" i="1" s="1"/>
  <c r="D2" i="1"/>
  <c r="B39" i="2"/>
  <c r="G2" i="1" s="1"/>
  <c r="D4" i="1"/>
  <c r="B40" i="4"/>
  <c r="G4" i="1" s="1"/>
</calcChain>
</file>

<file path=xl/sharedStrings.xml><?xml version="1.0" encoding="utf-8"?>
<sst xmlns="http://schemas.openxmlformats.org/spreadsheetml/2006/main" count="466" uniqueCount="120">
  <si>
    <t>Empresa</t>
  </si>
  <si>
    <t>Nom empresa</t>
  </si>
  <si>
    <t>Professionals</t>
  </si>
  <si>
    <t>Criteri 1</t>
  </si>
  <si>
    <t>Criteri 2</t>
  </si>
  <si>
    <t>Criteri 3</t>
  </si>
  <si>
    <t>TOTAL (40)</t>
  </si>
  <si>
    <t>Observacions</t>
  </si>
  <si>
    <t>Empresa 1</t>
  </si>
  <si>
    <t>Empresa 2</t>
  </si>
  <si>
    <t>Empresa 3</t>
  </si>
  <si>
    <t>Empresa 4</t>
  </si>
  <si>
    <t>Empresa 5</t>
  </si>
  <si>
    <t>Empresa 6</t>
  </si>
  <si>
    <t>LOT 7</t>
  </si>
  <si>
    <t>Lot:</t>
  </si>
  <si>
    <t>Servei de programació i activitats de difusió cultural (Lot 7)</t>
  </si>
  <si>
    <t>Licitador:</t>
  </si>
  <si>
    <t>Laura Pujol Rabasseda</t>
  </si>
  <si>
    <t>CRITERI 1 — Trajectòria i capacitat estratègica en programació i activitats de difusió cultural   (fins a 20 punts)</t>
  </si>
  <si>
    <t>Aspectes a valorar (descripció i )</t>
  </si>
  <si>
    <t>El volum i la continuïtat dels projectes gestionats.</t>
  </si>
  <si>
    <t>El grau d’implicació en les diferents fases de creació de programacions.</t>
  </si>
  <si>
    <t>La diversitat d’entorns professionals en què ha treballat</t>
  </si>
  <si>
    <t>Nº</t>
  </si>
  <si>
    <t>Títol / descripció de l'acció / experiència</t>
  </si>
  <si>
    <t xml:space="preserve"> (0–4)</t>
  </si>
  <si>
    <t>Mitjana acció</t>
  </si>
  <si>
    <t>Punts criteri</t>
  </si>
  <si>
    <t>Doc acreditativa (✔️)</t>
  </si>
  <si>
    <t>Programació de les mostres de procés de creació d’El Canal</t>
  </si>
  <si>
    <t>✔️ Sí</t>
  </si>
  <si>
    <t>Programació dels cercles de debat i reflexió del Festival Z</t>
  </si>
  <si>
    <t>Programació de la Mostra Esfera de l’ERAM</t>
  </si>
  <si>
    <t>Programació del Festival Z</t>
  </si>
  <si>
    <t>Programació de laboratoris creatius a El Canal</t>
  </si>
  <si>
    <t>Mitjana total criteri</t>
  </si>
  <si>
    <t>CRITERI 2 — Coneixement del sector de les arts escèniques i de les seves lògiques d'exhibició  (fins a 10 punts)</t>
  </si>
  <si>
    <t>El nombre i diversitat de programes culturals desenvolupats i perfils de públics</t>
  </si>
  <si>
    <t>El coneixement i grau d’implicació en el territori i el seu teixit sociocultural.</t>
  </si>
  <si>
    <t>La capacitat per concebre accions amb enfocaments participatius, inclusius i contextualitzats.</t>
  </si>
  <si>
    <t xml:space="preserve"> (0–3,33)</t>
  </si>
  <si>
    <t>(0–3,33)</t>
  </si>
  <si>
    <t>Programació Sarriart</t>
  </si>
  <si>
    <t>Festa presentació programació del Festival Z</t>
  </si>
  <si>
    <t>Programació de tallers al Centre de Creació d’Arts Escèniques El Canal</t>
  </si>
  <si>
    <t>CRITERI 3 — Capacitat d’encaix amb el projecte d’El Canal i proposta d’actuació     (fins a 10 punts)</t>
  </si>
  <si>
    <t>L’adequació de les propostes a les línies de treball i les companyies residents.</t>
  </si>
  <si>
    <t>La claredat i realisme de les idees exposades.</t>
  </si>
  <si>
    <t>La capacitat de generar interacció significativa amb els públics des d’una perspectiva artística i comunitària</t>
  </si>
  <si>
    <t>El Canal a peu de barri</t>
  </si>
  <si>
    <t>Programar activitats concretes per a les escoles/instituts</t>
  </si>
  <si>
    <t>Xarxa de prescriptors</t>
  </si>
  <si>
    <t>RESUM FINAL SOBRE B (fins a 40 punts)</t>
  </si>
  <si>
    <t>Criteri</t>
  </si>
  <si>
    <t>Puntuació final</t>
  </si>
  <si>
    <t>màxim</t>
  </si>
  <si>
    <t xml:space="preserve">1. </t>
  </si>
  <si>
    <t xml:space="preserve">2. </t>
  </si>
  <si>
    <t xml:space="preserve">3. </t>
  </si>
  <si>
    <t>TOTAL SOBRE B</t>
  </si>
  <si>
    <t>Laia Alzueta Dilmé</t>
  </si>
  <si>
    <t>Programació cultural de Pontós</t>
  </si>
  <si>
    <t>Antenes. Connectant amb la cultura</t>
  </si>
  <si>
    <t>Cicle A prop</t>
  </si>
  <si>
    <t>Plataforma de difusió del circ en el marc de les Festes de Sta Eulàlia 2011</t>
  </si>
  <si>
    <t>Programació d’activitats de l’Associació de Professionals del Circ</t>
  </si>
  <si>
    <t>Com a gerent de l’Associació de Professionals de Circ</t>
  </si>
  <si>
    <t>Com a Directora de l’Oficina de Foment de les Arts</t>
  </si>
  <si>
    <t>Com a co-gestora del centre de creació General Elèctrica d’espectacles</t>
  </si>
  <si>
    <t>Apropa’t a El Canal”: campanya de comunicació digital</t>
  </si>
  <si>
    <t>Segmentació i relació activa amb públics i entitats del territori</t>
  </si>
  <si>
    <t>Programació proactiva i equilibrada per segments de públic</t>
  </si>
  <si>
    <t>2.</t>
  </si>
  <si>
    <t>KABUTS CULTURA</t>
  </si>
  <si>
    <t>Professional:</t>
  </si>
  <si>
    <t>Sergi Vallés</t>
  </si>
  <si>
    <t>FESTAC</t>
  </si>
  <si>
    <t>FESTIVAL DE LLEGENDES DE CATALUNYA</t>
  </si>
  <si>
    <t>DINAMITZACIÓ LÚDICO CULTURAL</t>
  </si>
  <si>
    <t>Programació Exhibició Nau Ivanow</t>
  </si>
  <si>
    <t>Nau Ivanow</t>
  </si>
  <si>
    <t>Festival de Llegendes de Catalunya</t>
  </si>
  <si>
    <t>Dinàmiques de retorn i escolta activa en els processos oberts</t>
  </si>
  <si>
    <t>Sessions pedagògiques i jornades temàtiques vinculades a les residències</t>
  </si>
  <si>
    <t>Mostra anual professional de projectes en residència</t>
  </si>
  <si>
    <t>3.</t>
  </si>
  <si>
    <t>Maria Cambil de Tena</t>
  </si>
  <si>
    <t>Heartbreak Hotel</t>
  </si>
  <si>
    <t>❌ No (no puntua)</t>
  </si>
  <si>
    <t>no presenta proposta</t>
  </si>
  <si>
    <t>Heartbreak Hotel Teatre.</t>
  </si>
  <si>
    <t>Malsai Produccions</t>
  </si>
  <si>
    <t>programació de carrer i en espais no convencionals</t>
  </si>
  <si>
    <t>connectar amb l’alumnat de formació artística i escènica</t>
  </si>
  <si>
    <t>setmana de mostres i trobades amb programadores</t>
  </si>
  <si>
    <t>Alejandro Eduardo Santaflorentina Jiménez</t>
  </si>
  <si>
    <t>Temporada Alta a l’Aula</t>
  </si>
  <si>
    <t>T Tela Banyoles</t>
  </si>
  <si>
    <t>Lectures en ruta</t>
  </si>
  <si>
    <t>Seminaris de formació de la Fundació La Ciutat Invisible</t>
  </si>
  <si>
    <t>Obert en Canal</t>
  </si>
  <si>
    <t>Fòrum Cultura 2020</t>
  </si>
  <si>
    <t>Fòrum Europeu Colab Quarter</t>
  </si>
  <si>
    <t>ornades Sectorials de l’Associació Plataforma d’Arts de Carrer</t>
  </si>
  <si>
    <t>Dramatúrgia de processos</t>
  </si>
  <si>
    <t>Escola de feedback</t>
  </si>
  <si>
    <t>Revisió de les propostes de tallers</t>
  </si>
  <si>
    <t>Eva Ferré Bernabeu</t>
  </si>
  <si>
    <t>Festival Z</t>
  </si>
  <si>
    <t>Codisseny dels cercles de debat i reflexió</t>
  </si>
  <si>
    <t>Festa de presentació del Festival Z</t>
  </si>
  <si>
    <t>Comissió Embrions – Escena Poblenou</t>
  </si>
  <si>
    <t>Difusió del Grau en Arts Escèniques – ERAM</t>
  </si>
  <si>
    <t>Nau Ivanow – selecció de companyia resident</t>
  </si>
  <si>
    <t>Premis Igualada – Mostra d’Igualada</t>
  </si>
  <si>
    <t>Premi Implica’ns – AGT (</t>
  </si>
  <si>
    <t>Obert en Canal al carrer</t>
  </si>
  <si>
    <t>Eines de mediació digital</t>
  </si>
  <si>
    <t>Comitè comunitari d’acompanyament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</si>
</sst>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/>
    <xf numFmtId="14" fontId="0" fillId="0" borderId="0" xfId="0" applyNumberForma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2" fontId="0" fillId="0" borderId="3" xfId="0" applyNumberForma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="95" zoomScaleNormal="95" workbookViewId="0">
      <pane ySplit="1" topLeftCell="A2" activePane="bottomLeft" state="frozen"/>
      <selection pane="bottomLeft" activeCell="C26" sqref="C26"/>
    </sheetView>
  </sheetViews>
  <sheetFormatPr baseColWidth="10" defaultColWidth="9.140625" defaultRowHeight="15" x14ac:dyDescent="0.25"/>
  <cols>
    <col min="1" max="1" width="12.42578125" customWidth="1"/>
    <col min="2" max="2" width="40.85546875" customWidth="1"/>
    <col min="3" max="3" width="40.140625" customWidth="1"/>
    <col min="4" max="6" width="13.42578125" customWidth="1"/>
    <col min="7" max="7" width="16.140625" customWidth="1"/>
    <col min="8" max="8" width="17.42578125" customWidth="1"/>
  </cols>
  <sheetData>
    <row r="1" spans="1:8" x14ac:dyDescent="0.25">
      <c r="A1" s="21" t="s">
        <v>0</v>
      </c>
      <c r="B1" s="22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</row>
    <row r="2" spans="1:8" x14ac:dyDescent="0.25">
      <c r="A2" s="7" t="s">
        <v>8</v>
      </c>
      <c r="B2" s="19" t="str">
        <f>'Empresa 1'!B2</f>
        <v>Laura Pujol Rabasseda</v>
      </c>
      <c r="C2" s="19" t="str">
        <f>'Empresa 1'!B2</f>
        <v>Laura Pujol Rabasseda</v>
      </c>
      <c r="D2" s="13">
        <f>'Empresa 1'!B36</f>
        <v>17.266666666666666</v>
      </c>
      <c r="E2" s="13">
        <f>'Empresa 1'!B37</f>
        <v>9.0623957290623967</v>
      </c>
      <c r="F2" s="13">
        <f>'Empresa 1'!B38</f>
        <v>8.6186186186186173</v>
      </c>
      <c r="G2" s="5">
        <f>'Empresa 1'!B39</f>
        <v>34.94768101434768</v>
      </c>
      <c r="H2" s="2"/>
    </row>
    <row r="3" spans="1:8" x14ac:dyDescent="0.25">
      <c r="A3" s="7" t="s">
        <v>9</v>
      </c>
      <c r="B3" s="19" t="str">
        <f>'Empresa 2'!B2</f>
        <v>Laia Alzueta Dilmé</v>
      </c>
      <c r="C3" s="19" t="str">
        <f>'Empresa 2'!B2</f>
        <v>Laia Alzueta Dilmé</v>
      </c>
      <c r="D3" s="13">
        <f>'Empresa 2'!B36</f>
        <v>14.833333333333332</v>
      </c>
      <c r="E3" s="13">
        <f>'Empresa 2'!B37</f>
        <v>8.6753420086753419</v>
      </c>
      <c r="F3" s="13">
        <f>'Empresa 2'!B38</f>
        <v>7.6743410076743404</v>
      </c>
      <c r="G3" s="5">
        <f>'Empresa 2'!B39</f>
        <v>31.183016349683012</v>
      </c>
      <c r="H3" s="2"/>
    </row>
    <row r="4" spans="1:8" x14ac:dyDescent="0.25">
      <c r="A4" s="7" t="s">
        <v>10</v>
      </c>
      <c r="B4" s="19" t="str">
        <f>'Empresa 3'!B2</f>
        <v>KABUTS CULTURA</v>
      </c>
      <c r="C4" s="19" t="str">
        <f>'Empresa 3'!B3</f>
        <v>Sergi Vallés</v>
      </c>
      <c r="D4" s="13">
        <f>'Empresa 3'!B37</f>
        <v>12.500000000000002</v>
      </c>
      <c r="E4" s="13">
        <f>'Empresa 3'!B38</f>
        <v>7.0070070070070081</v>
      </c>
      <c r="F4" s="13">
        <f>'Empresa 3'!B39</f>
        <v>8.508508508508509</v>
      </c>
      <c r="G4" s="5">
        <f>'Empresa 3'!B40</f>
        <v>28.015515515515521</v>
      </c>
      <c r="H4" s="2"/>
    </row>
    <row r="5" spans="1:8" x14ac:dyDescent="0.25">
      <c r="A5" s="7" t="s">
        <v>11</v>
      </c>
      <c r="B5" s="19" t="str">
        <f>'Empresa 4'!B2</f>
        <v>Maria Cambil de Tena</v>
      </c>
      <c r="C5" s="19" t="str">
        <f>'Empresa 4'!B2</f>
        <v>Maria Cambil de Tena</v>
      </c>
      <c r="D5" s="13">
        <f>'Empresa 4'!B36</f>
        <v>2.3333333333333335</v>
      </c>
      <c r="E5" s="13">
        <f>'Empresa 4'!B37</f>
        <v>3.8371705038371702</v>
      </c>
      <c r="F5" s="13">
        <f>'Empresa 4'!B38</f>
        <v>6.8401735068401717</v>
      </c>
      <c r="G5" s="5">
        <f>'Empresa 4'!B39</f>
        <v>13.010677344010675</v>
      </c>
      <c r="H5" s="2"/>
    </row>
    <row r="6" spans="1:8" x14ac:dyDescent="0.25">
      <c r="A6" s="7" t="s">
        <v>12</v>
      </c>
      <c r="B6" s="19" t="str">
        <f>'Empresa 5'!B2</f>
        <v>Alejandro Eduardo Santaflorentina Jiménez</v>
      </c>
      <c r="C6" s="19" t="str">
        <f>'Empresa 5'!B2</f>
        <v>Alejandro Eduardo Santaflorentina Jiménez</v>
      </c>
      <c r="D6" s="13">
        <f>'Empresa 5'!B36</f>
        <v>13</v>
      </c>
      <c r="E6" s="13">
        <f>'Empresa 5'!B37</f>
        <v>8.0080080080080069</v>
      </c>
      <c r="F6" s="13">
        <f>'Empresa 5'!B38</f>
        <v>8.3416750083416762</v>
      </c>
      <c r="G6" s="5">
        <f>'Empresa 5'!B39</f>
        <v>29.34968301634968</v>
      </c>
      <c r="H6" s="2"/>
    </row>
    <row r="7" spans="1:8" x14ac:dyDescent="0.25">
      <c r="A7" s="7" t="s">
        <v>13</v>
      </c>
      <c r="B7" s="19" t="str">
        <f>'Empresa 6'!B2</f>
        <v>Eva Ferré Bernabeu</v>
      </c>
      <c r="C7" s="19" t="str">
        <f>'Empresa 6'!B2</f>
        <v>Eva Ferré Bernabeu</v>
      </c>
      <c r="D7" s="13">
        <f>'Empresa 6'!B36</f>
        <v>11.333333333333332</v>
      </c>
      <c r="E7" s="13">
        <f>'Empresa 6'!B37</f>
        <v>5.5055055055055044</v>
      </c>
      <c r="F7" s="13">
        <f>'Empresa 6'!B38</f>
        <v>8.0080080080080069</v>
      </c>
      <c r="G7" s="5">
        <f>'Empresa 6'!B39</f>
        <v>24.846846846846844</v>
      </c>
      <c r="H7" s="2"/>
    </row>
    <row r="9" spans="1:8" x14ac:dyDescent="0.25">
      <c r="A9" s="23" t="s">
        <v>14</v>
      </c>
    </row>
  </sheetData>
  <pageMargins left="0.75" right="0.75" top="1" bottom="1" header="0.5" footer="0.5"/>
  <pageSetup paperSize="9"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91" zoomScaleNormal="91" workbookViewId="0">
      <pane ySplit="4" topLeftCell="A5" activePane="bottomLeft" state="frozen"/>
      <selection pane="bottomLeft" activeCell="G31" sqref="G31"/>
    </sheetView>
  </sheetViews>
  <sheetFormatPr baseColWidth="10" defaultColWidth="9.140625" defaultRowHeight="15" x14ac:dyDescent="0.25"/>
  <cols>
    <col min="1" max="1" width="34" customWidth="1"/>
    <col min="2" max="2" width="36.42578125" customWidth="1"/>
    <col min="3" max="5" width="34" customWidth="1"/>
    <col min="6" max="6" width="25" customWidth="1"/>
    <col min="7" max="7" width="14.7109375" customWidth="1"/>
    <col min="8" max="9" width="17.85546875" customWidth="1"/>
    <col min="10" max="10" width="7.7109375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18</v>
      </c>
    </row>
    <row r="3" spans="1:10" x14ac:dyDescent="0.25">
      <c r="A3" s="8"/>
    </row>
    <row r="5" spans="1:10" x14ac:dyDescent="0.25">
      <c r="A5" s="26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51.75" customHeight="1" x14ac:dyDescent="0.25">
      <c r="A6" s="24" t="s">
        <v>20</v>
      </c>
      <c r="B6" s="25"/>
      <c r="C6" s="1" t="s">
        <v>21</v>
      </c>
      <c r="D6" s="1" t="s">
        <v>22</v>
      </c>
      <c r="E6" s="1" t="s">
        <v>23</v>
      </c>
      <c r="F6" s="2"/>
      <c r="G6" s="2"/>
      <c r="H6" s="2"/>
      <c r="I6" s="2"/>
    </row>
    <row r="7" spans="1:10" ht="31.5" customHeight="1" x14ac:dyDescent="0.25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7</v>
      </c>
    </row>
    <row r="8" spans="1:10" ht="30" customHeight="1" x14ac:dyDescent="0.25">
      <c r="A8" s="4">
        <v>1</v>
      </c>
      <c r="B8" s="1" t="s">
        <v>30</v>
      </c>
      <c r="C8" s="9">
        <v>4</v>
      </c>
      <c r="D8" s="9">
        <v>4</v>
      </c>
      <c r="E8" s="9">
        <v>4</v>
      </c>
      <c r="F8" s="10">
        <f>(C8+D8+E8)/3</f>
        <v>4</v>
      </c>
      <c r="G8" s="4"/>
      <c r="H8" s="4" t="s">
        <v>31</v>
      </c>
      <c r="I8" s="1"/>
    </row>
    <row r="9" spans="1:10" ht="30" customHeight="1" x14ac:dyDescent="0.25">
      <c r="A9" s="4">
        <v>2</v>
      </c>
      <c r="B9" s="1" t="s">
        <v>32</v>
      </c>
      <c r="C9" s="9">
        <v>3.5</v>
      </c>
      <c r="D9" s="9">
        <v>3.5</v>
      </c>
      <c r="E9" s="9">
        <v>4</v>
      </c>
      <c r="F9" s="10">
        <f>(C9+D9+E9)/3</f>
        <v>3.6666666666666665</v>
      </c>
      <c r="G9" s="4"/>
      <c r="H9" s="4" t="s">
        <v>31</v>
      </c>
      <c r="I9" s="1"/>
    </row>
    <row r="10" spans="1:10" ht="30" customHeight="1" x14ac:dyDescent="0.25">
      <c r="A10" s="4">
        <v>3</v>
      </c>
      <c r="B10" s="1" t="s">
        <v>33</v>
      </c>
      <c r="C10" s="9">
        <v>2.5</v>
      </c>
      <c r="D10" s="9">
        <v>3.5</v>
      </c>
      <c r="E10" s="9">
        <v>3.3</v>
      </c>
      <c r="F10" s="10">
        <f>(C10+D10+E10)/3</f>
        <v>3.1</v>
      </c>
      <c r="G10" s="4"/>
      <c r="H10" s="4" t="s">
        <v>31</v>
      </c>
      <c r="I10" s="1"/>
    </row>
    <row r="11" spans="1:10" x14ac:dyDescent="0.25">
      <c r="A11" s="4">
        <v>4</v>
      </c>
      <c r="B11" s="1" t="s">
        <v>34</v>
      </c>
      <c r="C11" s="9">
        <v>4</v>
      </c>
      <c r="D11" s="9">
        <v>4</v>
      </c>
      <c r="E11" s="9">
        <v>4</v>
      </c>
      <c r="F11" s="10">
        <f>(C11+D11+E11)/3</f>
        <v>4</v>
      </c>
      <c r="G11" s="4"/>
      <c r="H11" s="4" t="s">
        <v>31</v>
      </c>
      <c r="I11" s="1"/>
    </row>
    <row r="12" spans="1:10" ht="30" customHeight="1" x14ac:dyDescent="0.25">
      <c r="A12" s="4">
        <v>5</v>
      </c>
      <c r="B12" s="1" t="s">
        <v>35</v>
      </c>
      <c r="C12" s="9">
        <v>2.5</v>
      </c>
      <c r="D12" s="9">
        <v>2.5</v>
      </c>
      <c r="E12" s="9">
        <v>2.5</v>
      </c>
      <c r="F12" s="10">
        <f>(C12+D12+E12)/3</f>
        <v>2.5</v>
      </c>
      <c r="G12" s="4"/>
      <c r="H12" s="4" t="s">
        <v>31</v>
      </c>
      <c r="I12" s="1"/>
    </row>
    <row r="13" spans="1:10" x14ac:dyDescent="0.25">
      <c r="A13" s="11" t="s">
        <v>36</v>
      </c>
      <c r="F13" s="12">
        <f>IF(COUNTA(F8:F12)=0,"",AVERAGE(F8:F12))</f>
        <v>3.4533333333333331</v>
      </c>
      <c r="G13" s="5">
        <f>IF(F13="","",F13*5)</f>
        <v>17.266666666666666</v>
      </c>
      <c r="H13" s="2"/>
      <c r="I13" s="2"/>
    </row>
    <row r="16" spans="1:10" x14ac:dyDescent="0.25">
      <c r="A16" s="26" t="s">
        <v>37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51" customHeight="1" x14ac:dyDescent="0.25">
      <c r="A17" s="24" t="s">
        <v>20</v>
      </c>
      <c r="B17" s="25"/>
      <c r="C17" s="1" t="s">
        <v>38</v>
      </c>
      <c r="D17" s="1" t="s">
        <v>39</v>
      </c>
      <c r="E17" s="1" t="s">
        <v>40</v>
      </c>
      <c r="F17" s="2"/>
      <c r="G17" s="2"/>
      <c r="H17" s="2"/>
      <c r="I17" s="2"/>
    </row>
    <row r="18" spans="1:10" ht="33.75" customHeight="1" x14ac:dyDescent="0.25">
      <c r="A18" s="3" t="s">
        <v>24</v>
      </c>
      <c r="B18" s="3" t="s">
        <v>25</v>
      </c>
      <c r="C18" s="3" t="s">
        <v>41</v>
      </c>
      <c r="D18" s="3" t="s">
        <v>42</v>
      </c>
      <c r="E18" s="3" t="s">
        <v>42</v>
      </c>
      <c r="F18" s="3" t="s">
        <v>27</v>
      </c>
      <c r="G18" s="3" t="s">
        <v>28</v>
      </c>
      <c r="H18" s="3" t="s">
        <v>29</v>
      </c>
      <c r="I18" s="3" t="s">
        <v>7</v>
      </c>
    </row>
    <row r="19" spans="1:10" x14ac:dyDescent="0.25">
      <c r="A19" s="4">
        <v>1</v>
      </c>
      <c r="B19" s="1" t="s">
        <v>43</v>
      </c>
      <c r="C19" s="9">
        <v>3</v>
      </c>
      <c r="D19" s="9">
        <v>2.5</v>
      </c>
      <c r="E19" s="9">
        <v>3</v>
      </c>
      <c r="F19" s="10">
        <f>IF(COUNTA(C19:E19)=0,"",(C19+D19+E19)/3)</f>
        <v>2.8333333333333335</v>
      </c>
      <c r="G19" s="4"/>
      <c r="H19" s="4" t="s">
        <v>31</v>
      </c>
      <c r="I19" s="1"/>
    </row>
    <row r="20" spans="1:10" ht="30" customHeight="1" x14ac:dyDescent="0.25">
      <c r="A20" s="4">
        <v>2</v>
      </c>
      <c r="B20" s="1" t="s">
        <v>44</v>
      </c>
      <c r="C20" s="9">
        <v>3</v>
      </c>
      <c r="D20" s="9">
        <v>3</v>
      </c>
      <c r="E20" s="9">
        <v>3</v>
      </c>
      <c r="F20" s="10">
        <f>IF(COUNTA(C20:E20)=0,"",(C20+D20+E20)/3)</f>
        <v>3</v>
      </c>
      <c r="G20" s="4"/>
      <c r="H20" s="4" t="s">
        <v>31</v>
      </c>
      <c r="I20" s="1"/>
    </row>
    <row r="21" spans="1:10" ht="30" customHeight="1" x14ac:dyDescent="0.25">
      <c r="A21" s="4">
        <v>3</v>
      </c>
      <c r="B21" s="1" t="s">
        <v>45</v>
      </c>
      <c r="C21" s="9">
        <v>3.33</v>
      </c>
      <c r="D21" s="9">
        <v>3.33</v>
      </c>
      <c r="E21" s="9">
        <v>3</v>
      </c>
      <c r="F21" s="10">
        <f>IF(COUNTA(C21:E21)=0,"",(C21+D21+E21)/3)</f>
        <v>3.22</v>
      </c>
      <c r="G21" s="4"/>
      <c r="H21" s="4" t="s">
        <v>31</v>
      </c>
      <c r="I21" s="1"/>
    </row>
    <row r="22" spans="1:10" x14ac:dyDescent="0.25">
      <c r="A22" s="11" t="s">
        <v>36</v>
      </c>
      <c r="F22" s="12">
        <f>IF(COUNTA(F19:F21)=0,"",AVERAGE(F19:F21))</f>
        <v>3.0177777777777783</v>
      </c>
      <c r="G22" s="5">
        <f>IF(F22="","",(F22/3.33)*10)</f>
        <v>9.0623957290623967</v>
      </c>
      <c r="H22" s="2"/>
      <c r="I22" s="2"/>
    </row>
    <row r="25" spans="1:10" x14ac:dyDescent="0.25">
      <c r="A25" s="26" t="s">
        <v>46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61.5" customHeight="1" x14ac:dyDescent="0.25">
      <c r="A26" s="24" t="s">
        <v>20</v>
      </c>
      <c r="B26" s="25"/>
      <c r="C26" s="1" t="s">
        <v>47</v>
      </c>
      <c r="D26" s="1" t="s">
        <v>48</v>
      </c>
      <c r="E26" s="1" t="s">
        <v>49</v>
      </c>
      <c r="F26" s="2"/>
      <c r="G26" s="2"/>
      <c r="H26" s="2"/>
      <c r="I26" s="2"/>
    </row>
    <row r="27" spans="1:10" ht="30.75" customHeight="1" x14ac:dyDescent="0.25">
      <c r="A27" s="3" t="s">
        <v>24</v>
      </c>
      <c r="B27" s="3" t="s">
        <v>25</v>
      </c>
      <c r="C27" s="3" t="s">
        <v>41</v>
      </c>
      <c r="D27" s="3" t="s">
        <v>41</v>
      </c>
      <c r="E27" s="3" t="s">
        <v>41</v>
      </c>
      <c r="F27" s="3" t="s">
        <v>27</v>
      </c>
      <c r="G27" s="3" t="s">
        <v>28</v>
      </c>
      <c r="H27" s="3"/>
      <c r="I27" s="3" t="s">
        <v>7</v>
      </c>
    </row>
    <row r="28" spans="1:10" x14ac:dyDescent="0.25">
      <c r="A28" s="4">
        <v>1</v>
      </c>
      <c r="B28" s="1" t="s">
        <v>50</v>
      </c>
      <c r="C28" s="9">
        <v>3</v>
      </c>
      <c r="D28" s="9">
        <v>2.5</v>
      </c>
      <c r="E28" s="9">
        <v>3</v>
      </c>
      <c r="F28" s="10">
        <f>IF(COUNTA(C28:E28)=0,"",(C28+D28+E28)/3)</f>
        <v>2.8333333333333335</v>
      </c>
      <c r="G28" s="4"/>
      <c r="H28" s="4"/>
      <c r="I28" s="1"/>
    </row>
    <row r="29" spans="1:10" ht="30" customHeight="1" x14ac:dyDescent="0.25">
      <c r="A29" s="4">
        <v>2</v>
      </c>
      <c r="B29" s="1" t="s">
        <v>51</v>
      </c>
      <c r="C29" s="9">
        <v>3.33</v>
      </c>
      <c r="D29" s="9">
        <v>3</v>
      </c>
      <c r="E29" s="9">
        <v>3</v>
      </c>
      <c r="F29" s="10">
        <f>IF(COUNTA(C29:E29)=0,"",(C29+D29+E29)/3)</f>
        <v>3.11</v>
      </c>
      <c r="G29" s="4"/>
      <c r="H29" s="4"/>
      <c r="I29" s="1"/>
    </row>
    <row r="30" spans="1:10" x14ac:dyDescent="0.25">
      <c r="A30" s="4">
        <v>3</v>
      </c>
      <c r="B30" s="1" t="s">
        <v>52</v>
      </c>
      <c r="C30" s="9">
        <v>3</v>
      </c>
      <c r="D30" s="9">
        <v>2</v>
      </c>
      <c r="E30" s="9">
        <v>3</v>
      </c>
      <c r="F30" s="10">
        <f>IF(COUNTA(C30:E30)=0,"",(C30+D30+E30)/3)</f>
        <v>2.6666666666666665</v>
      </c>
      <c r="G30" s="4"/>
      <c r="H30" s="4"/>
      <c r="I30" s="1"/>
    </row>
    <row r="31" spans="1:10" x14ac:dyDescent="0.25">
      <c r="A31" s="11" t="s">
        <v>36</v>
      </c>
      <c r="F31" s="12">
        <f>IF(COUNTA(F28:F30)=0,"",AVERAGE(F28:F30))</f>
        <v>2.8699999999999997</v>
      </c>
      <c r="G31" s="5">
        <f>IF(F31="","",(F31/3.33)*10)</f>
        <v>8.6186186186186173</v>
      </c>
      <c r="H31" s="2"/>
      <c r="I31" s="2"/>
    </row>
    <row r="34" spans="1:5" x14ac:dyDescent="0.25">
      <c r="A34" s="26" t="s">
        <v>53</v>
      </c>
      <c r="B34" s="25"/>
      <c r="C34" s="25"/>
      <c r="D34" s="25"/>
      <c r="E34" s="25"/>
    </row>
    <row r="35" spans="1:5" x14ac:dyDescent="0.25">
      <c r="A35" s="6" t="s">
        <v>54</v>
      </c>
      <c r="B35" s="6" t="s">
        <v>55</v>
      </c>
      <c r="C35" s="6" t="s">
        <v>56</v>
      </c>
    </row>
    <row r="36" spans="1:5" x14ac:dyDescent="0.25">
      <c r="A36" s="7" t="s">
        <v>57</v>
      </c>
      <c r="B36" s="16">
        <f>G13</f>
        <v>17.266666666666666</v>
      </c>
      <c r="C36" s="2">
        <v>20</v>
      </c>
    </row>
    <row r="37" spans="1:5" x14ac:dyDescent="0.25">
      <c r="A37" s="7" t="s">
        <v>58</v>
      </c>
      <c r="B37" s="16">
        <f>G22</f>
        <v>9.0623957290623967</v>
      </c>
      <c r="C37" s="2">
        <v>10</v>
      </c>
    </row>
    <row r="38" spans="1:5" x14ac:dyDescent="0.25">
      <c r="A38" s="7" t="s">
        <v>59</v>
      </c>
      <c r="B38" s="16">
        <f>G31</f>
        <v>8.6186186186186173</v>
      </c>
      <c r="C38" s="2">
        <v>10</v>
      </c>
    </row>
    <row r="39" spans="1:5" x14ac:dyDescent="0.25">
      <c r="A39" s="17" t="s">
        <v>60</v>
      </c>
      <c r="B39" s="18">
        <f>SUM(B36:B38)</f>
        <v>34.94768101434768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8:H12 H19:H21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B1" workbookViewId="0">
      <pane ySplit="4" topLeftCell="A5" activePane="bottomLeft" state="frozen"/>
      <selection pane="bottomLeft" activeCell="B1" sqref="B1"/>
    </sheetView>
  </sheetViews>
  <sheetFormatPr baseColWidth="10" defaultColWidth="9.140625" defaultRowHeight="15" x14ac:dyDescent="0.25"/>
  <cols>
    <col min="1" max="6" width="34" customWidth="1"/>
    <col min="7" max="7" width="20.7109375" customWidth="1"/>
    <col min="8" max="8" width="17.85546875" customWidth="1"/>
    <col min="9" max="9" width="16" customWidth="1"/>
    <col min="10" max="10" width="13" hidden="1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61</v>
      </c>
    </row>
    <row r="3" spans="1:10" x14ac:dyDescent="0.25">
      <c r="A3" s="8"/>
    </row>
    <row r="5" spans="1:10" x14ac:dyDescent="0.25">
      <c r="A5" s="26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47.25" customHeight="1" x14ac:dyDescent="0.25">
      <c r="A6" s="24" t="s">
        <v>20</v>
      </c>
      <c r="B6" s="25"/>
      <c r="C6" s="1" t="s">
        <v>21</v>
      </c>
      <c r="D6" s="1" t="s">
        <v>22</v>
      </c>
      <c r="E6" s="1" t="s">
        <v>23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7</v>
      </c>
    </row>
    <row r="8" spans="1:10" x14ac:dyDescent="0.25">
      <c r="A8" s="4">
        <v>1</v>
      </c>
      <c r="B8" s="1" t="s">
        <v>62</v>
      </c>
      <c r="C8" s="9">
        <v>3.5</v>
      </c>
      <c r="D8" s="9">
        <v>3</v>
      </c>
      <c r="E8" s="9">
        <v>3</v>
      </c>
      <c r="F8" s="10">
        <f>(C8+D8+E8)/3</f>
        <v>3.1666666666666665</v>
      </c>
      <c r="G8" s="4"/>
      <c r="H8" s="4" t="s">
        <v>31</v>
      </c>
      <c r="I8" s="1"/>
    </row>
    <row r="9" spans="1:10" x14ac:dyDescent="0.25">
      <c r="A9" s="4">
        <v>2</v>
      </c>
      <c r="B9" s="1" t="s">
        <v>63</v>
      </c>
      <c r="C9" s="9">
        <v>2.5</v>
      </c>
      <c r="D9" s="9">
        <v>2.5</v>
      </c>
      <c r="E9" s="9">
        <v>3</v>
      </c>
      <c r="F9" s="10">
        <f>(C9+D9+E9)/3</f>
        <v>2.6666666666666665</v>
      </c>
      <c r="G9" s="4"/>
      <c r="H9" s="4" t="s">
        <v>31</v>
      </c>
      <c r="I9" s="1"/>
    </row>
    <row r="10" spans="1:10" x14ac:dyDescent="0.25">
      <c r="A10" s="4">
        <v>3</v>
      </c>
      <c r="B10" s="1" t="s">
        <v>64</v>
      </c>
      <c r="C10" s="9">
        <v>3</v>
      </c>
      <c r="D10" s="9">
        <v>3</v>
      </c>
      <c r="E10" s="9">
        <v>3</v>
      </c>
      <c r="F10" s="10">
        <f>(C10+D10+E10)/3</f>
        <v>3</v>
      </c>
      <c r="G10" s="4"/>
      <c r="H10" s="4" t="s">
        <v>31</v>
      </c>
      <c r="I10" s="1"/>
    </row>
    <row r="11" spans="1:10" ht="31.5" customHeight="1" x14ac:dyDescent="0.25">
      <c r="A11" s="4">
        <v>4</v>
      </c>
      <c r="B11" s="1" t="s">
        <v>65</v>
      </c>
      <c r="C11" s="9">
        <v>2</v>
      </c>
      <c r="D11" s="9">
        <v>3</v>
      </c>
      <c r="E11" s="9">
        <v>3</v>
      </c>
      <c r="F11" s="10">
        <f>(C11+D11+E11)/3</f>
        <v>2.6666666666666665</v>
      </c>
      <c r="G11" s="4"/>
      <c r="H11" s="4" t="s">
        <v>31</v>
      </c>
      <c r="I11" s="1"/>
    </row>
    <row r="12" spans="1:10" ht="30" customHeight="1" x14ac:dyDescent="0.25">
      <c r="A12" s="4">
        <v>5</v>
      </c>
      <c r="B12" s="1" t="s">
        <v>66</v>
      </c>
      <c r="C12" s="9">
        <v>4</v>
      </c>
      <c r="D12" s="9">
        <v>3</v>
      </c>
      <c r="E12" s="9">
        <v>3</v>
      </c>
      <c r="F12" s="10">
        <f>(C12+D12+E12)/3</f>
        <v>3.3333333333333335</v>
      </c>
      <c r="G12" s="4"/>
      <c r="H12" s="4" t="s">
        <v>31</v>
      </c>
      <c r="I12" s="1"/>
    </row>
    <row r="13" spans="1:10" x14ac:dyDescent="0.25">
      <c r="A13" s="11" t="s">
        <v>36</v>
      </c>
      <c r="F13" s="12">
        <f>IF(COUNTA(F8:F12)=0,"",AVERAGE(F8:F12))</f>
        <v>2.9666666666666663</v>
      </c>
      <c r="G13" s="5">
        <f>IF(F13="","",F13*5)</f>
        <v>14.833333333333332</v>
      </c>
      <c r="H13" s="2"/>
      <c r="I13" s="2"/>
    </row>
    <row r="16" spans="1:10" x14ac:dyDescent="0.25">
      <c r="A16" s="26" t="s">
        <v>37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63" customHeight="1" x14ac:dyDescent="0.25">
      <c r="A17" s="24" t="s">
        <v>20</v>
      </c>
      <c r="B17" s="25"/>
      <c r="C17" s="1" t="s">
        <v>38</v>
      </c>
      <c r="D17" s="1" t="s">
        <v>39</v>
      </c>
      <c r="E17" s="1" t="s">
        <v>40</v>
      </c>
      <c r="F17" s="2"/>
      <c r="G17" s="2"/>
      <c r="H17" s="2"/>
      <c r="I17" s="2"/>
    </row>
    <row r="18" spans="1:10" ht="32.25" customHeight="1" x14ac:dyDescent="0.25">
      <c r="A18" s="3" t="s">
        <v>24</v>
      </c>
      <c r="B18" s="3" t="s">
        <v>25</v>
      </c>
      <c r="C18" s="3" t="s">
        <v>41</v>
      </c>
      <c r="D18" s="3" t="s">
        <v>42</v>
      </c>
      <c r="E18" s="3" t="s">
        <v>42</v>
      </c>
      <c r="F18" s="3" t="s">
        <v>27</v>
      </c>
      <c r="G18" s="3" t="s">
        <v>28</v>
      </c>
      <c r="H18" s="3" t="s">
        <v>29</v>
      </c>
      <c r="I18" s="3" t="s">
        <v>7</v>
      </c>
    </row>
    <row r="19" spans="1:10" ht="30" customHeight="1" x14ac:dyDescent="0.25">
      <c r="A19" s="4">
        <v>1</v>
      </c>
      <c r="B19" s="1" t="s">
        <v>67</v>
      </c>
      <c r="C19" s="9">
        <v>3</v>
      </c>
      <c r="D19" s="9">
        <v>3</v>
      </c>
      <c r="E19" s="9">
        <v>3</v>
      </c>
      <c r="F19" s="10">
        <f>IF(COUNTA(C19:E19)=0,"",(C19+D19+E19)/3)</f>
        <v>3</v>
      </c>
      <c r="G19" s="4"/>
      <c r="H19" s="4" t="s">
        <v>31</v>
      </c>
      <c r="I19" s="1"/>
    </row>
    <row r="20" spans="1:10" ht="30" customHeight="1" x14ac:dyDescent="0.25">
      <c r="A20" s="4">
        <v>2</v>
      </c>
      <c r="B20" s="1" t="s">
        <v>68</v>
      </c>
      <c r="C20" s="9">
        <v>2.5</v>
      </c>
      <c r="D20" s="9">
        <v>3</v>
      </c>
      <c r="E20" s="9">
        <v>2.5</v>
      </c>
      <c r="F20" s="10">
        <f>IF(COUNTA(C20:E20)=0,"",(C20+D20+E20)/3)</f>
        <v>2.6666666666666665</v>
      </c>
      <c r="G20" s="4"/>
      <c r="H20" s="4" t="s">
        <v>31</v>
      </c>
      <c r="I20" s="1"/>
    </row>
    <row r="21" spans="1:10" ht="45" customHeight="1" x14ac:dyDescent="0.25">
      <c r="A21" s="4">
        <v>3</v>
      </c>
      <c r="B21" s="1" t="s">
        <v>69</v>
      </c>
      <c r="C21" s="9">
        <v>3</v>
      </c>
      <c r="D21" s="9">
        <v>3</v>
      </c>
      <c r="E21" s="9">
        <v>3</v>
      </c>
      <c r="F21" s="10">
        <f>IF(COUNTA(C21:E21)=0,"",(C21+D21+E21)/3)</f>
        <v>3</v>
      </c>
      <c r="G21" s="4"/>
      <c r="H21" s="4" t="s">
        <v>31</v>
      </c>
      <c r="I21" s="1"/>
    </row>
    <row r="22" spans="1:10" x14ac:dyDescent="0.25">
      <c r="A22" s="11" t="s">
        <v>36</v>
      </c>
      <c r="F22" s="12">
        <f>IF(COUNTA(F19:F21)=0,"",AVERAGE(F19:F21))</f>
        <v>2.8888888888888888</v>
      </c>
      <c r="G22" s="5">
        <f>IF(F22="","",(F22/3.33)*10)</f>
        <v>8.6753420086753419</v>
      </c>
      <c r="H22" s="2"/>
      <c r="I22" s="2"/>
    </row>
    <row r="25" spans="1:10" x14ac:dyDescent="0.25">
      <c r="A25" s="26" t="s">
        <v>46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57.75" customHeight="1" x14ac:dyDescent="0.25">
      <c r="A26" s="24" t="s">
        <v>20</v>
      </c>
      <c r="B26" s="25"/>
      <c r="C26" s="1" t="s">
        <v>47</v>
      </c>
      <c r="D26" s="1" t="s">
        <v>48</v>
      </c>
      <c r="E26" s="1" t="s">
        <v>49</v>
      </c>
      <c r="F26" s="2"/>
      <c r="G26" s="2"/>
      <c r="H26" s="2"/>
      <c r="I26" s="2"/>
    </row>
    <row r="27" spans="1:10" ht="33" customHeight="1" x14ac:dyDescent="0.25">
      <c r="A27" s="3" t="s">
        <v>24</v>
      </c>
      <c r="B27" s="3" t="s">
        <v>25</v>
      </c>
      <c r="C27" s="3" t="s">
        <v>41</v>
      </c>
      <c r="D27" s="3" t="s">
        <v>41</v>
      </c>
      <c r="E27" s="3" t="s">
        <v>41</v>
      </c>
      <c r="F27" s="3" t="s">
        <v>27</v>
      </c>
      <c r="G27" s="3" t="s">
        <v>28</v>
      </c>
      <c r="H27" s="3"/>
      <c r="I27" s="3" t="s">
        <v>7</v>
      </c>
    </row>
    <row r="28" spans="1:10" ht="30" customHeight="1" x14ac:dyDescent="0.25">
      <c r="A28" s="4">
        <v>1</v>
      </c>
      <c r="B28" s="1" t="s">
        <v>70</v>
      </c>
      <c r="C28" s="9">
        <v>3</v>
      </c>
      <c r="D28" s="9">
        <v>2</v>
      </c>
      <c r="E28" s="9">
        <v>3</v>
      </c>
      <c r="F28" s="10">
        <f>IF(COUNTA(C28:E28)=0,"",(C28+D28+E28)/3)</f>
        <v>2.6666666666666665</v>
      </c>
      <c r="G28" s="4"/>
      <c r="H28" s="4"/>
      <c r="I28" s="1"/>
    </row>
    <row r="29" spans="1:10" ht="30" customHeight="1" x14ac:dyDescent="0.25">
      <c r="A29" s="4">
        <v>2</v>
      </c>
      <c r="B29" s="1" t="s">
        <v>71</v>
      </c>
      <c r="C29" s="9">
        <v>3</v>
      </c>
      <c r="D29" s="9">
        <v>2</v>
      </c>
      <c r="E29" s="9">
        <v>2</v>
      </c>
      <c r="F29" s="10">
        <f>IF(COUNTA(C29:E29)=0,"",(C29+D29+E29)/3)</f>
        <v>2.3333333333333335</v>
      </c>
      <c r="G29" s="4"/>
      <c r="H29" s="4"/>
      <c r="I29" s="1"/>
    </row>
    <row r="30" spans="1:10" ht="30" customHeight="1" x14ac:dyDescent="0.25">
      <c r="A30" s="4">
        <v>3</v>
      </c>
      <c r="B30" s="1" t="s">
        <v>72</v>
      </c>
      <c r="C30" s="9">
        <v>3</v>
      </c>
      <c r="D30" s="9">
        <v>2</v>
      </c>
      <c r="E30" s="9">
        <v>3</v>
      </c>
      <c r="F30" s="10">
        <f>IF(COUNTA(C30:E30)=0,"",(C30+D30+E30)/3)</f>
        <v>2.6666666666666665</v>
      </c>
      <c r="G30" s="4"/>
      <c r="H30" s="4"/>
      <c r="I30" s="1"/>
    </row>
    <row r="31" spans="1:10" x14ac:dyDescent="0.25">
      <c r="A31" s="11" t="s">
        <v>36</v>
      </c>
      <c r="F31" s="12">
        <f>IF(COUNTA(F28:F30)=0,"",AVERAGE(F28:F30))</f>
        <v>2.5555555555555554</v>
      </c>
      <c r="G31" s="5">
        <f>IF(F31="","",(F31/3.33)*10)</f>
        <v>7.6743410076743404</v>
      </c>
      <c r="H31" s="2"/>
      <c r="I31" s="2"/>
    </row>
    <row r="34" spans="1:5" x14ac:dyDescent="0.25">
      <c r="A34" s="26" t="s">
        <v>53</v>
      </c>
      <c r="B34" s="25"/>
      <c r="C34" s="25"/>
      <c r="D34" s="25"/>
      <c r="E34" s="25"/>
    </row>
    <row r="35" spans="1:5" x14ac:dyDescent="0.25">
      <c r="A35" s="6" t="s">
        <v>54</v>
      </c>
      <c r="B35" s="6" t="s">
        <v>55</v>
      </c>
      <c r="C35" s="6" t="s">
        <v>56</v>
      </c>
    </row>
    <row r="36" spans="1:5" x14ac:dyDescent="0.25">
      <c r="A36" s="7" t="s">
        <v>57</v>
      </c>
      <c r="B36" s="16">
        <f>G13</f>
        <v>14.833333333333332</v>
      </c>
      <c r="C36" s="2">
        <v>20</v>
      </c>
    </row>
    <row r="37" spans="1:5" x14ac:dyDescent="0.25">
      <c r="A37" s="7" t="s">
        <v>73</v>
      </c>
      <c r="B37" s="16">
        <f>G22</f>
        <v>8.6753420086753419</v>
      </c>
      <c r="C37" s="2">
        <v>10</v>
      </c>
    </row>
    <row r="38" spans="1:5" x14ac:dyDescent="0.25">
      <c r="A38" s="7" t="s">
        <v>59</v>
      </c>
      <c r="B38" s="16">
        <f>G31</f>
        <v>7.6743410076743404</v>
      </c>
      <c r="C38" s="2">
        <v>10</v>
      </c>
    </row>
    <row r="39" spans="1:5" x14ac:dyDescent="0.25">
      <c r="A39" s="17" t="s">
        <v>60</v>
      </c>
      <c r="B39" s="18">
        <f>SUM(B36:B38)</f>
        <v>31.183016349683012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19:H21 H8:H12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28:E30 C19:E21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28:E30 C19:E21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pane ySplit="5" topLeftCell="A6" activePane="bottomLeft" state="frozen"/>
      <selection pane="bottomLeft" activeCell="B2" sqref="B2"/>
    </sheetView>
  </sheetViews>
  <sheetFormatPr baseColWidth="10" defaultColWidth="9.140625" defaultRowHeight="15" x14ac:dyDescent="0.25"/>
  <cols>
    <col min="1" max="1" width="34" customWidth="1"/>
    <col min="2" max="2" width="35.140625" customWidth="1"/>
    <col min="3" max="5" width="34" customWidth="1"/>
    <col min="6" max="6" width="27.42578125" customWidth="1"/>
    <col min="7" max="7" width="17.42578125" customWidth="1"/>
    <col min="8" max="8" width="16.7109375" customWidth="1"/>
    <col min="9" max="9" width="20.140625" customWidth="1"/>
    <col min="10" max="10" width="13" hidden="1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74</v>
      </c>
    </row>
    <row r="3" spans="1:10" x14ac:dyDescent="0.25">
      <c r="A3" s="8" t="s">
        <v>75</v>
      </c>
      <c r="B3" t="s">
        <v>76</v>
      </c>
    </row>
    <row r="4" spans="1:10" x14ac:dyDescent="0.25">
      <c r="A4" s="8"/>
      <c r="B4" s="15"/>
      <c r="C4" t="e">
        <f>'Empresa 3'!B3Ser</f>
        <v>#NAME?</v>
      </c>
    </row>
    <row r="6" spans="1:10" x14ac:dyDescent="0.25">
      <c r="A6" s="26" t="s">
        <v>19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47.25" customHeight="1" x14ac:dyDescent="0.25">
      <c r="A7" s="24" t="s">
        <v>20</v>
      </c>
      <c r="B7" s="25"/>
      <c r="C7" s="1" t="s">
        <v>21</v>
      </c>
      <c r="D7" s="1" t="s">
        <v>22</v>
      </c>
      <c r="E7" s="1" t="s">
        <v>23</v>
      </c>
      <c r="F7" s="2"/>
      <c r="G7" s="2"/>
      <c r="H7" s="2"/>
      <c r="I7" s="2"/>
    </row>
    <row r="8" spans="1:10" ht="30" customHeight="1" x14ac:dyDescent="0.25">
      <c r="A8" s="3" t="s">
        <v>24</v>
      </c>
      <c r="B8" s="3" t="s">
        <v>25</v>
      </c>
      <c r="C8" s="3" t="s">
        <v>26</v>
      </c>
      <c r="D8" s="3" t="s">
        <v>26</v>
      </c>
      <c r="E8" s="3" t="s">
        <v>26</v>
      </c>
      <c r="F8" s="3" t="s">
        <v>27</v>
      </c>
      <c r="G8" s="3" t="s">
        <v>28</v>
      </c>
      <c r="H8" s="3" t="s">
        <v>29</v>
      </c>
      <c r="I8" s="3" t="s">
        <v>7</v>
      </c>
    </row>
    <row r="9" spans="1:10" x14ac:dyDescent="0.25">
      <c r="A9" s="4">
        <v>1</v>
      </c>
      <c r="B9" s="1" t="s">
        <v>77</v>
      </c>
      <c r="C9" s="9">
        <v>3</v>
      </c>
      <c r="D9" s="9">
        <v>4</v>
      </c>
      <c r="E9" s="9">
        <v>3</v>
      </c>
      <c r="F9" s="10">
        <f>(C9+D9+E9)/3</f>
        <v>3.3333333333333335</v>
      </c>
      <c r="G9" s="4"/>
      <c r="H9" s="4" t="s">
        <v>31</v>
      </c>
      <c r="I9" s="1"/>
    </row>
    <row r="10" spans="1:10" ht="30" customHeight="1" x14ac:dyDescent="0.25">
      <c r="A10" s="4">
        <v>2</v>
      </c>
      <c r="B10" s="1" t="s">
        <v>78</v>
      </c>
      <c r="C10" s="9">
        <v>4</v>
      </c>
      <c r="D10" s="9">
        <v>4</v>
      </c>
      <c r="E10" s="9">
        <v>4</v>
      </c>
      <c r="F10" s="10">
        <f>(C10+D10+E10)/3</f>
        <v>4</v>
      </c>
      <c r="G10" s="4"/>
      <c r="H10" s="4" t="s">
        <v>31</v>
      </c>
      <c r="I10" s="1"/>
    </row>
    <row r="11" spans="1:10" x14ac:dyDescent="0.25">
      <c r="A11" s="4">
        <v>3</v>
      </c>
      <c r="B11" s="1" t="s">
        <v>79</v>
      </c>
      <c r="C11" s="9">
        <v>1.5</v>
      </c>
      <c r="D11" s="9">
        <v>2</v>
      </c>
      <c r="E11" s="9">
        <v>2</v>
      </c>
      <c r="F11" s="10">
        <f>(C11+D11+E11)/3</f>
        <v>1.8333333333333333</v>
      </c>
      <c r="G11" s="4"/>
      <c r="H11" s="4" t="s">
        <v>31</v>
      </c>
      <c r="I11" s="1"/>
    </row>
    <row r="12" spans="1:10" x14ac:dyDescent="0.25">
      <c r="A12" s="4">
        <v>4</v>
      </c>
      <c r="B12" s="1" t="s">
        <v>80</v>
      </c>
      <c r="C12" s="9">
        <v>4</v>
      </c>
      <c r="D12" s="9">
        <v>3</v>
      </c>
      <c r="E12" s="9">
        <v>3</v>
      </c>
      <c r="F12" s="10">
        <f>(C12+D12+E12)/3</f>
        <v>3.3333333333333335</v>
      </c>
      <c r="G12" s="4"/>
      <c r="H12" s="4" t="s">
        <v>31</v>
      </c>
      <c r="I12" s="1"/>
    </row>
    <row r="13" spans="1:10" x14ac:dyDescent="0.25">
      <c r="A13" s="4">
        <v>5</v>
      </c>
      <c r="B13" s="1"/>
      <c r="C13" s="9">
        <v>0</v>
      </c>
      <c r="D13" s="9">
        <v>0</v>
      </c>
      <c r="E13" s="9">
        <v>0</v>
      </c>
      <c r="F13" s="10">
        <f>(C13+D13+E13)/3</f>
        <v>0</v>
      </c>
      <c r="G13" s="4"/>
      <c r="H13" s="4" t="s">
        <v>31</v>
      </c>
      <c r="I13" s="1"/>
    </row>
    <row r="14" spans="1:10" x14ac:dyDescent="0.25">
      <c r="A14" s="11" t="s">
        <v>36</v>
      </c>
      <c r="F14" s="12">
        <f>IF(COUNTA(F9:F13)=0,"",AVERAGE(F9:F13))</f>
        <v>2.5000000000000004</v>
      </c>
      <c r="G14" s="5">
        <f>IF(F14="","",F14*5)</f>
        <v>12.500000000000002</v>
      </c>
      <c r="H14" s="2"/>
      <c r="I14" s="2"/>
    </row>
    <row r="17" spans="1:10" x14ac:dyDescent="0.25">
      <c r="A17" s="26" t="s">
        <v>37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63" customHeight="1" x14ac:dyDescent="0.25">
      <c r="A18" s="24" t="s">
        <v>20</v>
      </c>
      <c r="B18" s="25"/>
      <c r="C18" s="1" t="s">
        <v>38</v>
      </c>
      <c r="D18" s="1" t="s">
        <v>39</v>
      </c>
      <c r="E18" s="1" t="s">
        <v>40</v>
      </c>
      <c r="F18" s="2"/>
      <c r="G18" s="2"/>
      <c r="H18" s="2"/>
      <c r="I18" s="2"/>
    </row>
    <row r="19" spans="1:10" ht="66" customHeight="1" x14ac:dyDescent="0.25">
      <c r="A19" s="3" t="s">
        <v>24</v>
      </c>
      <c r="B19" s="3" t="s">
        <v>25</v>
      </c>
      <c r="C19" s="3" t="s">
        <v>41</v>
      </c>
      <c r="D19" s="3" t="s">
        <v>42</v>
      </c>
      <c r="E19" s="3" t="s">
        <v>42</v>
      </c>
      <c r="F19" s="3" t="s">
        <v>27</v>
      </c>
      <c r="G19" s="3" t="s">
        <v>28</v>
      </c>
      <c r="H19" s="3" t="s">
        <v>29</v>
      </c>
      <c r="I19" s="3" t="s">
        <v>7</v>
      </c>
    </row>
    <row r="20" spans="1:10" x14ac:dyDescent="0.25">
      <c r="A20" s="4">
        <v>1</v>
      </c>
      <c r="B20" s="1" t="s">
        <v>81</v>
      </c>
      <c r="C20" s="9">
        <v>2.5</v>
      </c>
      <c r="D20" s="9">
        <v>2</v>
      </c>
      <c r="E20" s="9">
        <v>2.5</v>
      </c>
      <c r="F20" s="10">
        <f>IF(COUNTA(C20:E20)=0,"",(C20+D20+E20)/3)</f>
        <v>2.3333333333333335</v>
      </c>
      <c r="G20" s="4"/>
      <c r="H20" s="4" t="s">
        <v>31</v>
      </c>
      <c r="I20" s="1"/>
    </row>
    <row r="21" spans="1:10" x14ac:dyDescent="0.25">
      <c r="A21" s="4">
        <v>2</v>
      </c>
      <c r="B21" s="1" t="s">
        <v>77</v>
      </c>
      <c r="C21" s="9">
        <v>2.5</v>
      </c>
      <c r="D21" s="9">
        <v>2</v>
      </c>
      <c r="E21" s="9">
        <v>2.5</v>
      </c>
      <c r="F21" s="10">
        <f>IF(COUNTA(C21:E21)=0,"",(C21+D21+E21)/3)</f>
        <v>2.3333333333333335</v>
      </c>
      <c r="G21" s="4"/>
      <c r="H21" s="4" t="s">
        <v>31</v>
      </c>
      <c r="I21" s="1"/>
    </row>
    <row r="22" spans="1:10" x14ac:dyDescent="0.25">
      <c r="A22" s="4">
        <v>3</v>
      </c>
      <c r="B22" s="1" t="s">
        <v>82</v>
      </c>
      <c r="C22" s="9">
        <v>2.5</v>
      </c>
      <c r="D22" s="9">
        <v>2</v>
      </c>
      <c r="E22" s="9">
        <v>2.5</v>
      </c>
      <c r="F22" s="10">
        <f>IF(COUNTA(C22:E22)=0,"",(C22+D22+E22)/3)</f>
        <v>2.3333333333333335</v>
      </c>
      <c r="G22" s="4"/>
      <c r="H22" s="4" t="s">
        <v>31</v>
      </c>
      <c r="I22" s="1"/>
    </row>
    <row r="23" spans="1:10" x14ac:dyDescent="0.25">
      <c r="A23" s="11" t="s">
        <v>36</v>
      </c>
      <c r="D23" s="20"/>
      <c r="F23" s="12">
        <f>IF(COUNTA(F20:F22)=0,"",AVERAGE(F20:F22))</f>
        <v>2.3333333333333335</v>
      </c>
      <c r="G23" s="5">
        <f>IF(F23="","",(F23/3.33)*10)</f>
        <v>7.0070070070070081</v>
      </c>
      <c r="H23" s="2"/>
      <c r="I23" s="2"/>
    </row>
    <row r="26" spans="1:10" x14ac:dyDescent="0.25">
      <c r="A26" s="26" t="s">
        <v>46</v>
      </c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47.1" customHeight="1" x14ac:dyDescent="0.25">
      <c r="A27" s="24" t="s">
        <v>20</v>
      </c>
      <c r="B27" s="25"/>
      <c r="C27" s="1" t="s">
        <v>47</v>
      </c>
      <c r="D27" s="1" t="s">
        <v>48</v>
      </c>
      <c r="E27" s="1" t="s">
        <v>49</v>
      </c>
      <c r="F27" s="2"/>
      <c r="G27" s="2"/>
      <c r="H27" s="2"/>
      <c r="I27" s="2"/>
    </row>
    <row r="28" spans="1:10" ht="47.1" customHeight="1" x14ac:dyDescent="0.25">
      <c r="A28" s="3" t="s">
        <v>24</v>
      </c>
      <c r="B28" s="3" t="s">
        <v>25</v>
      </c>
      <c r="C28" s="3" t="s">
        <v>41</v>
      </c>
      <c r="D28" s="3" t="s">
        <v>41</v>
      </c>
      <c r="E28" s="3" t="s">
        <v>41</v>
      </c>
      <c r="F28" s="3" t="s">
        <v>27</v>
      </c>
      <c r="G28" s="3" t="s">
        <v>28</v>
      </c>
      <c r="H28" s="3"/>
      <c r="I28" s="3" t="s">
        <v>7</v>
      </c>
    </row>
    <row r="29" spans="1:10" ht="30" customHeight="1" x14ac:dyDescent="0.25">
      <c r="A29" s="4">
        <v>1</v>
      </c>
      <c r="B29" s="1" t="s">
        <v>83</v>
      </c>
      <c r="C29" s="9">
        <v>3</v>
      </c>
      <c r="D29" s="9">
        <v>3</v>
      </c>
      <c r="E29" s="9">
        <v>3</v>
      </c>
      <c r="F29" s="10">
        <f>IF(COUNTA(C29:E29)=0,"",(C29+D29+E29)/3)</f>
        <v>3</v>
      </c>
      <c r="G29" s="4"/>
      <c r="H29" s="4"/>
      <c r="I29" s="1"/>
    </row>
    <row r="30" spans="1:10" ht="45" customHeight="1" x14ac:dyDescent="0.25">
      <c r="A30" s="4">
        <v>2</v>
      </c>
      <c r="B30" s="1" t="s">
        <v>84</v>
      </c>
      <c r="C30" s="9">
        <v>3</v>
      </c>
      <c r="D30" s="9">
        <v>3</v>
      </c>
      <c r="E30" s="9">
        <v>2.5</v>
      </c>
      <c r="F30" s="10">
        <f>IF(COUNTA(C30:E30)=0,"",(C30+D30+E30)/3)</f>
        <v>2.8333333333333335</v>
      </c>
      <c r="G30" s="4"/>
      <c r="H30" s="4"/>
      <c r="I30" s="1"/>
    </row>
    <row r="31" spans="1:10" ht="30" customHeight="1" x14ac:dyDescent="0.25">
      <c r="A31" s="4">
        <v>3</v>
      </c>
      <c r="B31" s="1" t="s">
        <v>85</v>
      </c>
      <c r="C31" s="9">
        <v>2</v>
      </c>
      <c r="D31" s="9">
        <v>3</v>
      </c>
      <c r="E31" s="9">
        <v>3</v>
      </c>
      <c r="F31" s="10">
        <f>IF(COUNTA(C31:E31)=0,"",(C31+D31+E31)/3)</f>
        <v>2.6666666666666665</v>
      </c>
      <c r="G31" s="4"/>
      <c r="H31" s="4"/>
      <c r="I31" s="1"/>
    </row>
    <row r="32" spans="1:10" x14ac:dyDescent="0.25">
      <c r="A32" s="11" t="s">
        <v>36</v>
      </c>
      <c r="F32" s="12">
        <f>IF(COUNTA(F29:F31)=0,"",AVERAGE(F29:F31))</f>
        <v>2.8333333333333335</v>
      </c>
      <c r="G32" s="5">
        <f>IF(F32="","",(F32/3.33)*10)</f>
        <v>8.508508508508509</v>
      </c>
      <c r="H32" s="2"/>
      <c r="I32" s="2"/>
    </row>
    <row r="35" spans="1:5" x14ac:dyDescent="0.25">
      <c r="A35" s="26" t="s">
        <v>53</v>
      </c>
      <c r="B35" s="25"/>
      <c r="C35" s="25"/>
      <c r="D35" s="25"/>
      <c r="E35" s="25"/>
    </row>
    <row r="36" spans="1:5" x14ac:dyDescent="0.25">
      <c r="A36" s="6" t="s">
        <v>54</v>
      </c>
      <c r="B36" s="6" t="s">
        <v>55</v>
      </c>
      <c r="C36" s="6" t="s">
        <v>56</v>
      </c>
    </row>
    <row r="37" spans="1:5" x14ac:dyDescent="0.25">
      <c r="A37" s="7" t="s">
        <v>57</v>
      </c>
      <c r="B37" s="16">
        <f>G14</f>
        <v>12.500000000000002</v>
      </c>
      <c r="C37" s="2">
        <v>20</v>
      </c>
    </row>
    <row r="38" spans="1:5" x14ac:dyDescent="0.25">
      <c r="A38" s="7" t="s">
        <v>58</v>
      </c>
      <c r="B38" s="16">
        <f>G23</f>
        <v>7.0070070070070081</v>
      </c>
      <c r="C38" s="2">
        <v>10</v>
      </c>
    </row>
    <row r="39" spans="1:5" x14ac:dyDescent="0.25">
      <c r="A39" s="7" t="s">
        <v>86</v>
      </c>
      <c r="B39" s="16">
        <f>G32</f>
        <v>8.508508508508509</v>
      </c>
      <c r="C39" s="2">
        <v>10</v>
      </c>
    </row>
    <row r="40" spans="1:5" x14ac:dyDescent="0.25">
      <c r="A40" s="17" t="s">
        <v>60</v>
      </c>
      <c r="B40" s="18">
        <f>SUM(B37:B39)</f>
        <v>28.015515515515521</v>
      </c>
      <c r="C40" s="17">
        <v>40</v>
      </c>
    </row>
  </sheetData>
  <mergeCells count="7">
    <mergeCell ref="A27:B27"/>
    <mergeCell ref="A35:E35"/>
    <mergeCell ref="A6:J6"/>
    <mergeCell ref="A7:B7"/>
    <mergeCell ref="A17:J17"/>
    <mergeCell ref="A18:B18"/>
    <mergeCell ref="A26:J26"/>
  </mergeCells>
  <dataValidations count="5">
    <dataValidation type="list" allowBlank="1" showInputMessage="1" showErrorMessage="1" sqref="H29:H31 H9:H13 H20:H22">
      <formula1>"✔️ Sí,🟡 Parcial,❌ No (no puntua)"</formula1>
    </dataValidation>
    <dataValidation type="decimal" allowBlank="1" showInputMessage="1" showErrorMessage="1" sqref="C9:E13">
      <formula1>0</formula1>
      <formula2>4</formula2>
    </dataValidation>
    <dataValidation type="decimal" allowBlank="1" showInputMessage="1" showErrorMessage="1" sqref="C29:E31 C20:E22">
      <formula1>0</formula1>
      <formula2>3.33</formula2>
    </dataValidation>
    <dataValidation type="decimal" showInputMessage="1" showErrorMessage="1" sqref="C9:E13">
      <formula1>0</formula1>
      <formula2>4</formula2>
    </dataValidation>
    <dataValidation type="decimal" showInputMessage="1" showErrorMessage="1" sqref="C29:E31 C20:E22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5" activePane="bottomLeft" state="frozen"/>
      <selection pane="bottomLeft" activeCell="B1" sqref="B1"/>
    </sheetView>
  </sheetViews>
  <sheetFormatPr baseColWidth="10" defaultColWidth="9.140625" defaultRowHeight="15" x14ac:dyDescent="0.25"/>
  <cols>
    <col min="1" max="1" width="34" customWidth="1"/>
    <col min="2" max="2" width="40" customWidth="1"/>
    <col min="3" max="5" width="34" customWidth="1"/>
    <col min="6" max="6" width="26.28515625" customWidth="1"/>
    <col min="7" max="7" width="13.85546875" customWidth="1"/>
    <col min="8" max="8" width="17.42578125" customWidth="1"/>
    <col min="9" max="9" width="28.7109375" customWidth="1"/>
    <col min="10" max="10" width="13" hidden="1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87</v>
      </c>
    </row>
    <row r="3" spans="1:10" x14ac:dyDescent="0.25">
      <c r="A3" s="8"/>
      <c r="B3" s="14"/>
    </row>
    <row r="5" spans="1:10" x14ac:dyDescent="0.25">
      <c r="A5" s="26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49.5" customHeight="1" x14ac:dyDescent="0.25">
      <c r="A6" s="24" t="s">
        <v>20</v>
      </c>
      <c r="B6" s="25"/>
      <c r="C6" s="1" t="s">
        <v>21</v>
      </c>
      <c r="D6" s="1" t="s">
        <v>22</v>
      </c>
      <c r="E6" s="1" t="s">
        <v>23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7</v>
      </c>
    </row>
    <row r="8" spans="1:10" x14ac:dyDescent="0.25">
      <c r="A8" s="4">
        <v>1</v>
      </c>
      <c r="B8" s="1" t="s">
        <v>88</v>
      </c>
      <c r="C8" s="9">
        <v>2</v>
      </c>
      <c r="D8" s="9">
        <v>2</v>
      </c>
      <c r="E8" s="9">
        <v>3</v>
      </c>
      <c r="F8" s="10">
        <f>(C8+D8+E8)/3</f>
        <v>2.3333333333333335</v>
      </c>
      <c r="G8" s="4"/>
      <c r="H8" s="4" t="s">
        <v>31</v>
      </c>
      <c r="I8" s="1"/>
    </row>
    <row r="9" spans="1:10" x14ac:dyDescent="0.25">
      <c r="A9" s="4">
        <v>2</v>
      </c>
      <c r="B9" s="1"/>
      <c r="C9" s="9">
        <v>0</v>
      </c>
      <c r="D9" s="9">
        <v>0</v>
      </c>
      <c r="E9" s="9">
        <v>0</v>
      </c>
      <c r="F9" s="10">
        <f>(C9+D9+E9)/3</f>
        <v>0</v>
      </c>
      <c r="G9" s="4"/>
      <c r="H9" s="4" t="s">
        <v>89</v>
      </c>
      <c r="I9" s="1" t="s">
        <v>90</v>
      </c>
    </row>
    <row r="10" spans="1:10" x14ac:dyDescent="0.25">
      <c r="A10" s="4">
        <v>3</v>
      </c>
      <c r="B10" s="1"/>
      <c r="C10" s="9">
        <v>0</v>
      </c>
      <c r="D10" s="9">
        <v>0</v>
      </c>
      <c r="E10" s="9">
        <v>0</v>
      </c>
      <c r="F10" s="10">
        <f>(C10+D10+E10)/3</f>
        <v>0</v>
      </c>
      <c r="G10" s="4"/>
      <c r="H10" s="4" t="s">
        <v>89</v>
      </c>
      <c r="I10" s="1" t="s">
        <v>90</v>
      </c>
    </row>
    <row r="11" spans="1:10" x14ac:dyDescent="0.25">
      <c r="A11" s="4">
        <v>4</v>
      </c>
      <c r="B11" s="1"/>
      <c r="C11" s="9">
        <v>0</v>
      </c>
      <c r="D11" s="9">
        <v>0</v>
      </c>
      <c r="E11" s="9">
        <v>0</v>
      </c>
      <c r="F11" s="10">
        <f>(C11+D11+E11)/3</f>
        <v>0</v>
      </c>
      <c r="G11" s="4"/>
      <c r="H11" s="4" t="s">
        <v>89</v>
      </c>
      <c r="I11" s="1" t="s">
        <v>90</v>
      </c>
    </row>
    <row r="12" spans="1:10" x14ac:dyDescent="0.25">
      <c r="A12" s="4">
        <v>5</v>
      </c>
      <c r="B12" s="1"/>
      <c r="C12" s="9">
        <v>0</v>
      </c>
      <c r="D12" s="9">
        <v>0</v>
      </c>
      <c r="E12" s="9">
        <v>0</v>
      </c>
      <c r="F12" s="10">
        <f>(C12+D12+E12)/3</f>
        <v>0</v>
      </c>
      <c r="G12" s="4"/>
      <c r="H12" s="4" t="s">
        <v>89</v>
      </c>
      <c r="I12" s="1" t="s">
        <v>90</v>
      </c>
    </row>
    <row r="13" spans="1:10" x14ac:dyDescent="0.25">
      <c r="A13" s="11" t="s">
        <v>36</v>
      </c>
      <c r="F13" s="12">
        <f>IF(COUNTA(F8:F12)=0,"",AVERAGE(F8:F12))</f>
        <v>0.46666666666666667</v>
      </c>
      <c r="G13" s="5">
        <f>IF(F13="","",F13*5)</f>
        <v>2.3333333333333335</v>
      </c>
      <c r="H13" s="2"/>
      <c r="I13" s="2"/>
    </row>
    <row r="16" spans="1:10" x14ac:dyDescent="0.25">
      <c r="A16" s="26" t="s">
        <v>37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63" customHeight="1" x14ac:dyDescent="0.25">
      <c r="A17" s="24" t="s">
        <v>20</v>
      </c>
      <c r="B17" s="25"/>
      <c r="C17" s="1" t="s">
        <v>38</v>
      </c>
      <c r="D17" s="1" t="s">
        <v>39</v>
      </c>
      <c r="E17" s="1" t="s">
        <v>40</v>
      </c>
      <c r="F17" s="2"/>
      <c r="G17" s="2"/>
      <c r="H17" s="2"/>
      <c r="I17" s="2"/>
    </row>
    <row r="18" spans="1:10" ht="66" customHeight="1" x14ac:dyDescent="0.25">
      <c r="A18" s="3" t="s">
        <v>24</v>
      </c>
      <c r="B18" s="3" t="s">
        <v>25</v>
      </c>
      <c r="C18" s="3" t="s">
        <v>41</v>
      </c>
      <c r="D18" s="3" t="s">
        <v>42</v>
      </c>
      <c r="E18" s="3" t="s">
        <v>42</v>
      </c>
      <c r="F18" s="3" t="s">
        <v>27</v>
      </c>
      <c r="G18" s="3" t="s">
        <v>28</v>
      </c>
      <c r="H18" s="3" t="s">
        <v>29</v>
      </c>
      <c r="I18" s="3" t="s">
        <v>7</v>
      </c>
    </row>
    <row r="19" spans="1:10" x14ac:dyDescent="0.25">
      <c r="A19" s="4">
        <v>1</v>
      </c>
      <c r="B19" s="1" t="s">
        <v>91</v>
      </c>
      <c r="C19" s="9">
        <v>2</v>
      </c>
      <c r="D19" s="9">
        <v>2</v>
      </c>
      <c r="E19" s="9">
        <v>2</v>
      </c>
      <c r="F19" s="10">
        <f>IF(COUNTA(C19:E19)=0,"",(C19+D19+E19)/3)</f>
        <v>2</v>
      </c>
      <c r="G19" s="4"/>
      <c r="H19" s="4" t="s">
        <v>31</v>
      </c>
      <c r="I19" s="1"/>
    </row>
    <row r="20" spans="1:10" x14ac:dyDescent="0.25">
      <c r="A20" s="4">
        <v>2</v>
      </c>
      <c r="B20" s="1" t="s">
        <v>92</v>
      </c>
      <c r="C20" s="9">
        <v>1.5</v>
      </c>
      <c r="D20" s="9">
        <v>2</v>
      </c>
      <c r="E20" s="9">
        <v>2</v>
      </c>
      <c r="F20" s="10">
        <f>IF(COUNTA(C20:E20)=0,"",(C20+D20+E20)/3)</f>
        <v>1.8333333333333333</v>
      </c>
      <c r="G20" s="4"/>
      <c r="H20" s="4" t="s">
        <v>31</v>
      </c>
      <c r="I20" s="1"/>
    </row>
    <row r="21" spans="1:10" x14ac:dyDescent="0.25">
      <c r="A21" s="4">
        <v>3</v>
      </c>
      <c r="B21" s="1"/>
      <c r="C21" s="9">
        <v>0</v>
      </c>
      <c r="D21" s="9">
        <v>0</v>
      </c>
      <c r="E21" s="9">
        <v>0</v>
      </c>
      <c r="F21" s="10">
        <f>IF(COUNTA(C21:E21)=0,"",(C21+D21+E21)/3)</f>
        <v>0</v>
      </c>
      <c r="G21" s="4"/>
      <c r="H21" s="4" t="s">
        <v>89</v>
      </c>
      <c r="I21" s="1" t="s">
        <v>90</v>
      </c>
    </row>
    <row r="22" spans="1:10" x14ac:dyDescent="0.25">
      <c r="A22" s="11" t="s">
        <v>36</v>
      </c>
      <c r="F22" s="12">
        <f>IF(COUNTA(F19:F21)=0,"",AVERAGE(F19:F21))</f>
        <v>1.2777777777777777</v>
      </c>
      <c r="G22" s="5">
        <f>IF(F22="","",(F22/3.33)*10)</f>
        <v>3.8371705038371702</v>
      </c>
      <c r="H22" s="2"/>
      <c r="I22" s="2"/>
    </row>
    <row r="25" spans="1:10" x14ac:dyDescent="0.25">
      <c r="A25" s="26" t="s">
        <v>46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47.1" customHeight="1" x14ac:dyDescent="0.25">
      <c r="A26" s="24" t="s">
        <v>20</v>
      </c>
      <c r="B26" s="25"/>
      <c r="C26" s="1" t="s">
        <v>47</v>
      </c>
      <c r="D26" s="1" t="s">
        <v>48</v>
      </c>
      <c r="E26" s="1" t="s">
        <v>49</v>
      </c>
      <c r="F26" s="2"/>
      <c r="G26" s="2"/>
      <c r="H26" s="2"/>
      <c r="I26" s="2"/>
    </row>
    <row r="27" spans="1:10" ht="47.1" customHeight="1" x14ac:dyDescent="0.25">
      <c r="A27" s="3" t="s">
        <v>24</v>
      </c>
      <c r="B27" s="3" t="s">
        <v>25</v>
      </c>
      <c r="C27" s="3" t="s">
        <v>41</v>
      </c>
      <c r="D27" s="3" t="s">
        <v>41</v>
      </c>
      <c r="E27" s="3" t="s">
        <v>41</v>
      </c>
      <c r="F27" s="3" t="s">
        <v>27</v>
      </c>
      <c r="G27" s="3" t="s">
        <v>28</v>
      </c>
      <c r="H27" s="3"/>
      <c r="I27" s="3" t="s">
        <v>7</v>
      </c>
    </row>
    <row r="28" spans="1:10" ht="30" customHeight="1" x14ac:dyDescent="0.25">
      <c r="A28" s="4">
        <v>1</v>
      </c>
      <c r="B28" s="1" t="s">
        <v>93</v>
      </c>
      <c r="C28" s="9">
        <v>2</v>
      </c>
      <c r="D28" s="9">
        <v>2</v>
      </c>
      <c r="E28" s="9">
        <v>2</v>
      </c>
      <c r="F28" s="10">
        <f>IF(COUNTA(C28:E28)=0,"",(C28+D28+E28)/3)</f>
        <v>2</v>
      </c>
      <c r="G28" s="4"/>
      <c r="H28" s="4"/>
      <c r="I28" s="1"/>
    </row>
    <row r="29" spans="1:10" ht="30" customHeight="1" x14ac:dyDescent="0.25">
      <c r="A29" s="4">
        <v>2</v>
      </c>
      <c r="B29" s="1" t="s">
        <v>94</v>
      </c>
      <c r="C29" s="9">
        <v>3</v>
      </c>
      <c r="D29" s="9">
        <v>2</v>
      </c>
      <c r="E29" s="9">
        <v>3</v>
      </c>
      <c r="F29" s="10">
        <f>IF(COUNTA(C29:E29)=0,"",(C29+D29+E29)/3)</f>
        <v>2.6666666666666665</v>
      </c>
      <c r="G29" s="4"/>
      <c r="H29" s="4"/>
      <c r="I29" s="1"/>
    </row>
    <row r="30" spans="1:10" ht="30" customHeight="1" x14ac:dyDescent="0.25">
      <c r="A30" s="4">
        <v>3</v>
      </c>
      <c r="B30" s="1" t="s">
        <v>95</v>
      </c>
      <c r="C30" s="9">
        <v>2.5</v>
      </c>
      <c r="D30" s="9">
        <v>2</v>
      </c>
      <c r="E30" s="9">
        <v>2</v>
      </c>
      <c r="F30" s="10">
        <f>IF(COUNTA(C30:E30)=0,"",(C30+D30+E30)/3)</f>
        <v>2.1666666666666665</v>
      </c>
      <c r="G30" s="4"/>
      <c r="H30" s="4"/>
      <c r="I30" s="1"/>
    </row>
    <row r="31" spans="1:10" x14ac:dyDescent="0.25">
      <c r="A31" s="11" t="s">
        <v>36</v>
      </c>
      <c r="F31" s="12">
        <f>IF(COUNTA(F28:F30)=0,"",AVERAGE(F28:F30))</f>
        <v>2.2777777777777772</v>
      </c>
      <c r="G31" s="5">
        <f>IF(F31="","",(F31/3.33)*10)</f>
        <v>6.8401735068401717</v>
      </c>
      <c r="H31" s="2"/>
      <c r="I31" s="2"/>
    </row>
    <row r="34" spans="1:5" x14ac:dyDescent="0.25">
      <c r="A34" s="26" t="s">
        <v>53</v>
      </c>
      <c r="B34" s="25"/>
      <c r="C34" s="25"/>
      <c r="D34" s="25"/>
      <c r="E34" s="25"/>
    </row>
    <row r="35" spans="1:5" x14ac:dyDescent="0.25">
      <c r="A35" s="6" t="s">
        <v>54</v>
      </c>
      <c r="B35" s="6" t="s">
        <v>55</v>
      </c>
      <c r="C35" s="6" t="s">
        <v>56</v>
      </c>
    </row>
    <row r="36" spans="1:5" x14ac:dyDescent="0.25">
      <c r="A36" s="7" t="s">
        <v>57</v>
      </c>
      <c r="B36" s="16">
        <f>G13</f>
        <v>2.3333333333333335</v>
      </c>
      <c r="C36" s="2">
        <v>20</v>
      </c>
    </row>
    <row r="37" spans="1:5" x14ac:dyDescent="0.25">
      <c r="A37" s="7" t="s">
        <v>58</v>
      </c>
      <c r="B37" s="16">
        <f>G22</f>
        <v>3.8371705038371702</v>
      </c>
      <c r="C37" s="2">
        <v>10</v>
      </c>
    </row>
    <row r="38" spans="1:5" x14ac:dyDescent="0.25">
      <c r="A38" s="7" t="s">
        <v>86</v>
      </c>
      <c r="B38" s="16">
        <f>G31</f>
        <v>6.8401735068401717</v>
      </c>
      <c r="C38" s="2">
        <v>10</v>
      </c>
    </row>
    <row r="39" spans="1:5" x14ac:dyDescent="0.25">
      <c r="A39" s="17" t="s">
        <v>60</v>
      </c>
      <c r="B39" s="18">
        <f>SUM(B36:B38)</f>
        <v>13.010677344010675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19:H21 H8:H12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5" activePane="bottomLeft" state="frozen"/>
      <selection pane="bottomLeft" activeCell="F18" sqref="F18"/>
    </sheetView>
  </sheetViews>
  <sheetFormatPr baseColWidth="10" defaultColWidth="9.140625" defaultRowHeight="15" x14ac:dyDescent="0.25"/>
  <cols>
    <col min="1" max="6" width="34" customWidth="1"/>
    <col min="7" max="7" width="23.85546875" customWidth="1"/>
    <col min="8" max="8" width="17.85546875" customWidth="1"/>
    <col min="9" max="9" width="25.140625" customWidth="1"/>
    <col min="10" max="10" width="10.85546875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96</v>
      </c>
    </row>
    <row r="3" spans="1:10" x14ac:dyDescent="0.25">
      <c r="A3" s="8"/>
      <c r="B3" s="14"/>
    </row>
    <row r="5" spans="1:10" x14ac:dyDescent="0.25">
      <c r="A5" s="26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46.5" customHeight="1" x14ac:dyDescent="0.25">
      <c r="A6" s="24" t="s">
        <v>20</v>
      </c>
      <c r="B6" s="25"/>
      <c r="C6" s="1" t="s">
        <v>21</v>
      </c>
      <c r="D6" s="1" t="s">
        <v>22</v>
      </c>
      <c r="E6" s="1" t="s">
        <v>23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7</v>
      </c>
    </row>
    <row r="8" spans="1:10" x14ac:dyDescent="0.25">
      <c r="A8" s="4">
        <v>1</v>
      </c>
      <c r="B8" s="1" t="s">
        <v>97</v>
      </c>
      <c r="C8" s="9">
        <v>4</v>
      </c>
      <c r="D8" s="9">
        <v>3</v>
      </c>
      <c r="E8" s="9">
        <v>3</v>
      </c>
      <c r="F8" s="10">
        <f>(C8+D8+E8)/3</f>
        <v>3.3333333333333335</v>
      </c>
      <c r="G8" s="4"/>
      <c r="H8" s="4" t="s">
        <v>31</v>
      </c>
      <c r="I8" s="1"/>
    </row>
    <row r="9" spans="1:10" x14ac:dyDescent="0.25">
      <c r="A9" s="4">
        <v>2</v>
      </c>
      <c r="B9" s="1" t="s">
        <v>98</v>
      </c>
      <c r="C9" s="9">
        <v>1.5</v>
      </c>
      <c r="D9" s="9">
        <v>2.5</v>
      </c>
      <c r="E9" s="9">
        <v>2</v>
      </c>
      <c r="F9" s="10">
        <f>(C9+D9+E9)/3</f>
        <v>2</v>
      </c>
      <c r="G9" s="4"/>
      <c r="H9" s="4" t="s">
        <v>31</v>
      </c>
      <c r="I9" s="1"/>
    </row>
    <row r="10" spans="1:10" x14ac:dyDescent="0.25">
      <c r="A10" s="4">
        <v>3</v>
      </c>
      <c r="B10" s="1" t="s">
        <v>99</v>
      </c>
      <c r="C10" s="9">
        <v>1.5</v>
      </c>
      <c r="D10" s="9">
        <v>2</v>
      </c>
      <c r="E10" s="9">
        <v>2</v>
      </c>
      <c r="F10" s="10">
        <f>(C10+D10+E10)/3</f>
        <v>1.8333333333333333</v>
      </c>
      <c r="G10" s="4"/>
      <c r="H10" s="4" t="s">
        <v>31</v>
      </c>
      <c r="I10" s="1"/>
    </row>
    <row r="11" spans="1:10" ht="30" customHeight="1" x14ac:dyDescent="0.25">
      <c r="A11" s="4">
        <v>4</v>
      </c>
      <c r="B11" s="1" t="s">
        <v>100</v>
      </c>
      <c r="C11" s="9">
        <v>4</v>
      </c>
      <c r="D11" s="9">
        <v>2</v>
      </c>
      <c r="E11" s="9">
        <v>2</v>
      </c>
      <c r="F11" s="10">
        <f>(C11+D11+E11)/3</f>
        <v>2.6666666666666665</v>
      </c>
      <c r="G11" s="4"/>
      <c r="H11" s="4" t="s">
        <v>31</v>
      </c>
      <c r="I11" s="1"/>
    </row>
    <row r="12" spans="1:10" x14ac:dyDescent="0.25">
      <c r="A12" s="4">
        <v>5</v>
      </c>
      <c r="B12" s="1" t="s">
        <v>101</v>
      </c>
      <c r="C12" s="9">
        <v>2.5</v>
      </c>
      <c r="D12" s="9">
        <v>3.5</v>
      </c>
      <c r="E12" s="9">
        <v>3.5</v>
      </c>
      <c r="F12" s="10">
        <f>(C12+D12+E12)/3</f>
        <v>3.1666666666666665</v>
      </c>
      <c r="G12" s="4"/>
      <c r="H12" s="4" t="s">
        <v>31</v>
      </c>
      <c r="I12" s="1"/>
    </row>
    <row r="13" spans="1:10" x14ac:dyDescent="0.25">
      <c r="A13" s="11" t="s">
        <v>36</v>
      </c>
      <c r="F13" s="12">
        <f>IF(COUNTA(F8:F12)=0,"",AVERAGE(F8:F12))</f>
        <v>2.6</v>
      </c>
      <c r="G13" s="5">
        <f>IF(F13="","",F13*5)</f>
        <v>13</v>
      </c>
      <c r="H13" s="2"/>
      <c r="I13" s="2"/>
    </row>
    <row r="16" spans="1:10" x14ac:dyDescent="0.25">
      <c r="A16" s="26" t="s">
        <v>37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63" customHeight="1" x14ac:dyDescent="0.25">
      <c r="A17" s="24" t="s">
        <v>20</v>
      </c>
      <c r="B17" s="25"/>
      <c r="C17" s="1" t="s">
        <v>38</v>
      </c>
      <c r="D17" s="1" t="s">
        <v>39</v>
      </c>
      <c r="E17" s="1" t="s">
        <v>40</v>
      </c>
      <c r="F17" s="2"/>
      <c r="G17" s="2"/>
      <c r="H17" s="2"/>
      <c r="I17" s="2"/>
    </row>
    <row r="18" spans="1:10" ht="66" customHeight="1" x14ac:dyDescent="0.25">
      <c r="A18" s="3" t="s">
        <v>24</v>
      </c>
      <c r="B18" s="3" t="s">
        <v>25</v>
      </c>
      <c r="C18" s="3" t="s">
        <v>41</v>
      </c>
      <c r="D18" s="3" t="s">
        <v>42</v>
      </c>
      <c r="E18" s="3" t="s">
        <v>42</v>
      </c>
      <c r="F18" s="3" t="s">
        <v>27</v>
      </c>
      <c r="G18" s="3" t="s">
        <v>28</v>
      </c>
      <c r="H18" s="3" t="s">
        <v>29</v>
      </c>
      <c r="I18" s="3" t="s">
        <v>7</v>
      </c>
    </row>
    <row r="19" spans="1:10" x14ac:dyDescent="0.25">
      <c r="A19" s="4">
        <v>1</v>
      </c>
      <c r="B19" s="1" t="s">
        <v>102</v>
      </c>
      <c r="C19" s="9">
        <v>2.5</v>
      </c>
      <c r="D19" s="9">
        <v>2.5</v>
      </c>
      <c r="E19" s="9">
        <v>3</v>
      </c>
      <c r="F19" s="10">
        <f>IF(COUNTA(C19:E19)=0,"",(C19+D19+E19)/3)</f>
        <v>2.6666666666666665</v>
      </c>
      <c r="G19" s="4"/>
      <c r="H19" s="4" t="s">
        <v>31</v>
      </c>
      <c r="I19" s="1"/>
    </row>
    <row r="20" spans="1:10" x14ac:dyDescent="0.25">
      <c r="A20" s="4">
        <v>2</v>
      </c>
      <c r="B20" s="1" t="s">
        <v>103</v>
      </c>
      <c r="C20" s="9">
        <v>2.5</v>
      </c>
      <c r="D20" s="9">
        <v>2.5</v>
      </c>
      <c r="E20" s="9">
        <v>3</v>
      </c>
      <c r="F20" s="10">
        <f>IF(COUNTA(C20:E20)=0,"",(C20+D20+E20)/3)</f>
        <v>2.6666666666666665</v>
      </c>
      <c r="G20" s="4"/>
      <c r="H20" s="4" t="s">
        <v>31</v>
      </c>
      <c r="I20" s="1"/>
    </row>
    <row r="21" spans="1:10" ht="30" customHeight="1" x14ac:dyDescent="0.25">
      <c r="A21" s="4">
        <v>3</v>
      </c>
      <c r="B21" s="1" t="s">
        <v>104</v>
      </c>
      <c r="C21" s="9">
        <v>2.5</v>
      </c>
      <c r="D21" s="9">
        <v>2.5</v>
      </c>
      <c r="E21" s="9">
        <v>3</v>
      </c>
      <c r="F21" s="10">
        <f>IF(COUNTA(C21:E21)=0,"",(C21+D21+E21)/3)</f>
        <v>2.6666666666666665</v>
      </c>
      <c r="G21" s="4"/>
      <c r="H21" s="4" t="s">
        <v>31</v>
      </c>
      <c r="I21" s="1"/>
    </row>
    <row r="22" spans="1:10" x14ac:dyDescent="0.25">
      <c r="A22" s="11" t="s">
        <v>36</v>
      </c>
      <c r="F22" s="12">
        <f>IF(COUNTA(F19:F21)=0,"",AVERAGE(F19:F21))</f>
        <v>2.6666666666666665</v>
      </c>
      <c r="G22" s="5">
        <f>IF(F22="","",(F22/3.33)*10)</f>
        <v>8.0080080080080069</v>
      </c>
      <c r="H22" s="2"/>
      <c r="I22" s="2"/>
    </row>
    <row r="25" spans="1:10" x14ac:dyDescent="0.25">
      <c r="A25" s="26" t="s">
        <v>46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47.1" customHeight="1" x14ac:dyDescent="0.25">
      <c r="A26" s="24" t="s">
        <v>20</v>
      </c>
      <c r="B26" s="25"/>
      <c r="C26" s="1" t="s">
        <v>47</v>
      </c>
      <c r="D26" s="1" t="s">
        <v>48</v>
      </c>
      <c r="E26" s="1" t="s">
        <v>49</v>
      </c>
      <c r="F26" s="2"/>
      <c r="G26" s="2"/>
      <c r="H26" s="2"/>
      <c r="I26" s="2"/>
    </row>
    <row r="27" spans="1:10" ht="47.1" customHeight="1" x14ac:dyDescent="0.25">
      <c r="A27" s="3" t="s">
        <v>24</v>
      </c>
      <c r="B27" s="3" t="s">
        <v>25</v>
      </c>
      <c r="C27" s="3" t="s">
        <v>41</v>
      </c>
      <c r="D27" s="3" t="s">
        <v>41</v>
      </c>
      <c r="E27" s="3" t="s">
        <v>41</v>
      </c>
      <c r="F27" s="3" t="s">
        <v>27</v>
      </c>
      <c r="G27" s="3" t="s">
        <v>28</v>
      </c>
      <c r="H27" s="3"/>
      <c r="I27" s="3" t="s">
        <v>7</v>
      </c>
    </row>
    <row r="28" spans="1:10" x14ac:dyDescent="0.25">
      <c r="A28" s="4">
        <v>1</v>
      </c>
      <c r="B28" s="1" t="s">
        <v>105</v>
      </c>
      <c r="C28" s="9">
        <v>3</v>
      </c>
      <c r="D28" s="9">
        <v>2.5</v>
      </c>
      <c r="E28" s="9">
        <v>2.5</v>
      </c>
      <c r="F28" s="10">
        <f>IF(COUNTA(C28:E28)=0,"",(C28+D28+E28)/3)</f>
        <v>2.6666666666666665</v>
      </c>
      <c r="G28" s="4"/>
      <c r="H28" s="4"/>
      <c r="I28" s="1"/>
    </row>
    <row r="29" spans="1:10" x14ac:dyDescent="0.25">
      <c r="A29" s="4">
        <v>2</v>
      </c>
      <c r="B29" s="1" t="s">
        <v>106</v>
      </c>
      <c r="C29" s="9">
        <v>3</v>
      </c>
      <c r="D29" s="9">
        <v>2.5</v>
      </c>
      <c r="E29" s="9">
        <v>3</v>
      </c>
      <c r="F29" s="10">
        <f>IF(COUNTA(C29:E29)=0,"",(C29+D29+E29)/3)</f>
        <v>2.8333333333333335</v>
      </c>
      <c r="G29" s="4"/>
      <c r="H29" s="4"/>
      <c r="I29" s="1"/>
    </row>
    <row r="30" spans="1:10" x14ac:dyDescent="0.25">
      <c r="A30" s="4">
        <v>3</v>
      </c>
      <c r="B30" s="1" t="s">
        <v>107</v>
      </c>
      <c r="C30" s="9">
        <v>3</v>
      </c>
      <c r="D30" s="9">
        <v>2.5</v>
      </c>
      <c r="E30" s="9">
        <v>3</v>
      </c>
      <c r="F30" s="10">
        <f>IF(COUNTA(C30:E30)=0,"",(C30+D30+E30)/3)</f>
        <v>2.8333333333333335</v>
      </c>
      <c r="G30" s="4"/>
      <c r="H30" s="4"/>
      <c r="I30" s="1"/>
    </row>
    <row r="31" spans="1:10" x14ac:dyDescent="0.25">
      <c r="A31" s="11" t="s">
        <v>36</v>
      </c>
      <c r="F31" s="12">
        <f>IF(COUNTA(F28:F30)=0,"",AVERAGE(F28:F30))</f>
        <v>2.7777777777777781</v>
      </c>
      <c r="G31" s="5">
        <f>IF(F31="","",(F31/3.33)*10)</f>
        <v>8.3416750083416762</v>
      </c>
      <c r="H31" s="2"/>
      <c r="I31" s="2"/>
    </row>
    <row r="34" spans="1:5" x14ac:dyDescent="0.25">
      <c r="A34" s="26" t="s">
        <v>53</v>
      </c>
      <c r="B34" s="25"/>
      <c r="C34" s="25"/>
      <c r="D34" s="25"/>
      <c r="E34" s="25"/>
    </row>
    <row r="35" spans="1:5" x14ac:dyDescent="0.25">
      <c r="A35" s="6" t="s">
        <v>54</v>
      </c>
      <c r="B35" s="6" t="s">
        <v>55</v>
      </c>
      <c r="C35" s="6" t="s">
        <v>56</v>
      </c>
    </row>
    <row r="36" spans="1:5" x14ac:dyDescent="0.25">
      <c r="A36" s="7" t="s">
        <v>57</v>
      </c>
      <c r="B36" s="16">
        <f>G13</f>
        <v>13</v>
      </c>
      <c r="C36" s="2">
        <v>20</v>
      </c>
    </row>
    <row r="37" spans="1:5" x14ac:dyDescent="0.25">
      <c r="A37" s="7" t="s">
        <v>58</v>
      </c>
      <c r="B37" s="16">
        <f>G22</f>
        <v>8.0080080080080069</v>
      </c>
      <c r="C37" s="2">
        <v>10</v>
      </c>
    </row>
    <row r="38" spans="1:5" x14ac:dyDescent="0.25">
      <c r="A38" s="7" t="s">
        <v>86</v>
      </c>
      <c r="B38" s="16">
        <f>G31</f>
        <v>8.3416750083416762</v>
      </c>
      <c r="C38" s="2">
        <v>10</v>
      </c>
    </row>
    <row r="39" spans="1:5" x14ac:dyDescent="0.25">
      <c r="A39" s="17" t="s">
        <v>60</v>
      </c>
      <c r="B39" s="18">
        <f>SUM(B36:B38)</f>
        <v>29.34968301634968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8:H12 H28:H30 H19:H21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28:E30 C19:E21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28:E30 C19:E21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6" activePane="bottomLeft" state="frozen"/>
      <selection pane="bottomLeft" activeCell="G13" sqref="G13"/>
    </sheetView>
  </sheetViews>
  <sheetFormatPr baseColWidth="10" defaultColWidth="9.140625" defaultRowHeight="15" x14ac:dyDescent="0.25"/>
  <cols>
    <col min="1" max="5" width="34" customWidth="1"/>
    <col min="6" max="6" width="25.42578125" customWidth="1"/>
    <col min="7" max="7" width="14" customWidth="1"/>
    <col min="8" max="8" width="17.85546875" customWidth="1"/>
    <col min="9" max="9" width="52.140625" customWidth="1"/>
    <col min="10" max="10" width="13" hidden="1" customWidth="1"/>
  </cols>
  <sheetData>
    <row r="1" spans="1:10" x14ac:dyDescent="0.25">
      <c r="A1" s="8" t="s">
        <v>15</v>
      </c>
      <c r="B1" t="s">
        <v>16</v>
      </c>
    </row>
    <row r="2" spans="1:10" x14ac:dyDescent="0.25">
      <c r="A2" s="8" t="s">
        <v>17</v>
      </c>
      <c r="B2" s="14" t="s">
        <v>108</v>
      </c>
    </row>
    <row r="3" spans="1:10" x14ac:dyDescent="0.25">
      <c r="A3" s="8"/>
      <c r="B3" s="15"/>
    </row>
    <row r="5" spans="1:10" x14ac:dyDescent="0.25">
      <c r="A5" s="26" t="s">
        <v>19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49.5" customHeight="1" x14ac:dyDescent="0.25">
      <c r="A6" s="24" t="s">
        <v>20</v>
      </c>
      <c r="B6" s="25"/>
      <c r="C6" s="1" t="s">
        <v>21</v>
      </c>
      <c r="D6" s="1" t="s">
        <v>22</v>
      </c>
      <c r="E6" s="1" t="s">
        <v>23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7</v>
      </c>
    </row>
    <row r="8" spans="1:10" x14ac:dyDescent="0.25">
      <c r="A8" s="4">
        <v>1</v>
      </c>
      <c r="B8" s="1" t="s">
        <v>109</v>
      </c>
      <c r="C8" s="9">
        <v>2.5</v>
      </c>
      <c r="D8" s="9">
        <v>2.5</v>
      </c>
      <c r="E8" s="9">
        <v>2.5</v>
      </c>
      <c r="F8" s="10">
        <f>(C8+D8+E8)/3</f>
        <v>2.5</v>
      </c>
      <c r="G8" s="4"/>
      <c r="H8" s="4" t="s">
        <v>31</v>
      </c>
      <c r="I8" s="1"/>
    </row>
    <row r="9" spans="1:10" ht="30" customHeight="1" x14ac:dyDescent="0.25">
      <c r="A9" s="4">
        <v>2</v>
      </c>
      <c r="B9" s="1" t="s">
        <v>110</v>
      </c>
      <c r="C9" s="9">
        <v>3</v>
      </c>
      <c r="D9" s="9">
        <v>2.5</v>
      </c>
      <c r="E9" s="9">
        <v>2.5</v>
      </c>
      <c r="F9" s="10">
        <f>(C9+D9+E9)/3</f>
        <v>2.6666666666666665</v>
      </c>
      <c r="G9" s="4"/>
      <c r="H9" s="4" t="s">
        <v>31</v>
      </c>
      <c r="I9" s="1"/>
    </row>
    <row r="10" spans="1:10" x14ac:dyDescent="0.25">
      <c r="A10" s="4">
        <v>3</v>
      </c>
      <c r="B10" s="1" t="s">
        <v>111</v>
      </c>
      <c r="C10" s="9">
        <v>1.5</v>
      </c>
      <c r="D10" s="9">
        <v>2</v>
      </c>
      <c r="E10" s="9">
        <v>2</v>
      </c>
      <c r="F10" s="10">
        <f>(C10+D10+E10)/3</f>
        <v>1.8333333333333333</v>
      </c>
      <c r="G10" s="4"/>
      <c r="H10" s="4" t="s">
        <v>31</v>
      </c>
      <c r="I10" s="1"/>
    </row>
    <row r="11" spans="1:10" ht="30" customHeight="1" x14ac:dyDescent="0.25">
      <c r="A11" s="4">
        <v>4</v>
      </c>
      <c r="B11" s="1" t="s">
        <v>112</v>
      </c>
      <c r="C11" s="9">
        <v>1.5</v>
      </c>
      <c r="D11" s="9">
        <v>2</v>
      </c>
      <c r="E11" s="9">
        <v>2.5</v>
      </c>
      <c r="F11" s="10">
        <f>(C11+D11+E11)/3</f>
        <v>2</v>
      </c>
      <c r="G11" s="4"/>
      <c r="H11" s="4" t="s">
        <v>31</v>
      </c>
      <c r="I11" s="1"/>
    </row>
    <row r="12" spans="1:10" ht="30" customHeight="1" x14ac:dyDescent="0.25">
      <c r="A12" s="4">
        <v>5</v>
      </c>
      <c r="B12" s="1" t="s">
        <v>113</v>
      </c>
      <c r="C12" s="9">
        <v>3</v>
      </c>
      <c r="D12" s="9">
        <v>2</v>
      </c>
      <c r="E12" s="9">
        <v>2</v>
      </c>
      <c r="F12" s="10">
        <f>(C12+D12+E12)/3</f>
        <v>2.3333333333333335</v>
      </c>
      <c r="G12" s="4"/>
      <c r="H12" s="4" t="s">
        <v>31</v>
      </c>
      <c r="I12" s="1"/>
    </row>
    <row r="13" spans="1:10" x14ac:dyDescent="0.25">
      <c r="A13" s="11" t="s">
        <v>36</v>
      </c>
      <c r="F13" s="12">
        <f>IF(COUNTA(F8:F12)=0,"",AVERAGE(F8:F12))</f>
        <v>2.2666666666666666</v>
      </c>
      <c r="G13" s="5">
        <f>IF(F13="","",F13*5)</f>
        <v>11.333333333333332</v>
      </c>
      <c r="H13" s="2"/>
      <c r="I13" s="2"/>
    </row>
    <row r="16" spans="1:10" ht="21" customHeight="1" x14ac:dyDescent="0.25">
      <c r="A16" s="26" t="s">
        <v>37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59.1" customHeight="1" x14ac:dyDescent="0.25">
      <c r="A17" s="24" t="s">
        <v>20</v>
      </c>
      <c r="B17" s="25"/>
      <c r="C17" s="1" t="s">
        <v>38</v>
      </c>
      <c r="D17" s="1" t="s">
        <v>39</v>
      </c>
      <c r="E17" s="1" t="s">
        <v>40</v>
      </c>
      <c r="F17" s="2"/>
      <c r="G17" s="2"/>
      <c r="H17" s="2"/>
      <c r="I17" s="2"/>
    </row>
    <row r="18" spans="1:10" ht="33.75" customHeight="1" x14ac:dyDescent="0.25">
      <c r="A18" s="3" t="s">
        <v>24</v>
      </c>
      <c r="B18" s="3" t="s">
        <v>25</v>
      </c>
      <c r="C18" s="3" t="s">
        <v>41</v>
      </c>
      <c r="D18" s="3" t="s">
        <v>42</v>
      </c>
      <c r="E18" s="3" t="s">
        <v>42</v>
      </c>
      <c r="F18" s="3" t="s">
        <v>27</v>
      </c>
      <c r="G18" s="3" t="s">
        <v>28</v>
      </c>
      <c r="H18" s="3" t="s">
        <v>29</v>
      </c>
      <c r="I18" s="3" t="s">
        <v>7</v>
      </c>
    </row>
    <row r="19" spans="1:10" ht="30" customHeight="1" x14ac:dyDescent="0.25">
      <c r="A19" s="4">
        <v>1</v>
      </c>
      <c r="B19" s="1" t="s">
        <v>114</v>
      </c>
      <c r="C19" s="9">
        <v>1.5</v>
      </c>
      <c r="D19" s="9">
        <v>2</v>
      </c>
      <c r="E19" s="9">
        <v>2</v>
      </c>
      <c r="F19" s="10">
        <f>IF(COUNTA(C19:E19)=0,"",(C19+D19+E19)/3)</f>
        <v>1.8333333333333333</v>
      </c>
      <c r="G19" s="4"/>
      <c r="H19" s="4" t="s">
        <v>31</v>
      </c>
      <c r="I19" s="1"/>
    </row>
    <row r="20" spans="1:10" x14ac:dyDescent="0.25">
      <c r="A20" s="4">
        <v>2</v>
      </c>
      <c r="B20" s="1" t="s">
        <v>115</v>
      </c>
      <c r="C20" s="9">
        <v>1.5</v>
      </c>
      <c r="D20" s="9">
        <v>2</v>
      </c>
      <c r="E20" s="9">
        <v>2</v>
      </c>
      <c r="F20" s="10">
        <f>IF(COUNTA(C20:E20)=0,"",(C20+D20+E20)/3)</f>
        <v>1.8333333333333333</v>
      </c>
      <c r="G20" s="4"/>
      <c r="H20" s="4" t="s">
        <v>31</v>
      </c>
      <c r="I20" s="1"/>
    </row>
    <row r="21" spans="1:10" x14ac:dyDescent="0.25">
      <c r="A21" s="4">
        <v>3</v>
      </c>
      <c r="B21" s="1" t="s">
        <v>116</v>
      </c>
      <c r="C21" s="9">
        <v>1.5</v>
      </c>
      <c r="D21" s="9">
        <v>2</v>
      </c>
      <c r="E21" s="9">
        <v>2</v>
      </c>
      <c r="F21" s="10">
        <f>IF(COUNTA(C21:E21)=0,"",(C21+D21+E21)/3)</f>
        <v>1.8333333333333333</v>
      </c>
      <c r="G21" s="4"/>
      <c r="H21" s="4" t="s">
        <v>31</v>
      </c>
      <c r="I21" s="1"/>
    </row>
    <row r="22" spans="1:10" x14ac:dyDescent="0.25">
      <c r="A22" s="11" t="s">
        <v>36</v>
      </c>
      <c r="F22" s="12">
        <f>IF(COUNTA(F19:F21)=0,"",AVERAGE(F19:F21))</f>
        <v>1.8333333333333333</v>
      </c>
      <c r="G22" s="5">
        <f>IF(F22="","",(F22/3.33)*10)</f>
        <v>5.5055055055055044</v>
      </c>
      <c r="H22" s="2"/>
      <c r="I22" s="2"/>
    </row>
    <row r="25" spans="1:10" x14ac:dyDescent="0.25">
      <c r="A25" s="26" t="s">
        <v>46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47.1" customHeight="1" x14ac:dyDescent="0.25">
      <c r="A26" s="24" t="s">
        <v>20</v>
      </c>
      <c r="B26" s="25"/>
      <c r="C26" s="1" t="s">
        <v>47</v>
      </c>
      <c r="D26" s="1" t="s">
        <v>48</v>
      </c>
      <c r="E26" s="1" t="s">
        <v>49</v>
      </c>
      <c r="F26" s="2"/>
      <c r="G26" s="2"/>
      <c r="H26" s="2"/>
      <c r="I26" s="2"/>
    </row>
    <row r="27" spans="1:10" ht="47.1" customHeight="1" x14ac:dyDescent="0.25">
      <c r="A27" s="3" t="s">
        <v>24</v>
      </c>
      <c r="B27" s="3" t="s">
        <v>25</v>
      </c>
      <c r="C27" s="3" t="s">
        <v>41</v>
      </c>
      <c r="D27" s="3" t="s">
        <v>41</v>
      </c>
      <c r="E27" s="3" t="s">
        <v>41</v>
      </c>
      <c r="F27" s="3" t="s">
        <v>27</v>
      </c>
      <c r="G27" s="3" t="s">
        <v>28</v>
      </c>
      <c r="H27" s="3"/>
      <c r="I27" s="3" t="s">
        <v>7</v>
      </c>
    </row>
    <row r="28" spans="1:10" x14ac:dyDescent="0.25">
      <c r="A28" s="4">
        <v>1</v>
      </c>
      <c r="B28" s="1" t="s">
        <v>117</v>
      </c>
      <c r="C28" s="9">
        <v>3</v>
      </c>
      <c r="D28" s="9">
        <v>2.5</v>
      </c>
      <c r="E28" s="9">
        <v>3</v>
      </c>
      <c r="F28" s="10">
        <f>IF(COUNTA(C28:E28)=0,"",(C28+D28+E28)/3)</f>
        <v>2.8333333333333335</v>
      </c>
      <c r="G28" s="4"/>
      <c r="H28" s="4"/>
      <c r="I28" s="1"/>
    </row>
    <row r="29" spans="1:10" x14ac:dyDescent="0.25">
      <c r="A29" s="4">
        <v>2</v>
      </c>
      <c r="B29" s="1" t="s">
        <v>118</v>
      </c>
      <c r="C29" s="9">
        <v>2</v>
      </c>
      <c r="D29" s="9">
        <v>2.5</v>
      </c>
      <c r="E29" s="9">
        <v>2</v>
      </c>
      <c r="F29" s="10">
        <f>IF(COUNTA(C29:E29)=0,"",(C29+D29+E29)/3)</f>
        <v>2.1666666666666665</v>
      </c>
      <c r="G29" s="4"/>
      <c r="H29" s="4"/>
      <c r="I29" s="1"/>
    </row>
    <row r="30" spans="1:10" ht="30" customHeight="1" x14ac:dyDescent="0.25">
      <c r="A30" s="4">
        <v>3</v>
      </c>
      <c r="B30" s="1" t="s">
        <v>119</v>
      </c>
      <c r="C30" s="9">
        <v>3</v>
      </c>
      <c r="D30" s="9">
        <v>3</v>
      </c>
      <c r="E30" s="9">
        <v>3</v>
      </c>
      <c r="F30" s="10">
        <f>IF(COUNTA(C30:E30)=0,"",(C30+D30+E30)/3)</f>
        <v>3</v>
      </c>
      <c r="G30" s="4"/>
      <c r="H30" s="4"/>
      <c r="I30" s="1"/>
    </row>
    <row r="31" spans="1:10" x14ac:dyDescent="0.25">
      <c r="A31" s="11" t="s">
        <v>36</v>
      </c>
      <c r="F31" s="12">
        <f>IF(COUNTA(F28:F30)=0,"",AVERAGE(F28:F30))</f>
        <v>2.6666666666666665</v>
      </c>
      <c r="G31" s="5">
        <f>IF(F31="","",(F31/3.33)*10)</f>
        <v>8.0080080080080069</v>
      </c>
      <c r="H31" s="2"/>
      <c r="I31" s="2"/>
    </row>
    <row r="34" spans="1:5" x14ac:dyDescent="0.25">
      <c r="A34" s="26" t="s">
        <v>53</v>
      </c>
      <c r="B34" s="25"/>
      <c r="C34" s="25"/>
      <c r="D34" s="25"/>
      <c r="E34" s="25"/>
    </row>
    <row r="35" spans="1:5" x14ac:dyDescent="0.25">
      <c r="A35" s="6" t="s">
        <v>54</v>
      </c>
      <c r="B35" s="6" t="s">
        <v>55</v>
      </c>
      <c r="C35" s="6" t="s">
        <v>56</v>
      </c>
    </row>
    <row r="36" spans="1:5" x14ac:dyDescent="0.25">
      <c r="A36" s="7" t="s">
        <v>57</v>
      </c>
      <c r="B36" s="16">
        <f>G13</f>
        <v>11.333333333333332</v>
      </c>
      <c r="C36" s="2">
        <v>20</v>
      </c>
    </row>
    <row r="37" spans="1:5" x14ac:dyDescent="0.25">
      <c r="A37" s="7" t="s">
        <v>58</v>
      </c>
      <c r="B37" s="16">
        <f>G22</f>
        <v>5.5055055055055044</v>
      </c>
      <c r="C37" s="2">
        <v>10</v>
      </c>
    </row>
    <row r="38" spans="1:5" x14ac:dyDescent="0.25">
      <c r="A38" s="7" t="s">
        <v>86</v>
      </c>
      <c r="B38" s="16">
        <f>G31</f>
        <v>8.0080080080080069</v>
      </c>
      <c r="C38" s="2">
        <v>10</v>
      </c>
    </row>
    <row r="39" spans="1:5" x14ac:dyDescent="0.25">
      <c r="A39" s="17" t="s">
        <v>60</v>
      </c>
      <c r="B39" s="18">
        <f>SUM(B36:B38)</f>
        <v>24.846846846846844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19:H21 H8:H12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8jEbHbnbFQEowLp5LLhuEcDl0jAYc3gJRcaO87k/Sy4=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+Ap6vZkTr+g67YJ7X285xHV11UEZKUki90UoIrft0n8=</DigestValue>
    </Reference>
  </SignedInfo>
  <SignatureValue>ZNBaG/1VqpxoJCAyIjNcx08SlW3murvJsrgP7imWGx2BJswrn9udKhX07rF8m6g1v3snvnhz/I13
wSQicLnoiptVcoAY4JqGiboQn0U3Xm7Xh9qvcWWlD6+OkmhzEEzbQXNMzg3rzjwhn2nXI7v5wlFl
JqY0oVO4Ne4DJQmGSpKaO3NDe90G4BVaGwiWy3gUABU3neVxr8NMzPVHJ17VJ6IHNX+jvil4LLvZ
KQpSNVY833IQvZMcZd5x9aDa0Vxd9Oa4YkT36UIgs2m0lLt2RpPODq45TFaz9i09K1myGA2LMLDB
kKQNivNYbN5JPjjULsNV76oMwu5mMlqElGMCzQ==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9hkTQ75JAfW23smmIrr+KrL38a95DOPJIMJM2bZ4cJo=</DigestValue>
      </Reference>
      <Reference URI="/xl/calcChain.xml?ContentType=application/vnd.openxmlformats-officedocument.spreadsheetml.calcChain+xml">
        <DigestMethod Algorithm="http://www.w3.org/2001/04/xmlenc#sha256"/>
        <DigestValue>DwILsv1xE7KUAO8BKtrGzZtzskbleKSW52NndTr0VQs=</DigestValue>
      </Reference>
      <Reference URI="/xl/sharedStrings.xml?ContentType=application/vnd.openxmlformats-officedocument.spreadsheetml.sharedStrings+xml">
        <DigestMethod Algorithm="http://www.w3.org/2001/04/xmlenc#sha256"/>
        <DigestValue>LpaZm/7T8cyWcdManUHBrfevk0bgfh2dRvcM2B5nclc=</DigestValue>
      </Reference>
      <Reference URI="/xl/styles.xml?ContentType=application/vnd.openxmlformats-officedocument.spreadsheetml.styles+xml">
        <DigestMethod Algorithm="http://www.w3.org/2001/04/xmlenc#sha256"/>
        <DigestValue>BevtMjB2VuHRP54Whsi5Inrs3NBWQfy+Zv57vdbjejo=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WihKrVK0TdZP2+R4OngsRVlhmMK0U7IUiWEWUi7XEdk=</DigestValue>
      </Reference>
      <Reference URI="/xl/worksheets/sheet1.xml?ContentType=application/vnd.openxmlformats-officedocument.spreadsheetml.worksheet+xml">
        <DigestMethod Algorithm="http://www.w3.org/2001/04/xmlenc#sha256"/>
        <DigestValue>vQmzWhGOzGtL9mOoBiwxrWCY2fYDOVDxfjUFi6ovZCg=</DigestValue>
      </Reference>
      <Reference URI="/xl/worksheets/sheet2.xml?ContentType=application/vnd.openxmlformats-officedocument.spreadsheetml.worksheet+xml">
        <DigestMethod Algorithm="http://www.w3.org/2001/04/xmlenc#sha256"/>
        <DigestValue>0Gaj2erQZmF3HsNW2Bj5Ywh5Q9+/pgkC9zq9yjwTvhI=</DigestValue>
      </Reference>
      <Reference URI="/xl/worksheets/sheet3.xml?ContentType=application/vnd.openxmlformats-officedocument.spreadsheetml.worksheet+xml">
        <DigestMethod Algorithm="http://www.w3.org/2001/04/xmlenc#sha256"/>
        <DigestValue>WpMbv0JcX+wkvKoDyEvCSewRdSJ434HE+RjDuiUM9DI=</DigestValue>
      </Reference>
      <Reference URI="/xl/worksheets/sheet4.xml?ContentType=application/vnd.openxmlformats-officedocument.spreadsheetml.worksheet+xml">
        <DigestMethod Algorithm="http://www.w3.org/2001/04/xmlenc#sha256"/>
        <DigestValue>8hBIp0S7ZmfQ6JobTX8ybOG9cPVVkyFak83zsVbMRtw=</DigestValue>
      </Reference>
      <Reference URI="/xl/worksheets/sheet5.xml?ContentType=application/vnd.openxmlformats-officedocument.spreadsheetml.worksheet+xml">
        <DigestMethod Algorithm="http://www.w3.org/2001/04/xmlenc#sha256"/>
        <DigestValue>ybEymQaRR1KfYJJmX6mo4/RxUupP6thKwTLpM+XPLdw=</DigestValue>
      </Reference>
      <Reference URI="/xl/worksheets/sheet6.xml?ContentType=application/vnd.openxmlformats-officedocument.spreadsheetml.worksheet+xml">
        <DigestMethod Algorithm="http://www.w3.org/2001/04/xmlenc#sha256"/>
        <DigestValue>4WR9k/a0JZM9gQTkltpW1F6nNC1DzfbbSwojoqHR3ns=</DigestValue>
      </Reference>
      <Reference URI="/xl/worksheets/sheet7.xml?ContentType=application/vnd.openxmlformats-officedocument.spreadsheetml.worksheet+xml">
        <DigestMethod Algorithm="http://www.w3.org/2001/04/xmlenc#sha256"/>
        <DigestValue>U+TZ5Lk30T1FInQBFEpNr+vMZ93cdknkBA0Jj9jR3Ss=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2026-01-11T17:26:12Z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2026-01-11T17:26:12Z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 Valoració Lot 7</vt:lpstr>
      <vt:lpstr>Empresa 1</vt:lpstr>
      <vt:lpstr>Empresa 2</vt:lpstr>
      <vt:lpstr>Empresa 3</vt:lpstr>
      <vt:lpstr>Empresa 4</vt:lpstr>
      <vt:lpstr>Empresa 5</vt:lpstr>
      <vt:lpstr>Empresa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cp:lastPrinted>2025-12-09T10:45:43Z</cp:lastPrinted>
  <dcterms:created xsi:type="dcterms:W3CDTF">2025-11-05T19:29:18Z</dcterms:created>
  <dcterms:modified xsi:type="dcterms:W3CDTF">2026-01-11T17:25:58Z</dcterms:modified>
</cp:coreProperties>
</file>