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NAL\1. FUNCIONAMENT CANAL\2. DESPESES CANAL\Despeses 2025\5. Concurs Acord Marc Serveis El CANAL (X2024019117)\Valoració  Memòries\Valoracions V2\"/>
    </mc:Choice>
  </mc:AlternateContent>
  <bookViews>
    <workbookView xWindow="21435" yWindow="4800" windowWidth="28545" windowHeight="20595" tabRatio="988"/>
  </bookViews>
  <sheets>
    <sheet name="Resum Valoració Lot 6" sheetId="1" r:id="rId1"/>
    <sheet name="Empresa 1" sheetId="2" r:id="rId2"/>
    <sheet name="Empresa 2" sheetId="3" r:id="rId3"/>
    <sheet name="Empresa 2 (2)" sheetId="4" r:id="rId4"/>
    <sheet name="Empresa 2 (3)" sheetId="5" r:id="rId5"/>
    <sheet name="Empresa 3" sheetId="6" r:id="rId6"/>
    <sheet name="Empresa 4" sheetId="7" r:id="rId7"/>
    <sheet name="Empresa 5" sheetId="8" r:id="rId8"/>
    <sheet name="Empresa 6" sheetId="9" r:id="rId9"/>
    <sheet name="Empresa 7" sheetId="10" r:id="rId10"/>
    <sheet name="Empresa 7 (2)" sheetId="11" r:id="rId11"/>
    <sheet name="Empresa 7 (3)" sheetId="12" r:id="rId12"/>
    <sheet name="Empresa 7 (4)" sheetId="13" r:id="rId13"/>
    <sheet name="Empresa 7 (5)" sheetId="14" r:id="rId14"/>
    <sheet name="Empresa 7 (6)" sheetId="15" r:id="rId15"/>
    <sheet name="Empresa 7 (7)" sheetId="16" r:id="rId16"/>
    <sheet name="Empresa 7 (8)" sheetId="17" r:id="rId17"/>
    <sheet name="Empresa 7 (9)" sheetId="18" r:id="rId18"/>
    <sheet name="Empresa 8" sheetId="19" r:id="rId19"/>
    <sheet name="Empresa 9" sheetId="20" r:id="rId20"/>
    <sheet name="Empresa 10" sheetId="21" r:id="rId21"/>
    <sheet name="Empresa 11" sheetId="22" r:id="rId22"/>
    <sheet name="Empresa 12" sheetId="23" r:id="rId23"/>
    <sheet name="Empresa 13" sheetId="24" r:id="rId24"/>
  </sheets>
  <calcPr calcId="162913" iterate="1"/>
</workbook>
</file>

<file path=xl/calcChain.xml><?xml version="1.0" encoding="utf-8"?>
<calcChain xmlns="http://schemas.openxmlformats.org/spreadsheetml/2006/main">
  <c r="F22" i="24" l="1"/>
  <c r="F21" i="24"/>
  <c r="F20" i="24"/>
  <c r="F23" i="24" s="1"/>
  <c r="G23" i="24" s="1"/>
  <c r="B31" i="24" s="1"/>
  <c r="E24" i="1" s="1"/>
  <c r="F13" i="24"/>
  <c r="F12" i="24"/>
  <c r="F11" i="24"/>
  <c r="F10" i="24"/>
  <c r="F9" i="24"/>
  <c r="F23" i="23"/>
  <c r="G23" i="23" s="1"/>
  <c r="B31" i="23" s="1"/>
  <c r="F22" i="23"/>
  <c r="F21" i="23"/>
  <c r="F20" i="23"/>
  <c r="F13" i="23"/>
  <c r="F12" i="23"/>
  <c r="F11" i="23"/>
  <c r="F10" i="23"/>
  <c r="F9" i="23"/>
  <c r="F14" i="23" s="1"/>
  <c r="G14" i="23" s="1"/>
  <c r="B30" i="23" s="1"/>
  <c r="F22" i="22"/>
  <c r="F23" i="22" s="1"/>
  <c r="G23" i="22" s="1"/>
  <c r="B30" i="22" s="1"/>
  <c r="E22" i="1" s="1"/>
  <c r="F21" i="22"/>
  <c r="F20" i="22"/>
  <c r="F13" i="22"/>
  <c r="F12" i="22"/>
  <c r="F11" i="22"/>
  <c r="F10" i="22"/>
  <c r="F14" i="22" s="1"/>
  <c r="G14" i="22" s="1"/>
  <c r="B29" i="22" s="1"/>
  <c r="F9" i="22"/>
  <c r="F22" i="21"/>
  <c r="F21" i="21"/>
  <c r="F20" i="21"/>
  <c r="F23" i="21" s="1"/>
  <c r="G23" i="21" s="1"/>
  <c r="B31" i="21" s="1"/>
  <c r="E21" i="1" s="1"/>
  <c r="F13" i="21"/>
  <c r="F12" i="21"/>
  <c r="F11" i="21"/>
  <c r="F10" i="21"/>
  <c r="F9" i="21"/>
  <c r="F14" i="21" s="1"/>
  <c r="G14" i="21" s="1"/>
  <c r="B30" i="21" s="1"/>
  <c r="G23" i="20"/>
  <c r="B31" i="20" s="1"/>
  <c r="E20" i="1" s="1"/>
  <c r="F22" i="20"/>
  <c r="F21" i="20"/>
  <c r="F20" i="20"/>
  <c r="F23" i="20" s="1"/>
  <c r="F13" i="20"/>
  <c r="F12" i="20"/>
  <c r="F11" i="20"/>
  <c r="F10" i="20"/>
  <c r="F9" i="20"/>
  <c r="F14" i="20" s="1"/>
  <c r="G14" i="20" s="1"/>
  <c r="B30" i="20" s="1"/>
  <c r="B32" i="20" s="1"/>
  <c r="F20" i="1" s="1"/>
  <c r="F23" i="19"/>
  <c r="G23" i="19" s="1"/>
  <c r="B31" i="19" s="1"/>
  <c r="F22" i="19"/>
  <c r="F21" i="19"/>
  <c r="F20" i="19"/>
  <c r="F13" i="19"/>
  <c r="F12" i="19"/>
  <c r="F11" i="19"/>
  <c r="F10" i="19"/>
  <c r="F9" i="19"/>
  <c r="F14" i="19" s="1"/>
  <c r="G14" i="19" s="1"/>
  <c r="B30" i="19" s="1"/>
  <c r="B32" i="18"/>
  <c r="E18" i="1" s="1"/>
  <c r="F23" i="18"/>
  <c r="F24" i="18" s="1"/>
  <c r="G24" i="18" s="1"/>
  <c r="F22" i="18"/>
  <c r="F21" i="18"/>
  <c r="F14" i="18"/>
  <c r="F13" i="18"/>
  <c r="F12" i="18"/>
  <c r="F11" i="18"/>
  <c r="F15" i="18" s="1"/>
  <c r="G15" i="18" s="1"/>
  <c r="B31" i="18" s="1"/>
  <c r="F10" i="18"/>
  <c r="F23" i="17"/>
  <c r="F22" i="17"/>
  <c r="F21" i="17"/>
  <c r="F14" i="17"/>
  <c r="F13" i="17"/>
  <c r="F12" i="17"/>
  <c r="F11" i="17"/>
  <c r="F10" i="17"/>
  <c r="F15" i="17" s="1"/>
  <c r="G15" i="17" s="1"/>
  <c r="B31" i="17" s="1"/>
  <c r="F23" i="16"/>
  <c r="F22" i="16"/>
  <c r="F21" i="16"/>
  <c r="F24" i="16" s="1"/>
  <c r="G24" i="16" s="1"/>
  <c r="B32" i="16" s="1"/>
  <c r="E16" i="1" s="1"/>
  <c r="F14" i="16"/>
  <c r="F13" i="16"/>
  <c r="F12" i="16"/>
  <c r="F11" i="16"/>
  <c r="F10" i="16"/>
  <c r="F24" i="15"/>
  <c r="G24" i="15" s="1"/>
  <c r="B32" i="15" s="1"/>
  <c r="F23" i="15"/>
  <c r="F22" i="15"/>
  <c r="F21" i="15"/>
  <c r="F14" i="15"/>
  <c r="F13" i="15"/>
  <c r="F12" i="15"/>
  <c r="F11" i="15"/>
  <c r="F10" i="15"/>
  <c r="F23" i="14"/>
  <c r="F24" i="14" s="1"/>
  <c r="G24" i="14" s="1"/>
  <c r="B32" i="14" s="1"/>
  <c r="E14" i="1" s="1"/>
  <c r="F22" i="14"/>
  <c r="F21" i="14"/>
  <c r="F14" i="14"/>
  <c r="F13" i="14"/>
  <c r="F12" i="14"/>
  <c r="F11" i="14"/>
  <c r="F15" i="14" s="1"/>
  <c r="G15" i="14" s="1"/>
  <c r="B31" i="14" s="1"/>
  <c r="F10" i="14"/>
  <c r="F23" i="13"/>
  <c r="F22" i="13"/>
  <c r="F21" i="13"/>
  <c r="F24" i="13" s="1"/>
  <c r="G24" i="13" s="1"/>
  <c r="B32" i="13" s="1"/>
  <c r="E13" i="1" s="1"/>
  <c r="F14" i="13"/>
  <c r="F13" i="13"/>
  <c r="F12" i="13"/>
  <c r="F11" i="13"/>
  <c r="F10" i="13"/>
  <c r="F15" i="13" s="1"/>
  <c r="G15" i="13" s="1"/>
  <c r="B31" i="13" s="1"/>
  <c r="G24" i="12"/>
  <c r="B32" i="12" s="1"/>
  <c r="E12" i="1" s="1"/>
  <c r="F23" i="12"/>
  <c r="F22" i="12"/>
  <c r="F21" i="12"/>
  <c r="F24" i="12" s="1"/>
  <c r="F14" i="12"/>
  <c r="F13" i="12"/>
  <c r="F12" i="12"/>
  <c r="F11" i="12"/>
  <c r="F10" i="12"/>
  <c r="F24" i="11"/>
  <c r="G24" i="11" s="1"/>
  <c r="B32" i="11" s="1"/>
  <c r="E11" i="1" s="1"/>
  <c r="F23" i="11"/>
  <c r="F22" i="11"/>
  <c r="F21" i="11"/>
  <c r="F14" i="11"/>
  <c r="F13" i="11"/>
  <c r="F12" i="11"/>
  <c r="F11" i="11"/>
  <c r="F10" i="11"/>
  <c r="F23" i="10"/>
  <c r="F24" i="10" s="1"/>
  <c r="G24" i="10" s="1"/>
  <c r="B32" i="10" s="1"/>
  <c r="E10" i="1" s="1"/>
  <c r="F22" i="10"/>
  <c r="F21" i="10"/>
  <c r="F14" i="10"/>
  <c r="F13" i="10"/>
  <c r="F12" i="10"/>
  <c r="F11" i="10"/>
  <c r="F15" i="10" s="1"/>
  <c r="G15" i="10" s="1"/>
  <c r="B31" i="10" s="1"/>
  <c r="F10" i="10"/>
  <c r="F22" i="9"/>
  <c r="F21" i="9"/>
  <c r="F20" i="9"/>
  <c r="F23" i="9" s="1"/>
  <c r="G23" i="9" s="1"/>
  <c r="B31" i="9" s="1"/>
  <c r="E9" i="1" s="1"/>
  <c r="F13" i="9"/>
  <c r="F12" i="9"/>
  <c r="F11" i="9"/>
  <c r="F10" i="9"/>
  <c r="F9" i="9"/>
  <c r="F14" i="9" s="1"/>
  <c r="G14" i="9" s="1"/>
  <c r="B30" i="9" s="1"/>
  <c r="F21" i="8"/>
  <c r="F20" i="8"/>
  <c r="F19" i="8"/>
  <c r="F22" i="8" s="1"/>
  <c r="G22" i="8" s="1"/>
  <c r="B30" i="8" s="1"/>
  <c r="E8" i="1" s="1"/>
  <c r="F12" i="8"/>
  <c r="F11" i="8"/>
  <c r="F10" i="8"/>
  <c r="F9" i="8"/>
  <c r="F8" i="8"/>
  <c r="F23" i="7"/>
  <c r="G23" i="7" s="1"/>
  <c r="B31" i="7" s="1"/>
  <c r="E7" i="1" s="1"/>
  <c r="F22" i="7"/>
  <c r="F21" i="7"/>
  <c r="F20" i="7"/>
  <c r="F13" i="7"/>
  <c r="F12" i="7"/>
  <c r="F11" i="7"/>
  <c r="F10" i="7"/>
  <c r="F9" i="7"/>
  <c r="F14" i="7" s="1"/>
  <c r="G14" i="7" s="1"/>
  <c r="B30" i="7" s="1"/>
  <c r="F21" i="6"/>
  <c r="F22" i="6" s="1"/>
  <c r="G22" i="6" s="1"/>
  <c r="B29" i="6" s="1"/>
  <c r="E6" i="1" s="1"/>
  <c r="F20" i="6"/>
  <c r="F19" i="6"/>
  <c r="F12" i="6"/>
  <c r="F11" i="6"/>
  <c r="F10" i="6"/>
  <c r="F9" i="6"/>
  <c r="F13" i="6" s="1"/>
  <c r="G13" i="6" s="1"/>
  <c r="B28" i="6" s="1"/>
  <c r="F8" i="6"/>
  <c r="F23" i="5"/>
  <c r="F22" i="5"/>
  <c r="F21" i="5"/>
  <c r="F24" i="5" s="1"/>
  <c r="G24" i="5" s="1"/>
  <c r="B32" i="5" s="1"/>
  <c r="E5" i="1" s="1"/>
  <c r="F14" i="5"/>
  <c r="F13" i="5"/>
  <c r="F12" i="5"/>
  <c r="F11" i="5"/>
  <c r="F10" i="5"/>
  <c r="F15" i="5" s="1"/>
  <c r="G15" i="5" s="1"/>
  <c r="B31" i="5" s="1"/>
  <c r="G24" i="4"/>
  <c r="B32" i="4" s="1"/>
  <c r="E4" i="1" s="1"/>
  <c r="F23" i="4"/>
  <c r="F22" i="4"/>
  <c r="F21" i="4"/>
  <c r="F24" i="4" s="1"/>
  <c r="F14" i="4"/>
  <c r="F13" i="4"/>
  <c r="F12" i="4"/>
  <c r="F11" i="4"/>
  <c r="F10" i="4"/>
  <c r="F15" i="4" s="1"/>
  <c r="G15" i="4" s="1"/>
  <c r="B31" i="4" s="1"/>
  <c r="B33" i="4" s="1"/>
  <c r="F4" i="1" s="1"/>
  <c r="F24" i="3"/>
  <c r="G24" i="3" s="1"/>
  <c r="B32" i="3" s="1"/>
  <c r="F23" i="3"/>
  <c r="F22" i="3"/>
  <c r="F21" i="3"/>
  <c r="F14" i="3"/>
  <c r="F13" i="3"/>
  <c r="F12" i="3"/>
  <c r="F11" i="3"/>
  <c r="F10" i="3"/>
  <c r="F15" i="3" s="1"/>
  <c r="G15" i="3" s="1"/>
  <c r="B31" i="3" s="1"/>
  <c r="B29" i="2"/>
  <c r="E2" i="1" s="1"/>
  <c r="F22" i="2"/>
  <c r="F23" i="2" s="1"/>
  <c r="G23" i="2" s="1"/>
  <c r="F21" i="2"/>
  <c r="F20" i="2"/>
  <c r="F13" i="2"/>
  <c r="F12" i="2"/>
  <c r="F11" i="2"/>
  <c r="F10" i="2"/>
  <c r="F14" i="2" s="1"/>
  <c r="G14" i="2" s="1"/>
  <c r="B28" i="2" s="1"/>
  <c r="F9" i="2"/>
  <c r="C24" i="1"/>
  <c r="B24" i="1"/>
  <c r="E23" i="1"/>
  <c r="C23" i="1"/>
  <c r="B23" i="1"/>
  <c r="C22" i="1"/>
  <c r="B22" i="1"/>
  <c r="C21" i="1"/>
  <c r="B21" i="1"/>
  <c r="C20" i="1"/>
  <c r="B20" i="1"/>
  <c r="E19" i="1"/>
  <c r="C19" i="1"/>
  <c r="B19" i="1"/>
  <c r="C18" i="1"/>
  <c r="B18" i="1"/>
  <c r="C17" i="1"/>
  <c r="B17" i="1"/>
  <c r="C16" i="1"/>
  <c r="B16" i="1"/>
  <c r="E15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E3" i="1"/>
  <c r="C3" i="1"/>
  <c r="B3" i="1"/>
  <c r="C2" i="1"/>
  <c r="B2" i="1"/>
  <c r="B33" i="5" l="1"/>
  <c r="F5" i="1" s="1"/>
  <c r="D5" i="1"/>
  <c r="B33" i="14"/>
  <c r="F14" i="1" s="1"/>
  <c r="D14" i="1"/>
  <c r="D6" i="1"/>
  <c r="B30" i="6"/>
  <c r="F6" i="1" s="1"/>
  <c r="B32" i="9"/>
  <c r="F9" i="1" s="1"/>
  <c r="D9" i="1"/>
  <c r="B33" i="18"/>
  <c r="F18" i="1" s="1"/>
  <c r="D18" i="1"/>
  <c r="D19" i="1"/>
  <c r="B32" i="19"/>
  <c r="F19" i="1" s="1"/>
  <c r="D7" i="1"/>
  <c r="B32" i="7"/>
  <c r="F7" i="1" s="1"/>
  <c r="D17" i="1"/>
  <c r="B30" i="2"/>
  <c r="F2" i="1" s="1"/>
  <c r="D2" i="1"/>
  <c r="D10" i="1"/>
  <c r="B33" i="10"/>
  <c r="F10" i="1" s="1"/>
  <c r="D22" i="1"/>
  <c r="B31" i="22"/>
  <c r="F22" i="1" s="1"/>
  <c r="D3" i="1"/>
  <c r="B33" i="3"/>
  <c r="F3" i="1" s="1"/>
  <c r="D13" i="1"/>
  <c r="B33" i="13"/>
  <c r="F13" i="1" s="1"/>
  <c r="B32" i="21"/>
  <c r="F21" i="1" s="1"/>
  <c r="D21" i="1"/>
  <c r="D23" i="1"/>
  <c r="B32" i="23"/>
  <c r="F23" i="1" s="1"/>
  <c r="D4" i="1"/>
  <c r="F15" i="16"/>
  <c r="G15" i="16" s="1"/>
  <c r="B31" i="16" s="1"/>
  <c r="F15" i="12"/>
  <c r="G15" i="12" s="1"/>
  <c r="B31" i="12" s="1"/>
  <c r="F15" i="15"/>
  <c r="G15" i="15" s="1"/>
  <c r="B31" i="15" s="1"/>
  <c r="D20" i="1"/>
  <c r="F13" i="8"/>
  <c r="G13" i="8" s="1"/>
  <c r="B29" i="8" s="1"/>
  <c r="F15" i="11"/>
  <c r="G15" i="11" s="1"/>
  <c r="B31" i="11" s="1"/>
  <c r="F24" i="17"/>
  <c r="G24" i="17" s="1"/>
  <c r="B32" i="17" s="1"/>
  <c r="E17" i="1" s="1"/>
  <c r="F14" i="24"/>
  <c r="G14" i="24" s="1"/>
  <c r="B30" i="24" s="1"/>
  <c r="B32" i="24" l="1"/>
  <c r="F24" i="1" s="1"/>
  <c r="D24" i="1"/>
  <c r="B33" i="17"/>
  <c r="F17" i="1" s="1"/>
  <c r="B33" i="16"/>
  <c r="F16" i="1" s="1"/>
  <c r="D16" i="1"/>
  <c r="D15" i="1"/>
  <c r="B33" i="15"/>
  <c r="F15" i="1" s="1"/>
  <c r="B31" i="8"/>
  <c r="F8" i="1" s="1"/>
  <c r="D8" i="1"/>
  <c r="D11" i="1"/>
  <c r="B33" i="11"/>
  <c r="F11" i="1" s="1"/>
  <c r="B33" i="12"/>
  <c r="F12" i="1" s="1"/>
  <c r="D12" i="1"/>
</calcChain>
</file>

<file path=xl/sharedStrings.xml><?xml version="1.0" encoding="utf-8"?>
<sst xmlns="http://schemas.openxmlformats.org/spreadsheetml/2006/main" count="1353" uniqueCount="213">
  <si>
    <t>Empresa</t>
  </si>
  <si>
    <t>Nom empresa</t>
  </si>
  <si>
    <t>Professionals</t>
  </si>
  <si>
    <t>Criteri 1</t>
  </si>
  <si>
    <t>Criteri 2</t>
  </si>
  <si>
    <t>TOTAL (40)</t>
  </si>
  <si>
    <t>Observacions</t>
  </si>
  <si>
    <t>Empresa 1</t>
  </si>
  <si>
    <t>Empresa 2</t>
  </si>
  <si>
    <t>Empresa 2 (2)</t>
  </si>
  <si>
    <t>Empresa 2 (3)</t>
  </si>
  <si>
    <t>Empresa 3</t>
  </si>
  <si>
    <t>Empresa 4</t>
  </si>
  <si>
    <t>Empresa 5</t>
  </si>
  <si>
    <t>Empresa 6</t>
  </si>
  <si>
    <t>Empresa 7</t>
  </si>
  <si>
    <t>Empresa 7 (2)</t>
  </si>
  <si>
    <t>Empresa 7 (3)</t>
  </si>
  <si>
    <t>Empresa 7 (4)</t>
  </si>
  <si>
    <t>Empresa 7 (5)</t>
  </si>
  <si>
    <t>Empresa 7 (6)</t>
  </si>
  <si>
    <t>Empresa 7 (7)</t>
  </si>
  <si>
    <t>Empresa 7 (8)</t>
  </si>
  <si>
    <t>Empresa 7 (9)</t>
  </si>
  <si>
    <t>Empresa 8</t>
  </si>
  <si>
    <t>Empresa 9</t>
  </si>
  <si>
    <t>Empresa 10</t>
  </si>
  <si>
    <t>Empresa 11</t>
  </si>
  <si>
    <t>Empresa 12</t>
  </si>
  <si>
    <t>Empresa 13</t>
  </si>
  <si>
    <t>LOT 6</t>
  </si>
  <si>
    <t>Lot</t>
  </si>
  <si>
    <t>Servei de producció Tècnica (Lot 6)</t>
  </si>
  <si>
    <t>Licitador</t>
  </si>
  <si>
    <t>BAOWATT SCCL</t>
  </si>
  <si>
    <t>Professional</t>
  </si>
  <si>
    <t>Miquel Feliu Hernandez</t>
  </si>
  <si>
    <t>Disciplines</t>
  </si>
  <si>
    <t>II·luminació</t>
  </si>
  <si>
    <t>So</t>
  </si>
  <si>
    <t>Vídeo</t>
  </si>
  <si>
    <t>CRITERI 1 — Trajectòria i capacitat tècnica en producció escènica (fins a 30 punts)</t>
  </si>
  <si>
    <t>Aspectes a valorar (descripció i )</t>
  </si>
  <si>
    <t>L’experiència acumulada en produccions escèniques, amb indicació del tipus de tasques tècniques desenvolupades, amb capacitat de resolució i aplicació de protocols</t>
  </si>
  <si>
    <t>La tipologia de contextos professionals
 en què ha treballat</t>
  </si>
  <si>
    <t>El coneixement i ús d’equips tècnics</t>
  </si>
  <si>
    <t>Nº</t>
  </si>
  <si>
    <t>Títol / descripció de l'acció / experiència</t>
  </si>
  <si>
    <t>Experiència. (0–4)</t>
  </si>
  <si>
    <t>La tipologia de contextos professionals
 en què ha treballat (0–4)</t>
  </si>
  <si>
    <t>El coneixement i ús d’equips tècnics (0–4)</t>
  </si>
  <si>
    <t>Mitjana acció</t>
  </si>
  <si>
    <t>Punts criteri</t>
  </si>
  <si>
    <t>Doc acreditativa (✔️)</t>
  </si>
  <si>
    <t>Porta Ferrada</t>
  </si>
  <si>
    <t>✔️ Sí</t>
  </si>
  <si>
    <t>Sons del Món</t>
  </si>
  <si>
    <t>Concert Estrenes Oques Graces</t>
  </si>
  <si>
    <t>FITAG</t>
  </si>
  <si>
    <t>Premis ENDERROCK</t>
  </si>
  <si>
    <t>Mitjana total criteri</t>
  </si>
  <si>
    <t>CRITERI 2 — Capacitat de treball en equip i adaptació al context de creació d’El Canal (fins a 10 punts)</t>
  </si>
  <si>
    <t>L’experiència en equips multidisciplinaris i muntatges compartits i entesa amb processos de creació.</t>
  </si>
  <si>
    <t>L’entesa amb processos de creació artística i dinàmiques de treball col·laboratiu.</t>
  </si>
  <si>
    <t>Situacions on hagis aportat solucions tècniques creatives o flexibles</t>
  </si>
  <si>
    <t>L’experiència en equips multidisciplinaris i muntatges compartits i entesa amb processos de creació(0–3,33)</t>
  </si>
  <si>
    <t>L’entesa amb processos de creació artística i dinàmiques de treball col·laboratiu.(0–3,33)</t>
  </si>
  <si>
    <t>Situacions on hagis aportat solucions tècniques creatives o flexibles(0–3,33)</t>
  </si>
  <si>
    <t>Capacitat de treball en equip</t>
  </si>
  <si>
    <t>Empatia amb la companyia</t>
  </si>
  <si>
    <t>Resolució de problemàtiques</t>
  </si>
  <si>
    <t>RESUM FINAL SOBRE B (fins a 40 punts)</t>
  </si>
  <si>
    <t>Criteri</t>
  </si>
  <si>
    <t>Puntuació final</t>
  </si>
  <si>
    <t>màxim</t>
  </si>
  <si>
    <t>1.</t>
  </si>
  <si>
    <t>2.</t>
  </si>
  <si>
    <t>TOTAL SOBRE B</t>
  </si>
  <si>
    <t>Alter Sinergies SL</t>
  </si>
  <si>
    <t>Oriol Roca i Cano</t>
  </si>
  <si>
    <t>Festival In-Edit</t>
  </si>
  <si>
    <t>Mercat de la Música Viva de Vic</t>
  </si>
  <si>
    <t>Festival (a)phònica</t>
  </si>
  <si>
    <t>Càntut (Festival)</t>
  </si>
  <si>
    <t>White Summer</t>
  </si>
  <si>
    <t>Presentació de projectes i valoració de les propostes creatives</t>
  </si>
  <si>
    <t>Pla de treball i desenvolupament de la residència</t>
  </si>
  <si>
    <t>Residències obertes: establiment de lligams amb el territori i altres entitats</t>
  </si>
  <si>
    <t>Mercé Casas i Guixeras</t>
  </si>
  <si>
    <t>Festivlas (A)phonica</t>
  </si>
  <si>
    <t>Fires de Girona</t>
  </si>
  <si>
    <t>Festival Porta Ferrada</t>
  </si>
  <si>
    <t>Festival Jazz de Barcelona</t>
  </si>
  <si>
    <t>Cia. Pere Hosta i Toti Toronell</t>
  </si>
  <si>
    <t>Joan Carles Ros</t>
  </si>
  <si>
    <t>Maquinària escènica</t>
  </si>
  <si>
    <t>Servei Tècnic Ajuntament de Celrà</t>
  </si>
  <si>
    <t>Servei Tècnic Casa de Cultura</t>
  </si>
  <si>
    <t>Servei Tècnic Ajuntament de La Jonquera</t>
  </si>
  <si>
    <t>Fira Mediterrània Manresa</t>
  </si>
  <si>
    <t>ANTONI PUJOL MENDEZ</t>
  </si>
  <si>
    <t>Del carrer al teatre</t>
  </si>
  <si>
    <t>Teatre / exposicions / altres</t>
  </si>
  <si>
    <t>Gires lluís Llach</t>
  </si>
  <si>
    <t>Audirori de Girona</t>
  </si>
  <si>
    <t>Festivals (Peralada)</t>
  </si>
  <si>
    <t>Paciència</t>
  </si>
  <si>
    <t>Aportacions tècniques</t>
  </si>
  <si>
    <t>Llibertat creativa</t>
  </si>
  <si>
    <t>Manel Palahí Mundet</t>
  </si>
  <si>
    <t>Rigging</t>
  </si>
  <si>
    <t>Esport final Four Eurolliga Victòria Gasteiz</t>
  </si>
  <si>
    <t>Música, concert Sopa de Cabra</t>
  </si>
  <si>
    <t>event clàssic auto Madrid</t>
  </si>
  <si>
    <t>Gira "i només jo vaig escapar-me de Caryl Churchill</t>
  </si>
  <si>
    <t>Empatia</t>
  </si>
  <si>
    <t>Dinàmica positiva</t>
  </si>
  <si>
    <t>aportar sol·lucions tècniques</t>
  </si>
  <si>
    <t>FRANCESC XAVIER FELIU PRATS</t>
  </si>
  <si>
    <t>Fira AD Bosch Mekanic</t>
  </si>
  <si>
    <t>Festival (A)phònica</t>
  </si>
  <si>
    <t>Centre cultural La Mercé (Girona)</t>
  </si>
  <si>
    <t>Gira especatcle "Un te a la menta"</t>
  </si>
  <si>
    <t>Espai Ter</t>
  </si>
  <si>
    <t>Perfil tècnic prulidisciplinar</t>
  </si>
  <si>
    <t>Coneixement global del projecte</t>
  </si>
  <si>
    <t>Valors, actituds i comportament</t>
  </si>
  <si>
    <t>FIGUERAS GARCIA GERARD</t>
  </si>
  <si>
    <t>Festival Cantut</t>
  </si>
  <si>
    <t>Patorets de Figueres</t>
  </si>
  <si>
    <t>Concerts efímers (diversos)</t>
  </si>
  <si>
    <t>Reforma Sala Audiovisual Can Laporta Jonquera</t>
  </si>
  <si>
    <t>Orquestra MitjaNit</t>
  </si>
  <si>
    <t>Escolta activa</t>
  </si>
  <si>
    <t>Complicitat i col·laboració</t>
  </si>
  <si>
    <t>Capacitat de resposta tècnica</t>
  </si>
  <si>
    <t>ANT SERVEIS PROFESSIONALS, SL</t>
  </si>
  <si>
    <t>Arnal Garcia Gonzalez</t>
  </si>
  <si>
    <t>(A)Phònica</t>
  </si>
  <si>
    <t>Camila Cabello espectacle</t>
  </si>
  <si>
    <t>Festival Perelada</t>
  </si>
  <si>
    <t>Mundial de Rem de Veterans</t>
  </si>
  <si>
    <t>Opera Sabadell</t>
  </si>
  <si>
    <t>Escolta Activa i adaptabilitat dins els equips multidisciplinars</t>
  </si>
  <si>
    <t>Entesa profunda del procés creatiu i implicació constructiva</t>
  </si>
  <si>
    <t>Professionalitat, respecte i cura per l'espai compartit</t>
  </si>
  <si>
    <t>Adrià Trirado Morente</t>
  </si>
  <si>
    <t>Cristina Ramón Gifra</t>
  </si>
  <si>
    <t>Guillem Ripoll Jofré</t>
  </si>
  <si>
    <t>Javier Bilbao Manzanos</t>
  </si>
  <si>
    <t>Marc-Pol Mateu Lao</t>
  </si>
  <si>
    <t>Gabriel Sierra Navarro</t>
  </si>
  <si>
    <t>Esteve Dalmau Sánchez</t>
  </si>
  <si>
    <t>Tania Vergara Bustamante</t>
  </si>
  <si>
    <t>Marco Mattarucchi</t>
  </si>
  <si>
    <t>Caontrucció escenògrafies</t>
  </si>
  <si>
    <t>Lo Mínimo (Producció espectacle)</t>
  </si>
  <si>
    <t>Entre (Producció espectacle)</t>
  </si>
  <si>
    <t>🟡 Parcial</t>
  </si>
  <si>
    <t>La bruixa tramuntana (Producció espectacle)</t>
  </si>
  <si>
    <t>Festival Delirium</t>
  </si>
  <si>
    <t>Acompanyar</t>
  </si>
  <si>
    <t>Comprensió del moment dels projectes i disponibilitat</t>
  </si>
  <si>
    <t>JOSEP ARUMÍ ISERN</t>
  </si>
  <si>
    <t>(0–4)</t>
  </si>
  <si>
    <t>1.Festival Temporada Alta</t>
  </si>
  <si>
    <t>Centre d’Arts Escèniques El Canal (CAES)</t>
  </si>
  <si>
    <t>Escarlata Circus</t>
  </si>
  <si>
    <t>Setze Fetges / Sergi López – “Non Solum”</t>
  </si>
  <si>
    <t>Bitò Produccions</t>
  </si>
  <si>
    <t>Coordinació en equips multidisciplinaris i muntatges simultanis</t>
  </si>
  <si>
    <t>Entesa amb processos de creació i dinàmiques col·laboratives</t>
  </si>
  <si>
    <t>Capacitat de resposta i actitud professional respectuosa</t>
  </si>
  <si>
    <t>1. Experiència professional en accions</t>
  </si>
  <si>
    <t>2. Experiència i coneixement dels circuits</t>
  </si>
  <si>
    <t>LINK PRODUCCIONS SLU</t>
  </si>
  <si>
    <t>Marc Marquès Turon</t>
  </si>
  <si>
    <t>CONCERTS DE PATTI SMITH A 
L’AUDITORI DE GIRONA</t>
  </si>
  <si>
    <t>FESTIVAL STRENES</t>
  </si>
  <si>
    <t>GAL·LA PREMIS ENDERROCK</t>
  </si>
  <si>
    <t>FESTIVAL DE MÚSIQUES DE TORROELLA</t>
  </si>
  <si>
    <t>‘LA DISPUTA’, AMB JOSEP MARIA 
FLOTATS I PEP PLANAS</t>
  </si>
  <si>
    <t>Flexibilitat i capacitat de donar solucions creatives</t>
  </si>
  <si>
    <t>Treball col·laboratiu i empatia amb els equips artístics</t>
  </si>
  <si>
    <t>Professionalitat i puntualitat</t>
  </si>
  <si>
    <t>SERGI TORNS MARTINEZ</t>
  </si>
  <si>
    <t>Un Gran Salt (producció Pot Petit)</t>
  </si>
  <si>
    <t>Desconcerto</t>
  </si>
  <si>
    <t>Tècnic llums Teatre Principal d'Olot</t>
  </si>
  <si>
    <t>TEMPORADA ALTA</t>
  </si>
  <si>
    <t>El Canal Salt</t>
  </si>
  <si>
    <t>Assegurar les necessitats tècniques</t>
  </si>
  <si>
    <t>Comunicació activa</t>
  </si>
  <si>
    <t>Mostrar-se disponible i actiu</t>
  </si>
  <si>
    <t>ENRIC POTRONY SERRET</t>
  </si>
  <si>
    <t>Festival Temporada Alta</t>
  </si>
  <si>
    <t>Aphònica. Festivalde la veu de Banyoles</t>
  </si>
  <si>
    <t>gira de l’opera Nabucco</t>
  </si>
  <si>
    <t>Trànsit (producció Cabosanroque)</t>
  </si>
  <si>
    <t xml:space="preserve">Guillem Gisbert (producció)
</t>
  </si>
  <si>
    <t>Complir</t>
  </si>
  <si>
    <t>Coordinar</t>
  </si>
  <si>
    <t>Professionalitat</t>
  </si>
  <si>
    <t>ASA 58, SL</t>
  </si>
  <si>
    <t>Abdon Compta Solano</t>
  </si>
  <si>
    <t>Mare de Sucre (producció)</t>
  </si>
  <si>
    <t>Nauta Cor de Teatre (Producció)</t>
  </si>
  <si>
    <t>Com els Pingüins (Producció)</t>
  </si>
  <si>
    <t>No sé com Gloses! (Producció)</t>
  </si>
  <si>
    <t>Terra Màgica (Producció)</t>
  </si>
  <si>
    <t>Psicologia i comunicació amb les 
companyies</t>
  </si>
  <si>
    <t>Treball en equip multidisciplinari</t>
  </si>
  <si>
    <t>Adaptació i resolució de problemes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</si>
</sst>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MT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/>
    <xf numFmtId="2" fontId="0" fillId="0" borderId="0" xfId="0" applyNumberFormat="1"/>
    <xf numFmtId="0" fontId="3" fillId="0" borderId="0" xfId="0" applyFont="1"/>
    <xf numFmtId="14" fontId="0" fillId="0" borderId="0" xfId="0" applyNumberFormat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6" fillId="0" borderId="0" xfId="0" applyFont="1" applyAlignment="1">
      <alignment wrapText="1"/>
    </xf>
    <xf numFmtId="2" fontId="3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3" fillId="0" borderId="1" xfId="0" applyFont="1" applyBorder="1"/>
    <xf numFmtId="0" fontId="11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" fillId="2" borderId="0" xfId="0" applyFont="1" applyFill="1"/>
    <xf numFmtId="0" fontId="0" fillId="0" borderId="0" xfId="0"/>
    <xf numFmtId="0" fontId="2" fillId="0" borderId="0" xfId="0" applyFont="1" applyAlignment="1">
      <alignment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115" workbookViewId="0">
      <pane ySplit="1" topLeftCell="A2" activePane="bottomLeft" state="frozen"/>
      <selection pane="bottomLeft" activeCell="B25" sqref="B25"/>
    </sheetView>
  </sheetViews>
  <sheetFormatPr baseColWidth="10" defaultColWidth="9.140625" defaultRowHeight="15"/>
  <cols>
    <col min="1" max="1" width="18.5703125" style="34" customWidth="1"/>
    <col min="2" max="3" width="34.5703125" style="34" customWidth="1"/>
    <col min="4" max="5" width="13.42578125" style="34" customWidth="1"/>
    <col min="6" max="6" width="16.140625" style="34" customWidth="1"/>
    <col min="7" max="7" width="25.7109375" style="34" customWidth="1"/>
  </cols>
  <sheetData>
    <row r="1" spans="1:7">
      <c r="A1" s="32" t="s">
        <v>0</v>
      </c>
      <c r="B1" s="33" t="s">
        <v>1</v>
      </c>
      <c r="C1" s="33" t="s">
        <v>2</v>
      </c>
      <c r="D1" s="32" t="s">
        <v>3</v>
      </c>
      <c r="E1" s="32" t="s">
        <v>4</v>
      </c>
      <c r="F1" s="32" t="s">
        <v>5</v>
      </c>
      <c r="G1" s="32" t="s">
        <v>6</v>
      </c>
    </row>
    <row r="2" spans="1:7">
      <c r="A2" s="28" t="s">
        <v>7</v>
      </c>
      <c r="B2" s="17" t="str">
        <f>'Empresa 1'!B2</f>
        <v>BAOWATT SCCL</v>
      </c>
      <c r="C2" s="17" t="str">
        <f>'Empresa 1'!B3</f>
        <v>Miquel Feliu Hernandez</v>
      </c>
      <c r="D2" s="29">
        <f>'Empresa 1'!B28</f>
        <v>21.25</v>
      </c>
      <c r="E2" s="29">
        <f>'Empresa 1'!B29</f>
        <v>9.0090090090090005</v>
      </c>
      <c r="F2" s="4">
        <f>'Empresa 1'!B30</f>
        <v>30.259009009008999</v>
      </c>
      <c r="G2" s="31"/>
    </row>
    <row r="3" spans="1:7">
      <c r="A3" s="28" t="s">
        <v>8</v>
      </c>
      <c r="B3" s="17" t="str">
        <f>'Empresa 2'!B2</f>
        <v>Alter Sinergies SL</v>
      </c>
      <c r="C3" s="17" t="str">
        <f>'Empresa 2'!B3</f>
        <v>Oriol Roca i Cano</v>
      </c>
      <c r="D3" s="29">
        <f>'Empresa 2'!B31</f>
        <v>24</v>
      </c>
      <c r="E3" s="29">
        <f>'Empresa 2'!B32</f>
        <v>7.3373373373373303</v>
      </c>
      <c r="F3" s="4">
        <f>'Empresa 2'!B33</f>
        <v>31.337337337337331</v>
      </c>
      <c r="G3" s="31"/>
    </row>
    <row r="4" spans="1:7">
      <c r="A4" s="28" t="s">
        <v>9</v>
      </c>
      <c r="B4" s="17" t="str">
        <f>'Empresa 2 (2)'!B2</f>
        <v>Alter Sinergies SL</v>
      </c>
      <c r="C4" s="17" t="str">
        <f>'Empresa 2 (2)'!B3</f>
        <v>Mercé Casas i Guixeras</v>
      </c>
      <c r="D4" s="29">
        <f>'Empresa 2 (2)'!B31</f>
        <v>25.5</v>
      </c>
      <c r="E4" s="29">
        <f>'Empresa 2 (2)'!B32</f>
        <v>7.3373373373373303</v>
      </c>
      <c r="F4" s="4">
        <f>'Empresa 2 (2)'!B33</f>
        <v>32.837337337337331</v>
      </c>
      <c r="G4" s="31"/>
    </row>
    <row r="5" spans="1:7">
      <c r="A5" s="28" t="s">
        <v>10</v>
      </c>
      <c r="B5" s="17" t="str">
        <f>'Empresa 2 (3)'!B2</f>
        <v>Alter Sinergies SL</v>
      </c>
      <c r="C5" s="17" t="str">
        <f>'Empresa 2 (3)'!B3</f>
        <v>Joan Carles Ros</v>
      </c>
      <c r="D5" s="29">
        <f>'Empresa 2 (3)'!B31</f>
        <v>30</v>
      </c>
      <c r="E5" s="29">
        <f>'Empresa 2 (3)'!B32</f>
        <v>7.3373373373373303</v>
      </c>
      <c r="F5" s="4">
        <f>'Empresa 2 (3)'!B33</f>
        <v>37.337337337337331</v>
      </c>
      <c r="G5" s="31"/>
    </row>
    <row r="6" spans="1:7">
      <c r="A6" s="28" t="s">
        <v>11</v>
      </c>
      <c r="B6" s="17" t="str">
        <f>'Empresa 3'!B2</f>
        <v>ANTONI PUJOL MENDEZ</v>
      </c>
      <c r="C6" s="17" t="str">
        <f>'Empresa 3'!B2</f>
        <v>ANTONI PUJOL MENDEZ</v>
      </c>
      <c r="D6" s="29">
        <f>'Empresa 3'!B28</f>
        <v>23.500000000000004</v>
      </c>
      <c r="E6" s="29">
        <f>'Empresa 3'!B29</f>
        <v>7.007007007007001</v>
      </c>
      <c r="F6" s="4">
        <f>'Empresa 3'!B30</f>
        <v>30.507007007007005</v>
      </c>
      <c r="G6" s="31"/>
    </row>
    <row r="7" spans="1:7">
      <c r="A7" s="28" t="s">
        <v>12</v>
      </c>
      <c r="B7" s="17" t="str">
        <f>'Empresa 4'!B2</f>
        <v>Manel Palahí Mundet</v>
      </c>
      <c r="C7" s="17" t="str">
        <f>'Empresa 4'!B2</f>
        <v>Manel Palahí Mundet</v>
      </c>
      <c r="D7" s="29">
        <f>'Empresa 4'!B30</f>
        <v>22</v>
      </c>
      <c r="E7" s="29">
        <f>'Empresa 4'!B31</f>
        <v>8.675342008675333</v>
      </c>
      <c r="F7" s="4">
        <f>'Empresa 4'!B32</f>
        <v>30.675342008675333</v>
      </c>
      <c r="G7" s="31"/>
    </row>
    <row r="8" spans="1:7">
      <c r="A8" s="28" t="s">
        <v>13</v>
      </c>
      <c r="B8" s="17" t="str">
        <f>'Empresa 5'!B2</f>
        <v>FRANCESC XAVIER FELIU PRATS</v>
      </c>
      <c r="C8" s="17" t="str">
        <f>'Empresa 5'!B2</f>
        <v>FRANCESC XAVIER FELIU PRATS</v>
      </c>
      <c r="D8" s="29">
        <f>'Empresa 5'!B29</f>
        <v>26.000000000000004</v>
      </c>
      <c r="E8" s="29">
        <f>'Empresa 5'!B30</f>
        <v>6.6733400066733326</v>
      </c>
      <c r="F8" s="4">
        <f>'Empresa 5'!B31</f>
        <v>32.673340006673335</v>
      </c>
      <c r="G8" s="31"/>
    </row>
    <row r="9" spans="1:7">
      <c r="A9" s="28" t="s">
        <v>14</v>
      </c>
      <c r="B9" s="17" t="str">
        <f>'Empresa 6'!B2</f>
        <v>FIGUERAS GARCIA GERARD</v>
      </c>
      <c r="C9" s="17" t="str">
        <f>'Empresa 6'!B2</f>
        <v>FIGUERAS GARCIA GERARD</v>
      </c>
      <c r="D9" s="29">
        <f>'Empresa 6'!B30</f>
        <v>21.249999999999996</v>
      </c>
      <c r="E9" s="29">
        <f>'Empresa 6'!B31</f>
        <v>9.0090090090090005</v>
      </c>
      <c r="F9" s="4">
        <f>'Empresa 6'!B32</f>
        <v>30.259009009008999</v>
      </c>
      <c r="G9" s="31"/>
    </row>
    <row r="10" spans="1:7">
      <c r="A10" s="28" t="s">
        <v>15</v>
      </c>
      <c r="B10" s="17" t="str">
        <f>'Empresa 7'!B2</f>
        <v>ANT SERVEIS PROFESSIONALS, SL</v>
      </c>
      <c r="C10" s="17" t="str">
        <f>'Empresa 7'!B3</f>
        <v>Arnal Garcia Gonzalez</v>
      </c>
      <c r="D10" s="29">
        <f>'Empresa 7'!B31</f>
        <v>12.499999999999998</v>
      </c>
      <c r="E10" s="29">
        <f>'Empresa 7'!B32</f>
        <v>8.0080080080079998</v>
      </c>
      <c r="F10" s="30">
        <f>'Empresa 7'!B33</f>
        <v>20.508008008007998</v>
      </c>
      <c r="G10" s="31"/>
    </row>
    <row r="11" spans="1:7">
      <c r="A11" s="28" t="s">
        <v>16</v>
      </c>
      <c r="B11" s="17" t="str">
        <f>'Empresa 7 (2)'!B2</f>
        <v>ANT SERVEIS PROFESSIONALS, SL</v>
      </c>
      <c r="C11" s="17" t="str">
        <f>'Empresa 7 (2)'!B3</f>
        <v>Adrià Trirado Morente</v>
      </c>
      <c r="D11" s="29">
        <f>'Empresa 7 (2)'!B31</f>
        <v>12.499999999999998</v>
      </c>
      <c r="E11" s="29">
        <f>'Empresa 7 (2)'!B32</f>
        <v>8.0080080080079998</v>
      </c>
      <c r="F11" s="30">
        <f>'Empresa 7 (2)'!B33</f>
        <v>20.508008008007998</v>
      </c>
      <c r="G11" s="31"/>
    </row>
    <row r="12" spans="1:7">
      <c r="A12" s="28" t="s">
        <v>17</v>
      </c>
      <c r="B12" s="17" t="str">
        <f>'Empresa 7 (3)'!B2</f>
        <v>ANT SERVEIS PROFESSIONALS, SL</v>
      </c>
      <c r="C12" s="17" t="str">
        <f>'Empresa 7 (3)'!B3</f>
        <v>Cristina Ramón Gifra</v>
      </c>
      <c r="D12" s="29">
        <f>'Empresa 7 (3)'!B31</f>
        <v>12.499999999999998</v>
      </c>
      <c r="E12" s="29">
        <f>'Empresa 7 (3)'!B32</f>
        <v>8.0080080080079998</v>
      </c>
      <c r="F12" s="30">
        <f>'Empresa 7 (3)'!B33</f>
        <v>20.508008008007998</v>
      </c>
      <c r="G12" s="31"/>
    </row>
    <row r="13" spans="1:7">
      <c r="A13" s="28" t="s">
        <v>18</v>
      </c>
      <c r="B13" s="17" t="str">
        <f>'Empresa 7 (4)'!B2</f>
        <v>ANT SERVEIS PROFESSIONALS, SL</v>
      </c>
      <c r="C13" s="17" t="str">
        <f>'Empresa 7 (4)'!B3</f>
        <v>Guillem Ripoll Jofré</v>
      </c>
      <c r="D13" s="29">
        <f>'Empresa 7 (4)'!B31</f>
        <v>12.499999999999998</v>
      </c>
      <c r="E13" s="29">
        <f>'Empresa 7 (4)'!B32</f>
        <v>8.0080080080079998</v>
      </c>
      <c r="F13" s="30">
        <f>'Empresa 7 (4)'!B33</f>
        <v>20.508008008007998</v>
      </c>
      <c r="G13" s="31"/>
    </row>
    <row r="14" spans="1:7">
      <c r="A14" s="28" t="s">
        <v>19</v>
      </c>
      <c r="B14" s="17" t="str">
        <f>'Empresa 7 (5)'!B2</f>
        <v>ANT SERVEIS PROFESSIONALS, SL</v>
      </c>
      <c r="C14" s="17" t="str">
        <f>'Empresa 7 (5)'!B3</f>
        <v>Javier Bilbao Manzanos</v>
      </c>
      <c r="D14" s="29">
        <f>'Empresa 7 (5)'!B31</f>
        <v>12.499999999999998</v>
      </c>
      <c r="E14" s="29">
        <f>'Empresa 7 (5)'!B32</f>
        <v>8.0080080080079998</v>
      </c>
      <c r="F14" s="30">
        <f>'Empresa 7 (5)'!B33</f>
        <v>20.508008008007998</v>
      </c>
      <c r="G14" s="31"/>
    </row>
    <row r="15" spans="1:7">
      <c r="A15" s="28" t="s">
        <v>20</v>
      </c>
      <c r="B15" s="17" t="str">
        <f>'Empresa 7 (6)'!B2</f>
        <v>ANT SERVEIS PROFESSIONALS, SL</v>
      </c>
      <c r="C15" s="17" t="str">
        <f>'Empresa 7 (6)'!B3</f>
        <v>Marc-Pol Mateu Lao</v>
      </c>
      <c r="D15" s="29">
        <f>'Empresa 7 (6)'!B31</f>
        <v>12.499999999999998</v>
      </c>
      <c r="E15" s="29">
        <f>'Empresa 7 (6)'!B32</f>
        <v>8.0080080080079998</v>
      </c>
      <c r="F15" s="30">
        <f>'Empresa 7 (6)'!B33</f>
        <v>20.508008008007998</v>
      </c>
      <c r="G15" s="31"/>
    </row>
    <row r="16" spans="1:7">
      <c r="A16" s="28" t="s">
        <v>21</v>
      </c>
      <c r="B16" s="17" t="str">
        <f>'Empresa 7 (7)'!B2</f>
        <v>ANT SERVEIS PROFESSIONALS, SL</v>
      </c>
      <c r="C16" s="17" t="str">
        <f>'Empresa 7 (7)'!B3</f>
        <v>Gabriel Sierra Navarro</v>
      </c>
      <c r="D16" s="29">
        <f>'Empresa 7 (7)'!B31</f>
        <v>12.499999999999998</v>
      </c>
      <c r="E16" s="29">
        <f>'Empresa 7 (7)'!B32</f>
        <v>8.0080080080079998</v>
      </c>
      <c r="F16" s="30">
        <f>'Empresa 7 (7)'!B33</f>
        <v>20.508008008007998</v>
      </c>
      <c r="G16" s="31"/>
    </row>
    <row r="17" spans="1:7">
      <c r="A17" s="28" t="s">
        <v>22</v>
      </c>
      <c r="B17" s="17" t="str">
        <f>'Empresa 7 (8)'!B2</f>
        <v>ANT SERVEIS PROFESSIONALS, SL</v>
      </c>
      <c r="C17" s="17" t="str">
        <f>'Empresa 7 (8)'!B3</f>
        <v>Esteve Dalmau Sánchez</v>
      </c>
      <c r="D17" s="29">
        <f>'Empresa 7 (8)'!B31</f>
        <v>12.499999999999998</v>
      </c>
      <c r="E17" s="29">
        <f>'Empresa 7 (8)'!B32</f>
        <v>8.0080080080079998</v>
      </c>
      <c r="F17" s="30">
        <f>'Empresa 7 (8)'!B33</f>
        <v>20.508008008007998</v>
      </c>
      <c r="G17" s="31"/>
    </row>
    <row r="18" spans="1:7">
      <c r="A18" s="28" t="s">
        <v>23</v>
      </c>
      <c r="B18" s="17" t="str">
        <f>'Empresa 7 (9)'!B2</f>
        <v>ANT SERVEIS PROFESSIONALS, SL</v>
      </c>
      <c r="C18" s="17" t="str">
        <f>'Empresa 7 (9)'!B3</f>
        <v>Tania Vergara Bustamante</v>
      </c>
      <c r="D18" s="29">
        <f>'Empresa 7 (9)'!B31</f>
        <v>12.499999999999998</v>
      </c>
      <c r="E18" s="29">
        <f>'Empresa 7 (9)'!B32</f>
        <v>8.0080080080079998</v>
      </c>
      <c r="F18" s="30">
        <f>'Empresa 7 (9)'!B33</f>
        <v>20.508008008007998</v>
      </c>
      <c r="G18" s="31"/>
    </row>
    <row r="19" spans="1:7">
      <c r="A19" s="28" t="s">
        <v>24</v>
      </c>
      <c r="B19" s="17" t="str">
        <f>'Empresa 8'!B2</f>
        <v>Marco Mattarucchi</v>
      </c>
      <c r="C19" s="17" t="str">
        <f>'Empresa 8'!B2</f>
        <v>Marco Mattarucchi</v>
      </c>
      <c r="D19" s="29">
        <f>'Empresa 8'!B30</f>
        <v>22</v>
      </c>
      <c r="E19" s="29">
        <f>'Empresa 8'!B31</f>
        <v>8.3416750083416673</v>
      </c>
      <c r="F19" s="30">
        <f>'Empresa 8'!B32</f>
        <v>30.341675008341667</v>
      </c>
      <c r="G19" s="31"/>
    </row>
    <row r="20" spans="1:7">
      <c r="A20" s="28" t="s">
        <v>25</v>
      </c>
      <c r="B20" s="17" t="str">
        <f>'Empresa 9'!B2</f>
        <v>JOSEP ARUMÍ ISERN</v>
      </c>
      <c r="C20" s="17" t="str">
        <f>'Empresa 9'!B2</f>
        <v>JOSEP ARUMÍ ISERN</v>
      </c>
      <c r="D20" s="29">
        <f>'Empresa 9'!B30</f>
        <v>27</v>
      </c>
      <c r="E20" s="29">
        <f>'Empresa 9'!B31</f>
        <v>9.0090090090090005</v>
      </c>
      <c r="F20" s="30">
        <f>'Empresa 9'!B32</f>
        <v>36.009009009008999</v>
      </c>
      <c r="G20" s="31"/>
    </row>
    <row r="21" spans="1:7">
      <c r="A21" s="28" t="s">
        <v>26</v>
      </c>
      <c r="B21" s="17" t="str">
        <f>'Empresa 10'!B2</f>
        <v>LINK PRODUCCIONS SLU</v>
      </c>
      <c r="C21" s="17" t="str">
        <f>'Empresa 10'!B3</f>
        <v>Marc Marquès Turon</v>
      </c>
      <c r="D21" s="29">
        <f>'Empresa 10'!B30</f>
        <v>14</v>
      </c>
      <c r="E21" s="29">
        <f>'Empresa 10'!B31</f>
        <v>8.5085085085085002</v>
      </c>
      <c r="F21" s="30">
        <f>'Empresa 10'!B32</f>
        <v>22.508508508508498</v>
      </c>
      <c r="G21" s="31"/>
    </row>
    <row r="22" spans="1:7">
      <c r="A22" s="28" t="s">
        <v>27</v>
      </c>
      <c r="B22" s="17" t="str">
        <f>'Empresa 11'!B2</f>
        <v>SERGI TORNS MARTINEZ</v>
      </c>
      <c r="C22" s="17" t="str">
        <f>'Empresa 11'!B2</f>
        <v>SERGI TORNS MARTINEZ</v>
      </c>
      <c r="D22" s="29">
        <f>'Empresa 11'!B29</f>
        <v>21.249999999999996</v>
      </c>
      <c r="E22" s="29">
        <f>'Empresa 11'!B30</f>
        <v>7.6743410076743341</v>
      </c>
      <c r="F22" s="30">
        <f>'Empresa 11'!B31</f>
        <v>28.924341007674329</v>
      </c>
      <c r="G22" s="31"/>
    </row>
    <row r="23" spans="1:7">
      <c r="A23" s="28" t="s">
        <v>28</v>
      </c>
      <c r="B23" s="17" t="str">
        <f>'Empresa 12'!B2</f>
        <v>ENRIC POTRONY SERRET</v>
      </c>
      <c r="C23" s="17" t="str">
        <f>'Empresa 12'!B2</f>
        <v>ENRIC POTRONY SERRET</v>
      </c>
      <c r="D23" s="29">
        <f>'Empresa 12'!B30</f>
        <v>23</v>
      </c>
      <c r="E23" s="29">
        <f>'Empresa 12'!B31</f>
        <v>7.841174507841167</v>
      </c>
      <c r="F23" s="30">
        <f>'Empresa 12'!B32</f>
        <v>30.841174507841167</v>
      </c>
      <c r="G23" s="31"/>
    </row>
    <row r="24" spans="1:7">
      <c r="A24" s="28" t="s">
        <v>29</v>
      </c>
      <c r="B24" s="17" t="str">
        <f>'Empresa 13'!B2</f>
        <v>ASA 58, SL</v>
      </c>
      <c r="C24" s="17" t="str">
        <f>'Empresa 13'!B3</f>
        <v>Abdon Compta Solano</v>
      </c>
      <c r="D24" s="29">
        <f>'Empresa 13'!B30</f>
        <v>21.5</v>
      </c>
      <c r="E24" s="29">
        <f>'Empresa 13'!B31</f>
        <v>8.8421755088421676</v>
      </c>
      <c r="F24" s="30">
        <f>'Empresa 13'!B32</f>
        <v>30.342175508842168</v>
      </c>
      <c r="G24" s="31"/>
    </row>
    <row r="26" spans="1:7">
      <c r="A26" s="35" t="s">
        <v>30</v>
      </c>
    </row>
  </sheetData>
  <pageMargins left="0.75" right="0.75" top="1" bottom="1" header="0.5" footer="0.5"/>
  <pageSetup paperSize="9" scale="83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1" sqref="A31:A3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137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58.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29:E29"/>
    <mergeCell ref="A7:J7"/>
    <mergeCell ref="A8:B8"/>
    <mergeCell ref="A18:J18"/>
    <mergeCell ref="A19:B19"/>
  </mergeCells>
  <dataValidations count="5">
    <dataValidation type="decimal" showInputMessage="1" showErrorMessage="1" sqref="C10:E14">
      <formula1>0</formula1>
      <formula2>4</formula2>
    </dataValidation>
    <dataValidation type="decimal" showInputMessage="1" showErrorMessage="1" sqref="C21:E23">
      <formula1>0</formula1>
      <formula2>3.33</formula2>
    </dataValidation>
    <dataValidation type="decimal" allowBlank="1" showInputMessage="1" showErrorMessage="1" sqref="C21:E23">
      <formula1>0</formula1>
      <formula2>3.33</formula2>
    </dataValidation>
    <dataValidation type="decimal" allowBlank="1" showInputMessage="1" showErrorMessage="1" sqref="C10:E14">
      <formula1>0</formula1>
      <formula2>4</formula2>
    </dataValidation>
    <dataValidation type="list" allowBlank="1" showInputMessage="1" showErrorMessage="1" sqref="H10:H14 H21:H23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1" sqref="A31:A3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146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3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10:H14 H21:H23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1" sqref="A31:A3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147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2.2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10:H14 H21:H23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1" sqref="A31:A3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148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2.2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10:H14 H21:H23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1" sqref="A31:A3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149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0.7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10:H14 H21:H23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79" zoomScaleNormal="79" workbookViewId="0">
      <selection activeCell="B22" sqref="B2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150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4.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10:H14 H21:H23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31" sqref="A31:A3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151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78.7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10:H15 H21:H23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1" sqref="A31:A32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152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57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3.7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21:H23 H10:H14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B40" sqref="B40"/>
    </sheetView>
  </sheetViews>
  <sheetFormatPr baseColWidth="10" defaultColWidth="9.140625" defaultRowHeight="15"/>
  <cols>
    <col min="1" max="5" width="34" style="34" customWidth="1"/>
    <col min="6" max="6" width="24.85546875" style="34" customWidth="1"/>
    <col min="7" max="7" width="14.85546875" style="34" customWidth="1"/>
    <col min="8" max="8" width="17.85546875" style="34" customWidth="1"/>
    <col min="9" max="9" width="23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136</v>
      </c>
    </row>
    <row r="3" spans="1:10">
      <c r="A3" s="6" t="s">
        <v>35</v>
      </c>
      <c r="B3" s="11" t="s">
        <v>153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138</v>
      </c>
      <c r="C10" s="7">
        <v>1.5</v>
      </c>
      <c r="D10" s="7">
        <v>2</v>
      </c>
      <c r="E10" s="7">
        <v>1.5</v>
      </c>
      <c r="F10" s="8">
        <f>IF(COUNTA(C10:E10)=0,"",(C10+D10+E10)/3)</f>
        <v>1.6666666666666667</v>
      </c>
      <c r="G10" s="3"/>
      <c r="H10" s="3" t="s">
        <v>55</v>
      </c>
      <c r="I10" s="1"/>
    </row>
    <row r="11" spans="1:10">
      <c r="A11" s="3">
        <v>2</v>
      </c>
      <c r="B11" s="1" t="s">
        <v>139</v>
      </c>
      <c r="C11" s="7">
        <v>1.5</v>
      </c>
      <c r="D11" s="7">
        <v>2</v>
      </c>
      <c r="E11" s="7">
        <v>1.5</v>
      </c>
      <c r="F11" s="8">
        <f>IF(COUNTA(C11:E11)=0,"",(C11+D11+E11)/3)</f>
        <v>1.6666666666666667</v>
      </c>
      <c r="G11" s="3"/>
      <c r="H11" s="3" t="s">
        <v>55</v>
      </c>
      <c r="I11" s="1"/>
    </row>
    <row r="12" spans="1:10">
      <c r="A12" s="3">
        <v>3</v>
      </c>
      <c r="B12" s="1" t="s">
        <v>140</v>
      </c>
      <c r="C12" s="7">
        <v>1.5</v>
      </c>
      <c r="D12" s="7">
        <v>2</v>
      </c>
      <c r="E12" s="7">
        <v>1.5</v>
      </c>
      <c r="F12" s="8">
        <f>IF(COUNTA(C12:E12)=0,"",(C12+D12+E12)/3)</f>
        <v>1.6666666666666667</v>
      </c>
      <c r="G12" s="3"/>
      <c r="H12" s="3" t="s">
        <v>55</v>
      </c>
      <c r="I12" s="1"/>
    </row>
    <row r="13" spans="1:10">
      <c r="A13" s="3">
        <v>4</v>
      </c>
      <c r="B13" s="1" t="s">
        <v>141</v>
      </c>
      <c r="C13" s="7">
        <v>1</v>
      </c>
      <c r="D13" s="7">
        <v>1.5</v>
      </c>
      <c r="E13" s="7">
        <v>1.5</v>
      </c>
      <c r="F13" s="8">
        <f>IF(COUNTA(C13:E13)=0,"",(C13+D13+E13)/3)</f>
        <v>1.3333333333333333</v>
      </c>
      <c r="G13" s="3"/>
      <c r="H13" s="3" t="s">
        <v>55</v>
      </c>
      <c r="I13" s="1"/>
    </row>
    <row r="14" spans="1:10">
      <c r="A14" s="3">
        <v>5</v>
      </c>
      <c r="B14" s="1" t="s">
        <v>142</v>
      </c>
      <c r="C14" s="7">
        <v>2.5</v>
      </c>
      <c r="D14" s="7">
        <v>2</v>
      </c>
      <c r="E14" s="7">
        <v>1.5</v>
      </c>
      <c r="F14" s="8">
        <f>IF(COUNTA(C14:E14)=0,"",(C14+D14+E14)/3)</f>
        <v>2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1.6666666666666665</v>
      </c>
      <c r="G15" s="4">
        <f>IF(F15="","",F15*7.5)</f>
        <v>12.499999999999998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70.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30" customHeight="1">
      <c r="A21" s="3">
        <v>1</v>
      </c>
      <c r="B21" s="1" t="s">
        <v>143</v>
      </c>
      <c r="C21" s="7">
        <v>3</v>
      </c>
      <c r="D21" s="7">
        <v>3</v>
      </c>
      <c r="E21" s="7">
        <v>2</v>
      </c>
      <c r="F21" s="8">
        <f>IF(COUNTA(C21:E21)=0,"",(C21+D21+E21)/3)</f>
        <v>2.6666666666666665</v>
      </c>
      <c r="G21" s="3"/>
      <c r="H21" s="3"/>
      <c r="I21" s="1"/>
    </row>
    <row r="22" spans="1:10" ht="30" customHeight="1">
      <c r="A22" s="3">
        <v>2</v>
      </c>
      <c r="B22" s="1" t="s">
        <v>144</v>
      </c>
      <c r="C22" s="7">
        <v>3</v>
      </c>
      <c r="D22" s="7">
        <v>3</v>
      </c>
      <c r="E22" s="7">
        <v>2</v>
      </c>
      <c r="F22" s="8">
        <f>IF(COUNTA(C22:E22)=0,"",(C22+D22+E22)/3)</f>
        <v>2.6666666666666665</v>
      </c>
      <c r="G22" s="3"/>
      <c r="H22" s="3"/>
      <c r="I22" s="1"/>
    </row>
    <row r="23" spans="1:10" ht="30" customHeight="1">
      <c r="A23" s="3">
        <v>3</v>
      </c>
      <c r="B23" s="1" t="s">
        <v>145</v>
      </c>
      <c r="C23" s="7">
        <v>3</v>
      </c>
      <c r="D23" s="7">
        <v>3</v>
      </c>
      <c r="E23" s="7">
        <v>2</v>
      </c>
      <c r="F23" s="8">
        <f>IF(COUNTA(C23:E23)=0,"",(C23+D23+E23)/3)</f>
        <v>2.6666666666666665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2.6666666666666665</v>
      </c>
      <c r="G24" s="4">
        <f>IF(F24="","",F24*3.003003003003)</f>
        <v>8.0080080080079998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12.499999999999998</v>
      </c>
      <c r="C31" s="31">
        <v>20</v>
      </c>
    </row>
    <row r="32" spans="1:10">
      <c r="A32" s="28" t="s">
        <v>76</v>
      </c>
      <c r="B32" s="13">
        <f>G24</f>
        <v>8.0080080080079998</v>
      </c>
      <c r="C32" s="31">
        <v>10</v>
      </c>
    </row>
    <row r="33" spans="1:3">
      <c r="A33" s="14" t="s">
        <v>77</v>
      </c>
      <c r="B33" s="15">
        <f>SUM(B31:B32)</f>
        <v>20.508008008007998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list" allowBlank="1" showInputMessage="1" showErrorMessage="1" sqref="H21:H23 H10:H14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4" workbookViewId="0">
      <selection activeCell="B25" sqref="B25"/>
    </sheetView>
  </sheetViews>
  <sheetFormatPr baseColWidth="10" defaultColWidth="9.140625" defaultRowHeight="15"/>
  <cols>
    <col min="1" max="1" width="34" style="34" customWidth="1"/>
    <col min="2" max="2" width="34.85546875" style="34" customWidth="1"/>
    <col min="3" max="5" width="34" style="34" customWidth="1"/>
    <col min="6" max="6" width="25" style="34" customWidth="1"/>
    <col min="7" max="7" width="16.85546875" style="34" customWidth="1"/>
    <col min="8" max="8" width="17.85546875" style="34" customWidth="1"/>
    <col min="9" max="9" width="20" style="34" customWidth="1"/>
    <col min="10" max="10" width="13" style="34" hidden="1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154</v>
      </c>
    </row>
    <row r="3" spans="1:10">
      <c r="A3" s="6"/>
    </row>
    <row r="4" spans="1:10">
      <c r="A4" s="14" t="s">
        <v>37</v>
      </c>
      <c r="B4" s="19" t="s">
        <v>38</v>
      </c>
      <c r="C4" s="23" t="s">
        <v>39</v>
      </c>
      <c r="D4" s="23" t="s">
        <v>40</v>
      </c>
      <c r="E4" s="23" t="s">
        <v>95</v>
      </c>
      <c r="F4" s="23" t="s">
        <v>110</v>
      </c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s="1" t="s">
        <v>155</v>
      </c>
      <c r="C9" s="7">
        <v>4</v>
      </c>
      <c r="D9" s="7">
        <v>3</v>
      </c>
      <c r="E9" s="7">
        <v>3</v>
      </c>
      <c r="F9" s="8">
        <f>IF(COUNTA(C9:E9)=0,"",(C9+D9+E9)/3)</f>
        <v>3.3333333333333335</v>
      </c>
      <c r="G9" s="3"/>
      <c r="H9" s="3" t="s">
        <v>55</v>
      </c>
      <c r="I9" s="1"/>
    </row>
    <row r="10" spans="1:10">
      <c r="A10" s="3">
        <v>2</v>
      </c>
      <c r="B10" s="1" t="s">
        <v>156</v>
      </c>
      <c r="C10" s="7">
        <v>2.5</v>
      </c>
      <c r="D10" s="7">
        <v>3</v>
      </c>
      <c r="E10" s="7">
        <v>3</v>
      </c>
      <c r="F10" s="8">
        <f>IF(COUNTA(C10:E10)=0,"",(C10+D10+E10)/3)</f>
        <v>2.8333333333333335</v>
      </c>
      <c r="G10" s="3"/>
      <c r="H10" s="3" t="s">
        <v>55</v>
      </c>
      <c r="I10" s="1"/>
    </row>
    <row r="11" spans="1:10">
      <c r="A11" s="3">
        <v>3</v>
      </c>
      <c r="B11" s="1" t="s">
        <v>157</v>
      </c>
      <c r="C11" s="7">
        <v>2.5</v>
      </c>
      <c r="D11" s="7">
        <v>3</v>
      </c>
      <c r="E11" s="7">
        <v>3</v>
      </c>
      <c r="F11" s="8">
        <f>IF(COUNTA(C11:E11)=0,"",(C11+D11+E11)/3)</f>
        <v>2.8333333333333335</v>
      </c>
      <c r="G11" s="3"/>
      <c r="H11" s="3" t="s">
        <v>158</v>
      </c>
      <c r="I11" s="1"/>
    </row>
    <row r="12" spans="1:10" ht="30" customHeight="1">
      <c r="A12" s="3">
        <v>4</v>
      </c>
      <c r="B12" s="1" t="s">
        <v>159</v>
      </c>
      <c r="C12" s="7">
        <v>2.5</v>
      </c>
      <c r="D12" s="7">
        <v>3</v>
      </c>
      <c r="E12" s="7">
        <v>3</v>
      </c>
      <c r="F12" s="8">
        <f>IF(COUNTA(C12:E12)=0,"",(C12+D12+E12)/3)</f>
        <v>2.8333333333333335</v>
      </c>
      <c r="G12" s="3"/>
      <c r="H12" s="3" t="s">
        <v>158</v>
      </c>
      <c r="I12" s="1"/>
    </row>
    <row r="13" spans="1:10">
      <c r="A13" s="3">
        <v>5</v>
      </c>
      <c r="B13" s="1" t="s">
        <v>160</v>
      </c>
      <c r="C13" s="7">
        <v>2.5</v>
      </c>
      <c r="D13" s="7">
        <v>3</v>
      </c>
      <c r="E13" s="7">
        <v>3</v>
      </c>
      <c r="F13" s="8">
        <f>IF(COUNTA(C13:E13)=0,"",(C13+D13+E13)/3)</f>
        <v>2.8333333333333335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2.9333333333333336</v>
      </c>
      <c r="G14" s="4">
        <f>IF(F14="","",F14*7.5)</f>
        <v>22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65.25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>
      <c r="A20" s="3">
        <v>1</v>
      </c>
      <c r="B20" s="1" t="s">
        <v>161</v>
      </c>
      <c r="C20" s="7">
        <v>3</v>
      </c>
      <c r="D20" s="7">
        <v>2.5</v>
      </c>
      <c r="E20" s="7">
        <v>3</v>
      </c>
      <c r="F20" s="8">
        <f>IF(COUNTA(C20:E20)=0,"",(C20+D20+E20)/3)</f>
        <v>2.8333333333333335</v>
      </c>
      <c r="G20" s="3"/>
      <c r="H20" s="3"/>
      <c r="I20" s="1"/>
    </row>
    <row r="21" spans="1:10" ht="30" customHeight="1">
      <c r="A21" s="3">
        <v>2</v>
      </c>
      <c r="B21" s="1" t="s">
        <v>162</v>
      </c>
      <c r="C21" s="7">
        <v>3</v>
      </c>
      <c r="D21" s="7">
        <v>2.5</v>
      </c>
      <c r="E21" s="7">
        <v>3</v>
      </c>
      <c r="F21" s="8">
        <f>IF(COUNTA(C21:E21)=0,"",(C21+D21+E21)/3)</f>
        <v>2.8333333333333335</v>
      </c>
      <c r="G21" s="3"/>
      <c r="H21" s="3"/>
      <c r="I21" s="1"/>
    </row>
    <row r="22" spans="1:10">
      <c r="A22" s="3">
        <v>3</v>
      </c>
      <c r="B22" s="1" t="s">
        <v>106</v>
      </c>
      <c r="C22" s="7">
        <v>3</v>
      </c>
      <c r="D22" s="7">
        <v>2</v>
      </c>
      <c r="E22" s="7">
        <v>3</v>
      </c>
      <c r="F22" s="8">
        <f>IF(COUNTA(C22:E22)=0,"",(C22+D22+E22)/3)</f>
        <v>2.6666666666666665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2.7777777777777781</v>
      </c>
      <c r="G23" s="4">
        <f>IF(F23="","",F23*3.003003003003)</f>
        <v>8.3416750083416673</v>
      </c>
      <c r="H23" s="31"/>
      <c r="I23" s="31"/>
    </row>
    <row r="28" spans="1:10">
      <c r="A28" s="36" t="s">
        <v>71</v>
      </c>
      <c r="B28" s="37"/>
      <c r="C28" s="37"/>
      <c r="D28" s="37"/>
      <c r="E28" s="37"/>
    </row>
    <row r="29" spans="1:10">
      <c r="A29" s="5" t="s">
        <v>72</v>
      </c>
      <c r="B29" s="5" t="s">
        <v>73</v>
      </c>
      <c r="C29" s="5" t="s">
        <v>74</v>
      </c>
    </row>
    <row r="30" spans="1:10">
      <c r="A30" s="28" t="s">
        <v>75</v>
      </c>
      <c r="B30" s="13">
        <f>G14</f>
        <v>22</v>
      </c>
      <c r="C30" s="31">
        <v>20</v>
      </c>
    </row>
    <row r="31" spans="1:10">
      <c r="A31" s="28" t="s">
        <v>76</v>
      </c>
      <c r="B31" s="13">
        <f>G23</f>
        <v>8.3416750083416673</v>
      </c>
      <c r="C31" s="31">
        <v>10</v>
      </c>
    </row>
    <row r="32" spans="1:10">
      <c r="A32" s="14" t="s">
        <v>77</v>
      </c>
      <c r="B32" s="15">
        <f>SUM(B30:B31)</f>
        <v>30.341675008341667</v>
      </c>
      <c r="C32" s="14">
        <v>40</v>
      </c>
    </row>
  </sheetData>
  <mergeCells count="5">
    <mergeCell ref="A28:E28"/>
    <mergeCell ref="A6:J6"/>
    <mergeCell ref="A7:B7"/>
    <mergeCell ref="A17:J17"/>
    <mergeCell ref="A18:B18"/>
  </mergeCells>
  <dataValidations count="5">
    <dataValidation type="decimal" showInputMessage="1" showErrorMessage="1" sqref="C9:E13">
      <formula1>0</formula1>
      <formula2>4</formula2>
    </dataValidation>
    <dataValidation type="decimal" showInputMessage="1" showErrorMessage="1" sqref="C20:E22">
      <formula1>0</formula1>
      <formula2>3.33</formula2>
    </dataValidation>
    <dataValidation type="list" allowBlank="1" showInputMessage="1" showErrorMessage="1" sqref="H9:H13 H20:H22">
      <formula1>"✔️ Sí,🟡 Parcial,❌ No (no puntua)"</formula1>
    </dataValidation>
    <dataValidation type="decimal" allowBlank="1" showInputMessage="1" showErrorMessage="1" sqref="C20:E22">
      <formula1>0</formula1>
      <formula2>3.33</formula2>
    </dataValidation>
    <dataValidation type="decimal" allowBlank="1" showInputMessage="1" showErrorMessage="1" sqref="C9:E13">
      <formula1>0</formula1>
      <formula2>4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98" zoomScaleNormal="98" workbookViewId="0">
      <pane ySplit="5" topLeftCell="A6" activePane="bottomLeft" state="frozen"/>
      <selection pane="bottomLeft" activeCell="D14" sqref="D14"/>
    </sheetView>
  </sheetViews>
  <sheetFormatPr baseColWidth="10" defaultColWidth="9.140625" defaultRowHeight="15"/>
  <cols>
    <col min="1" max="1" width="34" style="34" customWidth="1"/>
    <col min="2" max="2" width="36.42578125" style="34" customWidth="1"/>
    <col min="3" max="5" width="34" style="34" customWidth="1"/>
    <col min="6" max="6" width="25" style="34" customWidth="1"/>
    <col min="7" max="7" width="14.7109375" style="34" customWidth="1"/>
    <col min="8" max="9" width="17.85546875" style="34" customWidth="1"/>
    <col min="10" max="10" width="7.7109375" style="34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21" t="s">
        <v>34</v>
      </c>
    </row>
    <row r="3" spans="1:10">
      <c r="A3" s="6" t="s">
        <v>35</v>
      </c>
      <c r="B3" s="20" t="s">
        <v>36</v>
      </c>
    </row>
    <row r="4" spans="1:10">
      <c r="A4" s="6" t="s">
        <v>37</v>
      </c>
      <c r="B4" s="19" t="s">
        <v>38</v>
      </c>
      <c r="C4" s="11" t="s">
        <v>39</v>
      </c>
      <c r="D4" s="11" t="s">
        <v>40</v>
      </c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27" t="s">
        <v>44</v>
      </c>
      <c r="E7" s="1" t="s">
        <v>45</v>
      </c>
      <c r="F7" s="31"/>
      <c r="G7" s="31"/>
      <c r="H7" s="31"/>
      <c r="I7" s="31"/>
    </row>
    <row r="8" spans="1:10" ht="52.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s="1" t="s">
        <v>54</v>
      </c>
      <c r="C9" s="7">
        <v>1.5</v>
      </c>
      <c r="D9" s="7">
        <v>3</v>
      </c>
      <c r="E9" s="7">
        <v>4</v>
      </c>
      <c r="F9" s="8">
        <f>IF(COUNTA(C9:E9)=0,"",(C9+D9+E9)/3)</f>
        <v>2.8333333333333335</v>
      </c>
      <c r="G9" s="3"/>
      <c r="H9" s="3" t="s">
        <v>55</v>
      </c>
      <c r="I9" s="1"/>
    </row>
    <row r="10" spans="1:10">
      <c r="A10" s="3">
        <v>2</v>
      </c>
      <c r="B10" s="1" t="s">
        <v>56</v>
      </c>
      <c r="C10" s="7">
        <v>1.5</v>
      </c>
      <c r="D10" s="7">
        <v>3</v>
      </c>
      <c r="E10" s="7">
        <v>4</v>
      </c>
      <c r="F10" s="8">
        <f>IF(COUNTA(C10:E10)=0,"",(C10+D10+E10)/3)</f>
        <v>2.8333333333333335</v>
      </c>
      <c r="G10" s="3"/>
      <c r="H10" s="3" t="s">
        <v>55</v>
      </c>
      <c r="I10" s="1"/>
    </row>
    <row r="11" spans="1:10">
      <c r="A11" s="3">
        <v>3</v>
      </c>
      <c r="B11" s="1" t="s">
        <v>57</v>
      </c>
      <c r="C11" s="7">
        <v>1.5</v>
      </c>
      <c r="D11" s="7">
        <v>3</v>
      </c>
      <c r="E11" s="7">
        <v>4</v>
      </c>
      <c r="F11" s="8">
        <f>IF(COUNTA(C11:E11)=0,"",(C11+D11+E11)/3)</f>
        <v>2.8333333333333335</v>
      </c>
      <c r="G11" s="3"/>
      <c r="H11" s="3" t="s">
        <v>55</v>
      </c>
      <c r="I11" s="1"/>
    </row>
    <row r="12" spans="1:10">
      <c r="A12" s="3">
        <v>4</v>
      </c>
      <c r="B12" s="1" t="s">
        <v>58</v>
      </c>
      <c r="C12" s="7">
        <v>1.5</v>
      </c>
      <c r="D12" s="7">
        <v>3</v>
      </c>
      <c r="E12" s="7">
        <v>4</v>
      </c>
      <c r="F12" s="8">
        <f>IF(COUNTA(C12:E12)=0,"",(C12+D12+E12)/3)</f>
        <v>2.8333333333333335</v>
      </c>
      <c r="G12" s="3"/>
      <c r="H12" s="3" t="s">
        <v>55</v>
      </c>
      <c r="I12" s="1"/>
    </row>
    <row r="13" spans="1:10">
      <c r="A13" s="3">
        <v>5</v>
      </c>
      <c r="B13" s="1" t="s">
        <v>59</v>
      </c>
      <c r="C13" s="7">
        <v>1.5</v>
      </c>
      <c r="D13" s="7">
        <v>3</v>
      </c>
      <c r="E13" s="7">
        <v>4</v>
      </c>
      <c r="F13" s="8">
        <f>IF(COUNTA(C13:E13)=0,"",(C13+D13+E13)/3)</f>
        <v>2.8333333333333335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2.8333333333333335</v>
      </c>
      <c r="G14" s="4">
        <f>IF(F14="","",F14*7.5)</f>
        <v>21.25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58.5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>
      <c r="A20" s="3">
        <v>1</v>
      </c>
      <c r="B20" s="1" t="s">
        <v>68</v>
      </c>
      <c r="C20" s="7">
        <v>3</v>
      </c>
      <c r="D20" s="7">
        <v>3</v>
      </c>
      <c r="E20" s="7">
        <v>3</v>
      </c>
      <c r="F20" s="8">
        <f>IF(COUNTA(C20:E20)=0,"",(C20+D20+E20)/3)</f>
        <v>3</v>
      </c>
      <c r="G20" s="3"/>
      <c r="H20" s="3"/>
      <c r="I20" s="1"/>
    </row>
    <row r="21" spans="1:10">
      <c r="A21" s="3">
        <v>2</v>
      </c>
      <c r="B21" s="1" t="s">
        <v>69</v>
      </c>
      <c r="C21" s="7">
        <v>3</v>
      </c>
      <c r="D21" s="7">
        <v>3</v>
      </c>
      <c r="E21" s="7">
        <v>3</v>
      </c>
      <c r="F21" s="8">
        <f>IF(COUNTA(C21:E21)=0,"",(C21+D21+E21)/3)</f>
        <v>3</v>
      </c>
      <c r="G21" s="3"/>
      <c r="H21" s="3"/>
      <c r="I21" s="1"/>
    </row>
    <row r="22" spans="1:10">
      <c r="A22" s="3">
        <v>3</v>
      </c>
      <c r="B22" s="1" t="s">
        <v>70</v>
      </c>
      <c r="C22" s="7">
        <v>3</v>
      </c>
      <c r="D22" s="7">
        <v>3</v>
      </c>
      <c r="E22" s="7">
        <v>3</v>
      </c>
      <c r="F22" s="8">
        <f>IF(COUNTA(C22:E22)=0,"",(C22+D22+E22)/3)</f>
        <v>3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3</v>
      </c>
      <c r="G23" s="4">
        <f>IF(F23="","",F23*3.003003003003)</f>
        <v>9.0090090090090005</v>
      </c>
      <c r="H23" s="31"/>
      <c r="I23" s="31"/>
    </row>
    <row r="26" spans="1:10">
      <c r="A26" s="36" t="s">
        <v>71</v>
      </c>
      <c r="B26" s="37"/>
      <c r="C26" s="37"/>
      <c r="D26" s="37"/>
      <c r="E26" s="37"/>
    </row>
    <row r="27" spans="1:10">
      <c r="A27" s="5" t="s">
        <v>72</v>
      </c>
      <c r="B27" s="5" t="s">
        <v>73</v>
      </c>
      <c r="C27" s="5" t="s">
        <v>74</v>
      </c>
    </row>
    <row r="28" spans="1:10">
      <c r="A28" s="28" t="s">
        <v>75</v>
      </c>
      <c r="B28" s="13">
        <f>G14</f>
        <v>21.25</v>
      </c>
      <c r="C28" s="31">
        <v>20</v>
      </c>
    </row>
    <row r="29" spans="1:10">
      <c r="A29" s="28" t="s">
        <v>76</v>
      </c>
      <c r="B29" s="13">
        <f>G23</f>
        <v>9.0090090090090005</v>
      </c>
      <c r="C29" s="31">
        <v>10</v>
      </c>
    </row>
    <row r="30" spans="1:10">
      <c r="A30" s="14" t="s">
        <v>77</v>
      </c>
      <c r="B30" s="15">
        <f>SUM(B28:B29)</f>
        <v>30.259009009008999</v>
      </c>
      <c r="C30" s="14">
        <v>40</v>
      </c>
    </row>
  </sheetData>
  <mergeCells count="5">
    <mergeCell ref="A26:E26"/>
    <mergeCell ref="A6:J6"/>
    <mergeCell ref="A7:B7"/>
    <mergeCell ref="A17:J17"/>
    <mergeCell ref="A18:B18"/>
  </mergeCells>
  <dataValidations count="5">
    <dataValidation type="list" allowBlank="1" showInputMessage="1" showErrorMessage="1" sqref="H9:H13 H20:H22">
      <formula1>"✔️ Sí,🟡 Parcial,❌ No (no puntua)"</formula1>
    </dataValidation>
    <dataValidation type="decimal" allowBlank="1" showInputMessage="1" showErrorMessage="1" sqref="C9:E13">
      <formula1>0</formula1>
      <formula2>4</formula2>
    </dataValidation>
    <dataValidation type="decimal" allowBlank="1" showInputMessage="1" showErrorMessage="1" sqref="C20:E22">
      <formula1>0</formula1>
      <formula2>3.33</formula2>
    </dataValidation>
    <dataValidation type="decimal" showInputMessage="1" showErrorMessage="1" sqref="C9:E13">
      <formula1>0</formula1>
      <formula2>4</formula2>
    </dataValidation>
    <dataValidation type="decimal" showInputMessage="1" showErrorMessage="1" sqref="C20:E22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17" sqref="A17:J17"/>
    </sheetView>
  </sheetViews>
  <sheetFormatPr baseColWidth="10" defaultColWidth="9.140625" defaultRowHeight="15"/>
  <cols>
    <col min="1" max="5" width="34" style="34" customWidth="1"/>
    <col min="6" max="6" width="23.85546875" style="34" customWidth="1"/>
    <col min="7" max="7" width="14" style="34" customWidth="1"/>
    <col min="8" max="8" width="17.85546875" style="34" customWidth="1"/>
    <col min="9" max="9" width="20.28515625" style="34" customWidth="1"/>
    <col min="10" max="10" width="5.7109375" style="34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26" t="s">
        <v>163</v>
      </c>
    </row>
    <row r="3" spans="1:10">
      <c r="A3" s="6"/>
    </row>
    <row r="4" spans="1:10">
      <c r="A4" s="14" t="s">
        <v>37</v>
      </c>
      <c r="B4" s="19" t="s">
        <v>38</v>
      </c>
      <c r="C4" s="23" t="s">
        <v>39</v>
      </c>
      <c r="D4" s="23" t="s">
        <v>40</v>
      </c>
      <c r="E4" s="23" t="s">
        <v>95</v>
      </c>
      <c r="F4" s="23" t="s">
        <v>110</v>
      </c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164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s="1" t="s">
        <v>165</v>
      </c>
      <c r="C9" s="7">
        <v>4</v>
      </c>
      <c r="D9" s="7">
        <v>4</v>
      </c>
      <c r="E9" s="7">
        <v>4</v>
      </c>
      <c r="F9" s="8">
        <f>IF(COUNTA(C9:E9)=0,"",(C9+D9+E9)/3)</f>
        <v>4</v>
      </c>
      <c r="G9" s="3"/>
      <c r="H9" s="3" t="s">
        <v>55</v>
      </c>
      <c r="I9" s="1"/>
    </row>
    <row r="10" spans="1:10" ht="30" customHeight="1">
      <c r="A10" s="3">
        <v>2</v>
      </c>
      <c r="B10" s="1" t="s">
        <v>166</v>
      </c>
      <c r="C10" s="7">
        <v>4</v>
      </c>
      <c r="D10" s="7">
        <v>4</v>
      </c>
      <c r="E10" s="7">
        <v>4</v>
      </c>
      <c r="F10" s="8">
        <f>IF(COUNTA(C10:E10)=0,"",(C10+D10+E10)/3)</f>
        <v>4</v>
      </c>
      <c r="G10" s="3"/>
      <c r="H10" s="3" t="s">
        <v>55</v>
      </c>
      <c r="I10" s="1"/>
    </row>
    <row r="11" spans="1:10">
      <c r="A11" s="3">
        <v>3</v>
      </c>
      <c r="B11" s="1" t="s">
        <v>167</v>
      </c>
      <c r="C11" s="7">
        <v>3</v>
      </c>
      <c r="D11" s="7">
        <v>3</v>
      </c>
      <c r="E11" s="7">
        <v>3</v>
      </c>
      <c r="F11" s="8">
        <f>IF(COUNTA(C11:E11)=0,"",(C11+D11+E11)/3)</f>
        <v>3</v>
      </c>
      <c r="G11" s="3"/>
      <c r="H11" s="3" t="s">
        <v>55</v>
      </c>
      <c r="I11" s="1"/>
    </row>
    <row r="12" spans="1:10" ht="30" customHeight="1">
      <c r="A12" s="3">
        <v>4</v>
      </c>
      <c r="B12" s="1" t="s">
        <v>168</v>
      </c>
      <c r="C12" s="7">
        <v>3</v>
      </c>
      <c r="D12" s="7">
        <v>3</v>
      </c>
      <c r="E12" s="7">
        <v>3</v>
      </c>
      <c r="F12" s="8">
        <f>IF(COUNTA(C12:E12)=0,"",(C12+D12+E12)/3)</f>
        <v>3</v>
      </c>
      <c r="G12" s="3"/>
      <c r="H12" s="3" t="s">
        <v>55</v>
      </c>
      <c r="I12" s="1"/>
    </row>
    <row r="13" spans="1:10">
      <c r="A13" s="3">
        <v>5</v>
      </c>
      <c r="B13" s="1" t="s">
        <v>169</v>
      </c>
      <c r="C13" s="7">
        <v>4</v>
      </c>
      <c r="D13" s="7">
        <v>4</v>
      </c>
      <c r="E13" s="7">
        <v>4</v>
      </c>
      <c r="F13" s="8">
        <f>IF(COUNTA(C13:E13)=0,"",(C13+D13+E13)/3)</f>
        <v>4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3.6</v>
      </c>
      <c r="G14" s="4">
        <f>IF(F14="","",F14*7.5)</f>
        <v>27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51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 ht="45" customHeight="1">
      <c r="A20" s="3">
        <v>1</v>
      </c>
      <c r="B20" s="1" t="s">
        <v>170</v>
      </c>
      <c r="C20" s="7">
        <v>3</v>
      </c>
      <c r="D20" s="7">
        <v>3</v>
      </c>
      <c r="E20" s="7">
        <v>3</v>
      </c>
      <c r="F20" s="8">
        <f>IF(COUNTA(C20:E20)=0,"",(C20+D20+E20)/3)</f>
        <v>3</v>
      </c>
      <c r="G20" s="3"/>
      <c r="H20" s="3"/>
      <c r="I20" s="1"/>
    </row>
    <row r="21" spans="1:10" ht="30" customHeight="1">
      <c r="A21" s="3">
        <v>2</v>
      </c>
      <c r="B21" s="1" t="s">
        <v>171</v>
      </c>
      <c r="C21" s="7">
        <v>3</v>
      </c>
      <c r="D21" s="7">
        <v>3</v>
      </c>
      <c r="E21" s="7">
        <v>3</v>
      </c>
      <c r="F21" s="8">
        <f>IF(COUNTA(C21:E21)=0,"",(C21+D21+E21)/3)</f>
        <v>3</v>
      </c>
      <c r="G21" s="3"/>
      <c r="H21" s="3"/>
      <c r="I21" s="1"/>
    </row>
    <row r="22" spans="1:10" ht="30" customHeight="1">
      <c r="A22" s="3">
        <v>3</v>
      </c>
      <c r="B22" s="1" t="s">
        <v>172</v>
      </c>
      <c r="C22" s="7">
        <v>3</v>
      </c>
      <c r="D22" s="7">
        <v>3</v>
      </c>
      <c r="E22" s="7">
        <v>3</v>
      </c>
      <c r="F22" s="8">
        <f>IF(COUNTA(C22:E22)=0,"",(C22+D22+E22)/3)</f>
        <v>3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3</v>
      </c>
      <c r="G23" s="4">
        <f>IF(F23="","",F23*3.003003003003)</f>
        <v>9.0090090090090005</v>
      </c>
      <c r="H23" s="31"/>
      <c r="I23" s="31"/>
    </row>
    <row r="28" spans="1:10">
      <c r="A28" s="36" t="s">
        <v>71</v>
      </c>
      <c r="B28" s="37"/>
      <c r="C28" s="37"/>
      <c r="D28" s="37"/>
      <c r="E28" s="37"/>
    </row>
    <row r="29" spans="1:10">
      <c r="A29" s="5" t="s">
        <v>72</v>
      </c>
      <c r="B29" s="5" t="s">
        <v>73</v>
      </c>
      <c r="C29" s="5" t="s">
        <v>74</v>
      </c>
    </row>
    <row r="30" spans="1:10">
      <c r="A30" s="31" t="s">
        <v>173</v>
      </c>
      <c r="B30" s="13">
        <f>G14</f>
        <v>27</v>
      </c>
      <c r="C30" s="31">
        <v>20</v>
      </c>
    </row>
    <row r="31" spans="1:10">
      <c r="A31" s="31" t="s">
        <v>174</v>
      </c>
      <c r="B31" s="13">
        <f>G23</f>
        <v>9.0090090090090005</v>
      </c>
      <c r="C31" s="31">
        <v>10</v>
      </c>
    </row>
    <row r="32" spans="1:10">
      <c r="A32" s="14" t="s">
        <v>77</v>
      </c>
      <c r="B32" s="15">
        <f>SUM(B30:B31)</f>
        <v>36.009009009008999</v>
      </c>
      <c r="C32" s="14">
        <v>40</v>
      </c>
    </row>
  </sheetData>
  <mergeCells count="5">
    <mergeCell ref="A28:E28"/>
    <mergeCell ref="A6:J6"/>
    <mergeCell ref="A7:B7"/>
    <mergeCell ref="A17:J17"/>
    <mergeCell ref="A18:B18"/>
  </mergeCells>
  <dataValidations count="5">
    <dataValidation type="decimal" showInputMessage="1" showErrorMessage="1" sqref="C9:E13">
      <formula1>0</formula1>
      <formula2>4</formula2>
    </dataValidation>
    <dataValidation type="decimal" showInputMessage="1" showErrorMessage="1" sqref="C20:E22">
      <formula1>0</formula1>
      <formula2>3.33</formula2>
    </dataValidation>
    <dataValidation type="list" allowBlank="1" showInputMessage="1" showErrorMessage="1" sqref="H20:H22 H9:H13">
      <formula1>"✔️ Sí,🟡 Parcial,❌ No (no puntua)"</formula1>
    </dataValidation>
    <dataValidation type="decimal" allowBlank="1" showInputMessage="1" showErrorMessage="1" sqref="C20:E22">
      <formula1>0</formula1>
      <formula2>3.33</formula2>
    </dataValidation>
    <dataValidation type="decimal" allowBlank="1" showInputMessage="1" showErrorMessage="1" sqref="C9:E13">
      <formula1>0</formula1>
      <formula2>4</formula2>
    </dataValidation>
  </dataValidations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30" sqref="A30:A31"/>
    </sheetView>
  </sheetViews>
  <sheetFormatPr baseColWidth="10" defaultColWidth="9.140625" defaultRowHeight="15"/>
  <cols>
    <col min="1" max="1" width="34" style="34" customWidth="1"/>
    <col min="2" max="2" width="35.7109375" style="34" customWidth="1"/>
    <col min="3" max="5" width="34" style="34" customWidth="1"/>
    <col min="6" max="6" width="23.85546875" style="34" customWidth="1"/>
    <col min="7" max="7" width="14" style="34" customWidth="1"/>
    <col min="8" max="8" width="17.85546875" style="34" customWidth="1"/>
    <col min="9" max="9" width="20.28515625" style="34" customWidth="1"/>
    <col min="10" max="10" width="5.7109375" style="34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175</v>
      </c>
    </row>
    <row r="3" spans="1:10">
      <c r="A3" s="6" t="s">
        <v>35</v>
      </c>
      <c r="B3" s="11" t="s">
        <v>176</v>
      </c>
    </row>
    <row r="4" spans="1:10">
      <c r="A4" s="14" t="s">
        <v>37</v>
      </c>
      <c r="B4" s="19"/>
      <c r="C4" s="23"/>
      <c r="D4" s="23"/>
      <c r="E4" s="23" t="s">
        <v>95</v>
      </c>
      <c r="F4" s="23"/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 ht="30" customHeight="1">
      <c r="A9" s="3">
        <v>1</v>
      </c>
      <c r="B9" s="1" t="s">
        <v>177</v>
      </c>
      <c r="C9" s="7">
        <v>1.5</v>
      </c>
      <c r="D9" s="7">
        <v>2</v>
      </c>
      <c r="E9" s="7">
        <v>1.5</v>
      </c>
      <c r="F9" s="8">
        <f>IF(COUNTA(C9:E9)=0,"",(C9+D9+E9)/3)</f>
        <v>1.6666666666666667</v>
      </c>
      <c r="G9" s="3"/>
      <c r="H9" s="3" t="s">
        <v>55</v>
      </c>
      <c r="I9" s="1"/>
    </row>
    <row r="10" spans="1:10">
      <c r="A10" s="3">
        <v>2</v>
      </c>
      <c r="B10" t="s">
        <v>178</v>
      </c>
      <c r="C10" s="13">
        <v>2.5</v>
      </c>
      <c r="D10" s="10">
        <v>2</v>
      </c>
      <c r="E10" s="7">
        <v>1.5</v>
      </c>
      <c r="F10" s="8">
        <f>IF(COUNTA(C10:E10)=0,"",(C10+D10+E10)/3)</f>
        <v>2</v>
      </c>
      <c r="G10" s="3"/>
      <c r="H10" s="3" t="s">
        <v>55</v>
      </c>
      <c r="I10" s="1"/>
    </row>
    <row r="11" spans="1:10">
      <c r="A11" s="3">
        <v>3</v>
      </c>
      <c r="B11" s="31" t="s">
        <v>179</v>
      </c>
      <c r="C11" s="7">
        <v>2.5</v>
      </c>
      <c r="D11" s="7">
        <v>2</v>
      </c>
      <c r="E11" s="7">
        <v>1.5</v>
      </c>
      <c r="F11" s="8">
        <f>IF(COUNTA(C11:E11)=0,"",(C11+D11+E11)/3)</f>
        <v>2</v>
      </c>
      <c r="G11" s="3"/>
      <c r="H11" s="3" t="s">
        <v>55</v>
      </c>
      <c r="I11" s="1"/>
    </row>
    <row r="12" spans="1:10">
      <c r="A12" s="3">
        <v>4</v>
      </c>
      <c r="B12" s="31" t="s">
        <v>180</v>
      </c>
      <c r="C12" s="7">
        <v>2.5</v>
      </c>
      <c r="D12" s="7">
        <v>2</v>
      </c>
      <c r="E12" s="7">
        <v>1.5</v>
      </c>
      <c r="F12" s="8">
        <f>IF(COUNTA(C12:E12)=0,"",(C12+D12+E12)/3)</f>
        <v>2</v>
      </c>
      <c r="G12" s="3"/>
      <c r="H12" s="3" t="s">
        <v>55</v>
      </c>
      <c r="I12" s="1"/>
    </row>
    <row r="13" spans="1:10" ht="30" customHeight="1">
      <c r="A13" s="3">
        <v>5</v>
      </c>
      <c r="B13" s="1" t="s">
        <v>181</v>
      </c>
      <c r="C13" s="7">
        <v>1.5</v>
      </c>
      <c r="D13" s="7">
        <v>2</v>
      </c>
      <c r="E13" s="7">
        <v>1.5</v>
      </c>
      <c r="F13" s="8">
        <f>IF(COUNTA(C13:E13)=0,"",(C13+D13+E13)/3)</f>
        <v>1.6666666666666667</v>
      </c>
      <c r="G13" s="3"/>
      <c r="H13" s="3" t="s">
        <v>158</v>
      </c>
      <c r="I13" s="1"/>
    </row>
    <row r="14" spans="1:10">
      <c r="A14" s="9" t="s">
        <v>60</v>
      </c>
      <c r="F14" s="10">
        <f>IF(COUNTA(F9:F13)=0,"",AVERAGE(F9:F13))</f>
        <v>1.8666666666666667</v>
      </c>
      <c r="G14" s="4">
        <f>IF(F14="","",F14*7.5)</f>
        <v>14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61.5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 ht="30" customHeight="1">
      <c r="A20" s="3">
        <v>1</v>
      </c>
      <c r="B20" s="1" t="s">
        <v>182</v>
      </c>
      <c r="C20" s="7">
        <v>3</v>
      </c>
      <c r="D20" s="7">
        <v>3</v>
      </c>
      <c r="E20" s="7">
        <v>3</v>
      </c>
      <c r="F20" s="8">
        <f>IF(COUNTA(C20:E20)=0,"",(C20+D20+E20)/3)</f>
        <v>3</v>
      </c>
      <c r="G20" s="3"/>
      <c r="H20" s="3"/>
      <c r="I20" s="1"/>
    </row>
    <row r="21" spans="1:10" ht="30" customHeight="1">
      <c r="A21" s="3">
        <v>2</v>
      </c>
      <c r="B21" s="1" t="s">
        <v>183</v>
      </c>
      <c r="C21" s="7">
        <v>3</v>
      </c>
      <c r="D21" s="7">
        <v>3</v>
      </c>
      <c r="E21" s="7">
        <v>3</v>
      </c>
      <c r="F21" s="8">
        <f>IF(COUNTA(C21:E21)=0,"",(C21+D21+E21)/3)</f>
        <v>3</v>
      </c>
      <c r="G21" s="3"/>
      <c r="H21" s="3"/>
      <c r="I21" s="1"/>
    </row>
    <row r="22" spans="1:10">
      <c r="A22" s="3">
        <v>3</v>
      </c>
      <c r="B22" s="1" t="s">
        <v>184</v>
      </c>
      <c r="C22" s="7">
        <v>2.5</v>
      </c>
      <c r="D22" s="7">
        <v>2.5</v>
      </c>
      <c r="E22" s="7">
        <v>2.5</v>
      </c>
      <c r="F22" s="8">
        <f>IF(COUNTA(C22:E22)=0,"",(C22+D22+E22)/3)</f>
        <v>2.5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2.8333333333333335</v>
      </c>
      <c r="G23" s="4">
        <f>IF(F23="","",F23*3.003003003003)</f>
        <v>8.5085085085085002</v>
      </c>
      <c r="H23" s="31"/>
      <c r="I23" s="31"/>
    </row>
    <row r="28" spans="1:10">
      <c r="A28" s="36" t="s">
        <v>71</v>
      </c>
      <c r="B28" s="37"/>
      <c r="C28" s="37"/>
      <c r="D28" s="37"/>
      <c r="E28" s="37"/>
    </row>
    <row r="29" spans="1:10">
      <c r="A29" s="5" t="s">
        <v>72</v>
      </c>
      <c r="B29" s="5" t="s">
        <v>73</v>
      </c>
      <c r="C29" s="5" t="s">
        <v>74</v>
      </c>
    </row>
    <row r="30" spans="1:10">
      <c r="A30" s="28" t="s">
        <v>75</v>
      </c>
      <c r="B30" s="13">
        <f>G14</f>
        <v>14</v>
      </c>
      <c r="C30" s="31">
        <v>20</v>
      </c>
    </row>
    <row r="31" spans="1:10">
      <c r="A31" s="28" t="s">
        <v>76</v>
      </c>
      <c r="B31" s="13">
        <f>G23</f>
        <v>8.5085085085085002</v>
      </c>
      <c r="C31" s="31">
        <v>10</v>
      </c>
    </row>
    <row r="32" spans="1:10">
      <c r="A32" s="14" t="s">
        <v>77</v>
      </c>
      <c r="B32" s="15">
        <f>SUM(B30:B31)</f>
        <v>22.508508508508498</v>
      </c>
      <c r="C32" s="14">
        <v>40</v>
      </c>
    </row>
  </sheetData>
  <mergeCells count="5">
    <mergeCell ref="A28:E28"/>
    <mergeCell ref="A6:J6"/>
    <mergeCell ref="A7:B7"/>
    <mergeCell ref="A17:J17"/>
    <mergeCell ref="A18:B18"/>
  </mergeCells>
  <dataValidations count="5">
    <dataValidation type="list" allowBlank="1" showInputMessage="1" showErrorMessage="1" sqref="H9:H13 H20:H22">
      <formula1>"✔️ Sí,🟡 Parcial,❌ No (no puntua)"</formula1>
    </dataValidation>
    <dataValidation type="decimal" showInputMessage="1" showErrorMessage="1" sqref="C20:E22">
      <formula1>0</formula1>
      <formula2>3.33</formula2>
    </dataValidation>
    <dataValidation type="decimal" allowBlank="1" showInputMessage="1" showErrorMessage="1" sqref="C20:E22">
      <formula1>0</formula1>
      <formula2>3.33</formula2>
    </dataValidation>
    <dataValidation type="decimal" showInputMessage="1" showErrorMessage="1" sqref="C9:E9 C11:D13 E10:E13">
      <formula1>0</formula1>
      <formula2>4</formula2>
    </dataValidation>
    <dataValidation type="decimal" allowBlank="1" showInputMessage="1" showErrorMessage="1" sqref="C9:E9 C11:D13 E10:E13">
      <formula1>0</formula1>
      <formula2>4</formula2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H19" sqref="H19"/>
    </sheetView>
  </sheetViews>
  <sheetFormatPr baseColWidth="10" defaultColWidth="9.140625" defaultRowHeight="15"/>
  <cols>
    <col min="1" max="5" width="34" style="34" customWidth="1"/>
    <col min="6" max="6" width="23.85546875" style="34" customWidth="1"/>
    <col min="7" max="7" width="14" style="34" customWidth="1"/>
    <col min="8" max="8" width="17.85546875" style="34" customWidth="1"/>
    <col min="9" max="9" width="20.28515625" style="34" customWidth="1"/>
    <col min="10" max="10" width="5.7109375" style="34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185</v>
      </c>
    </row>
    <row r="3" spans="1:10">
      <c r="A3" s="6"/>
    </row>
    <row r="4" spans="1:10">
      <c r="A4" s="14" t="s">
        <v>37</v>
      </c>
      <c r="B4" s="19" t="s">
        <v>38</v>
      </c>
      <c r="C4" s="23"/>
      <c r="D4" s="23"/>
      <c r="E4" s="23"/>
      <c r="F4" s="23"/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s="1" t="s">
        <v>186</v>
      </c>
      <c r="C9" s="7">
        <v>2</v>
      </c>
      <c r="D9" s="7">
        <v>3</v>
      </c>
      <c r="E9" s="7">
        <v>3.5</v>
      </c>
      <c r="F9" s="8">
        <f>IF(COUNTA(C9:E9)=0,"",(C9+D9+E9)/3)</f>
        <v>2.8333333333333335</v>
      </c>
      <c r="G9" s="3"/>
      <c r="H9" s="3" t="s">
        <v>55</v>
      </c>
      <c r="I9" s="1"/>
    </row>
    <row r="10" spans="1:10">
      <c r="A10" s="3">
        <v>2</v>
      </c>
      <c r="B10" s="1" t="s">
        <v>187</v>
      </c>
      <c r="C10" s="7">
        <v>2.5</v>
      </c>
      <c r="D10" s="7">
        <v>3</v>
      </c>
      <c r="E10" s="7">
        <v>3</v>
      </c>
      <c r="F10" s="8">
        <f>IF(COUNTA(C10:E10)=0,"",(C10+D10+E10)/3)</f>
        <v>2.8333333333333335</v>
      </c>
      <c r="G10" s="3"/>
      <c r="H10" s="3" t="s">
        <v>55</v>
      </c>
      <c r="I10" s="1"/>
    </row>
    <row r="11" spans="1:10">
      <c r="A11" s="3">
        <v>3</v>
      </c>
      <c r="B11" s="1" t="s">
        <v>188</v>
      </c>
      <c r="C11" s="7">
        <v>4</v>
      </c>
      <c r="D11" s="7">
        <v>3</v>
      </c>
      <c r="E11" s="7">
        <v>3</v>
      </c>
      <c r="F11" s="8">
        <f>IF(COUNTA(C11:E11)=0,"",(C11+D11+E11)/3)</f>
        <v>3.3333333333333335</v>
      </c>
      <c r="G11" s="3"/>
      <c r="H11" s="3" t="s">
        <v>55</v>
      </c>
      <c r="I11" s="1"/>
    </row>
    <row r="12" spans="1:10">
      <c r="A12" s="3">
        <v>4</v>
      </c>
      <c r="B12" t="s">
        <v>189</v>
      </c>
      <c r="C12" s="7">
        <v>2.5</v>
      </c>
      <c r="D12" s="7">
        <v>3</v>
      </c>
      <c r="E12" s="7">
        <v>2</v>
      </c>
      <c r="F12" s="8">
        <f>IF(COUNTA(C12:E12)=0,"",(C12+D12+E12)/3)</f>
        <v>2.5</v>
      </c>
      <c r="G12" s="3"/>
      <c r="H12" s="3" t="s">
        <v>55</v>
      </c>
      <c r="I12" s="1"/>
    </row>
    <row r="13" spans="1:10">
      <c r="A13" s="3">
        <v>5</v>
      </c>
      <c r="B13" s="1" t="s">
        <v>190</v>
      </c>
      <c r="C13" s="7">
        <v>2</v>
      </c>
      <c r="D13" s="7">
        <v>3</v>
      </c>
      <c r="E13" s="7">
        <v>3</v>
      </c>
      <c r="F13" s="8">
        <f>IF(COUNTA(C13:E13)=0,"",(C13+D13+E13)/3)</f>
        <v>2.6666666666666665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2.833333333333333</v>
      </c>
      <c r="G14" s="4">
        <f>IF(F14="","",F14*7.5)</f>
        <v>21.249999999999996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66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>
      <c r="A20" s="3">
        <v>1</v>
      </c>
      <c r="B20" s="1" t="s">
        <v>191</v>
      </c>
      <c r="C20" s="7">
        <v>2</v>
      </c>
      <c r="D20" s="7">
        <v>2.5</v>
      </c>
      <c r="E20" s="7">
        <v>2.5</v>
      </c>
      <c r="F20" s="8">
        <f>IF(COUNTA(C20:E20)=0,"",(C20+D20+E20)/3)</f>
        <v>2.3333333333333335</v>
      </c>
      <c r="G20" s="3"/>
      <c r="H20" s="3"/>
      <c r="I20" s="1"/>
    </row>
    <row r="21" spans="1:10">
      <c r="A21" s="3">
        <v>2</v>
      </c>
      <c r="B21" s="1" t="s">
        <v>192</v>
      </c>
      <c r="C21" s="7">
        <v>2</v>
      </c>
      <c r="D21" s="7">
        <v>3</v>
      </c>
      <c r="E21" s="7">
        <v>2.5</v>
      </c>
      <c r="F21" s="8">
        <f>IF(COUNTA(C21:E21)=0,"",(C21+D21+E21)/3)</f>
        <v>2.5</v>
      </c>
      <c r="G21" s="3"/>
      <c r="H21" s="3"/>
      <c r="I21" s="1"/>
    </row>
    <row r="22" spans="1:10">
      <c r="A22" s="3">
        <v>3</v>
      </c>
      <c r="B22" s="1" t="s">
        <v>193</v>
      </c>
      <c r="C22" s="7">
        <v>2.5</v>
      </c>
      <c r="D22" s="7">
        <v>3</v>
      </c>
      <c r="E22" s="7">
        <v>3</v>
      </c>
      <c r="F22" s="8">
        <f>IF(COUNTA(C22:E22)=0,"",(C22+D22+E22)/3)</f>
        <v>2.8333333333333335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2.5555555555555558</v>
      </c>
      <c r="G23" s="4">
        <f>IF(F23="","",F23*3.003003003003)</f>
        <v>7.6743410076743341</v>
      </c>
      <c r="H23" s="31"/>
      <c r="I23" s="31"/>
    </row>
    <row r="27" spans="1:10">
      <c r="A27" s="36" t="s">
        <v>71</v>
      </c>
      <c r="B27" s="37"/>
      <c r="C27" s="37"/>
      <c r="D27" s="37"/>
      <c r="E27" s="37"/>
    </row>
    <row r="28" spans="1:10">
      <c r="A28" s="5" t="s">
        <v>72</v>
      </c>
      <c r="B28" s="5" t="s">
        <v>73</v>
      </c>
      <c r="C28" s="5" t="s">
        <v>74</v>
      </c>
    </row>
    <row r="29" spans="1:10">
      <c r="A29" s="31" t="s">
        <v>75</v>
      </c>
      <c r="B29" s="13">
        <f>G14</f>
        <v>21.249999999999996</v>
      </c>
      <c r="C29" s="31">
        <v>20</v>
      </c>
    </row>
    <row r="30" spans="1:10">
      <c r="A30" s="31" t="s">
        <v>76</v>
      </c>
      <c r="B30" s="13">
        <f>G23</f>
        <v>7.6743410076743341</v>
      </c>
      <c r="C30" s="31">
        <v>10</v>
      </c>
    </row>
    <row r="31" spans="1:10">
      <c r="A31" s="14" t="s">
        <v>77</v>
      </c>
      <c r="B31" s="15">
        <f>SUM(B29:B30)</f>
        <v>28.924341007674329</v>
      </c>
      <c r="C31" s="14">
        <v>40</v>
      </c>
    </row>
  </sheetData>
  <mergeCells count="5">
    <mergeCell ref="A27:E27"/>
    <mergeCell ref="A6:J6"/>
    <mergeCell ref="A7:B7"/>
    <mergeCell ref="A17:J17"/>
    <mergeCell ref="A18:B18"/>
  </mergeCells>
  <dataValidations count="5">
    <dataValidation type="decimal" showInputMessage="1" showErrorMessage="1" sqref="C9:E13">
      <formula1>0</formula1>
      <formula2>4</formula2>
    </dataValidation>
    <dataValidation type="decimal" showInputMessage="1" showErrorMessage="1" sqref="C20:E22">
      <formula1>0</formula1>
      <formula2>3.33</formula2>
    </dataValidation>
    <dataValidation type="list" allowBlank="1" showInputMessage="1" showErrorMessage="1" sqref="H20:H22 H9:H13">
      <formula1>"✔️ Sí,🟡 Parcial,❌ No (no puntua)"</formula1>
    </dataValidation>
    <dataValidation type="decimal" allowBlank="1" showInputMessage="1" showErrorMessage="1" sqref="C20:E22">
      <formula1>0</formula1>
      <formula2>3.33</formula2>
    </dataValidation>
    <dataValidation type="decimal" allowBlank="1" showInputMessage="1" showErrorMessage="1" sqref="C9:E13">
      <formula1>0</formula1>
      <formula2>4</formula2>
    </dataValidation>
  </dataValidation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H19" sqref="H19"/>
    </sheetView>
  </sheetViews>
  <sheetFormatPr baseColWidth="10" defaultColWidth="9.140625" defaultRowHeight="15"/>
  <cols>
    <col min="1" max="1" width="34" style="34" customWidth="1"/>
    <col min="2" max="2" width="37.42578125" style="34" customWidth="1"/>
    <col min="3" max="5" width="34" style="34" customWidth="1"/>
    <col min="6" max="6" width="23.85546875" style="34" customWidth="1"/>
    <col min="7" max="7" width="14" style="34" customWidth="1"/>
    <col min="8" max="8" width="17.85546875" style="34" customWidth="1"/>
    <col min="9" max="9" width="20.28515625" style="34" customWidth="1"/>
    <col min="10" max="10" width="5.7109375" style="34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194</v>
      </c>
    </row>
    <row r="3" spans="1:10">
      <c r="A3" s="6"/>
    </row>
    <row r="4" spans="1:10">
      <c r="A4" s="14" t="s">
        <v>37</v>
      </c>
      <c r="B4" s="19" t="s">
        <v>38</v>
      </c>
      <c r="C4" s="23"/>
      <c r="D4" s="23"/>
      <c r="E4" s="23" t="s">
        <v>95</v>
      </c>
      <c r="F4" s="23" t="s">
        <v>110</v>
      </c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t="s">
        <v>195</v>
      </c>
      <c r="C9" s="7">
        <v>4</v>
      </c>
      <c r="D9" s="7">
        <v>3</v>
      </c>
      <c r="E9" s="7">
        <v>3.5</v>
      </c>
      <c r="F9" s="8">
        <f>IF(COUNTA(C9:E9)=0,"",(C9+D9+E9)/3)</f>
        <v>3.5</v>
      </c>
      <c r="G9" s="3"/>
      <c r="H9" s="3" t="s">
        <v>55</v>
      </c>
      <c r="I9" s="1"/>
    </row>
    <row r="10" spans="1:10">
      <c r="A10" s="3">
        <v>2</v>
      </c>
      <c r="B10" t="s">
        <v>196</v>
      </c>
      <c r="C10" s="7">
        <v>4</v>
      </c>
      <c r="D10" s="7">
        <v>3</v>
      </c>
      <c r="E10" s="7">
        <v>3.5</v>
      </c>
      <c r="F10" s="8">
        <f>IF(COUNTA(C10:E10)=0,"",(C10+D10+E10)/3)</f>
        <v>3.5</v>
      </c>
      <c r="G10" s="3"/>
      <c r="H10" s="3" t="s">
        <v>55</v>
      </c>
      <c r="I10" s="1"/>
    </row>
    <row r="11" spans="1:10">
      <c r="A11" s="3">
        <v>3</v>
      </c>
      <c r="B11" t="s">
        <v>197</v>
      </c>
      <c r="C11" s="7">
        <v>3</v>
      </c>
      <c r="D11" s="7">
        <v>3</v>
      </c>
      <c r="E11" s="7">
        <v>3</v>
      </c>
      <c r="F11" s="8">
        <f>IF(COUNTA(C11:E11)=0,"",(C11+D11+E11)/3)</f>
        <v>3</v>
      </c>
      <c r="G11" s="3"/>
      <c r="H11" s="3" t="s">
        <v>55</v>
      </c>
      <c r="I11" s="1"/>
    </row>
    <row r="12" spans="1:10">
      <c r="A12" s="3">
        <v>4</v>
      </c>
      <c r="B12" t="s">
        <v>198</v>
      </c>
      <c r="C12" s="7">
        <v>2.5</v>
      </c>
      <c r="D12" s="7">
        <v>3</v>
      </c>
      <c r="E12" s="7">
        <v>2.5</v>
      </c>
      <c r="F12" s="8">
        <f>IF(COUNTA(C12:E12)=0,"",(C12+D12+E12)/3)</f>
        <v>2.6666666666666665</v>
      </c>
      <c r="G12" s="3"/>
      <c r="H12" s="3" t="s">
        <v>55</v>
      </c>
      <c r="I12" s="1"/>
    </row>
    <row r="13" spans="1:10" ht="29.25" customHeight="1">
      <c r="A13" s="3">
        <v>5</v>
      </c>
      <c r="B13" s="1" t="s">
        <v>199</v>
      </c>
      <c r="C13" s="7">
        <v>2.5</v>
      </c>
      <c r="D13" s="7">
        <v>3</v>
      </c>
      <c r="E13" s="7">
        <v>2.5</v>
      </c>
      <c r="F13" s="8">
        <f>IF(COUNTA(C13:E13)=0,"",(C13+D13+E13)/3)</f>
        <v>2.6666666666666665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3.0666666666666664</v>
      </c>
      <c r="G14" s="4">
        <f>IF(F14="","",F14*7.5)</f>
        <v>23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62.25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>
      <c r="A20" s="3">
        <v>1</v>
      </c>
      <c r="B20" s="1" t="s">
        <v>200</v>
      </c>
      <c r="C20" s="7">
        <v>2</v>
      </c>
      <c r="D20" s="7">
        <v>2.5</v>
      </c>
      <c r="E20" s="7">
        <v>2.5</v>
      </c>
      <c r="F20" s="8">
        <f>IF(COUNTA(C20:E20)=0,"",(C20+D20+E20)/3)</f>
        <v>2.3333333333333335</v>
      </c>
      <c r="G20" s="3"/>
      <c r="H20" s="3"/>
      <c r="I20" s="1"/>
    </row>
    <row r="21" spans="1:10">
      <c r="A21" s="3">
        <v>2</v>
      </c>
      <c r="B21" s="1" t="s">
        <v>201</v>
      </c>
      <c r="C21" s="7">
        <v>2.5</v>
      </c>
      <c r="D21" s="7">
        <v>3</v>
      </c>
      <c r="E21" s="7">
        <v>2.5</v>
      </c>
      <c r="F21" s="8">
        <f>IF(COUNTA(C21:E21)=0,"",(C21+D21+E21)/3)</f>
        <v>2.6666666666666665</v>
      </c>
      <c r="G21" s="3"/>
      <c r="H21" s="3"/>
      <c r="I21" s="1"/>
    </row>
    <row r="22" spans="1:10">
      <c r="A22" s="3">
        <v>3</v>
      </c>
      <c r="B22" s="1" t="s">
        <v>202</v>
      </c>
      <c r="C22" s="7">
        <v>3</v>
      </c>
      <c r="D22" s="7">
        <v>2.5</v>
      </c>
      <c r="E22" s="7">
        <v>3</v>
      </c>
      <c r="F22" s="8">
        <f>IF(COUNTA(C22:E22)=0,"",(C22+D22+E22)/3)</f>
        <v>2.8333333333333335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2.6111111111111112</v>
      </c>
      <c r="G23" s="4">
        <f>IF(F23="","",F23*3.003003003003)</f>
        <v>7.841174507841167</v>
      </c>
      <c r="H23" s="31"/>
      <c r="I23" s="31"/>
    </row>
    <row r="28" spans="1:10">
      <c r="A28" s="36" t="s">
        <v>71</v>
      </c>
      <c r="B28" s="37"/>
      <c r="C28" s="37"/>
      <c r="D28" s="37"/>
      <c r="E28" s="37"/>
    </row>
    <row r="29" spans="1:10">
      <c r="A29" s="5" t="s">
        <v>72</v>
      </c>
      <c r="B29" s="5" t="s">
        <v>73</v>
      </c>
      <c r="C29" s="5" t="s">
        <v>74</v>
      </c>
    </row>
    <row r="30" spans="1:10">
      <c r="A30" s="31" t="s">
        <v>75</v>
      </c>
      <c r="B30" s="13">
        <f>G14</f>
        <v>23</v>
      </c>
      <c r="C30" s="31">
        <v>20</v>
      </c>
    </row>
    <row r="31" spans="1:10">
      <c r="A31" s="31" t="s">
        <v>76</v>
      </c>
      <c r="B31" s="13">
        <f>G23</f>
        <v>7.841174507841167</v>
      </c>
      <c r="C31" s="31">
        <v>10</v>
      </c>
    </row>
    <row r="32" spans="1:10">
      <c r="A32" s="14" t="s">
        <v>77</v>
      </c>
      <c r="B32" s="15">
        <f>SUM(B30:B31)</f>
        <v>30.841174507841167</v>
      </c>
      <c r="C32" s="14">
        <v>40</v>
      </c>
    </row>
  </sheetData>
  <mergeCells count="5">
    <mergeCell ref="A28:E28"/>
    <mergeCell ref="A6:J6"/>
    <mergeCell ref="A7:B7"/>
    <mergeCell ref="A17:J17"/>
    <mergeCell ref="A18:B18"/>
  </mergeCells>
  <dataValidations count="5">
    <dataValidation type="list" allowBlank="1" showInputMessage="1" showErrorMessage="1" sqref="H9:H13 H20:H22">
      <formula1>"✔️ Sí,🟡 Parcial,❌ No (no puntua)"</formula1>
    </dataValidation>
    <dataValidation type="decimal" showInputMessage="1" showErrorMessage="1" sqref="C20:E22">
      <formula1>0</formula1>
      <formula2>3.33</formula2>
    </dataValidation>
    <dataValidation type="decimal" showInputMessage="1" showErrorMessage="1" sqref="C9:E13">
      <formula1>0</formula1>
      <formula2>4</formula2>
    </dataValidation>
    <dataValidation type="decimal" allowBlank="1" showInputMessage="1" showErrorMessage="1" sqref="C20:E22">
      <formula1>0</formula1>
      <formula2>3.33</formula2>
    </dataValidation>
    <dataValidation type="decimal" allowBlank="1" showInputMessage="1" showErrorMessage="1" sqref="C9:E13">
      <formula1>0</formula1>
      <formula2>4</formula2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H26" sqref="H26"/>
    </sheetView>
  </sheetViews>
  <sheetFormatPr baseColWidth="10" defaultColWidth="9.140625" defaultRowHeight="15"/>
  <cols>
    <col min="1" max="5" width="34" style="34" customWidth="1"/>
    <col min="6" max="6" width="23.85546875" style="34" customWidth="1"/>
    <col min="7" max="7" width="14" style="34" customWidth="1"/>
    <col min="8" max="8" width="17.85546875" style="34" customWidth="1"/>
    <col min="9" max="9" width="20.28515625" style="34" customWidth="1"/>
    <col min="10" max="10" width="5.7109375" style="34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203</v>
      </c>
    </row>
    <row r="3" spans="1:10">
      <c r="A3" s="6" t="s">
        <v>35</v>
      </c>
      <c r="B3" s="11" t="s">
        <v>204</v>
      </c>
    </row>
    <row r="4" spans="1:10">
      <c r="A4" s="14" t="s">
        <v>37</v>
      </c>
      <c r="B4" s="19"/>
      <c r="C4" s="23" t="s">
        <v>39</v>
      </c>
      <c r="D4" s="23" t="s">
        <v>40</v>
      </c>
      <c r="E4" s="23"/>
      <c r="F4" s="23"/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t="s">
        <v>205</v>
      </c>
      <c r="C9" s="7">
        <v>1.5</v>
      </c>
      <c r="D9" s="7">
        <v>4</v>
      </c>
      <c r="E9" s="7">
        <v>3</v>
      </c>
      <c r="F9" s="8">
        <f>IF(COUNTA(C9:E9)=0,"",(C9+D9+E9)/3)</f>
        <v>2.8333333333333335</v>
      </c>
      <c r="G9" s="3"/>
      <c r="H9" s="3" t="s">
        <v>55</v>
      </c>
      <c r="I9" s="1"/>
    </row>
    <row r="10" spans="1:10">
      <c r="A10" s="3">
        <v>2</v>
      </c>
      <c r="B10" s="1" t="s">
        <v>206</v>
      </c>
      <c r="C10" s="7">
        <v>1.5</v>
      </c>
      <c r="D10" s="7">
        <v>3</v>
      </c>
      <c r="E10" s="7">
        <v>3</v>
      </c>
      <c r="F10" s="8">
        <f>IF(COUNTA(C10:E10)=0,"",(C10+D10+E10)/3)</f>
        <v>2.5</v>
      </c>
      <c r="G10" s="3"/>
      <c r="H10" s="3" t="s">
        <v>55</v>
      </c>
      <c r="I10" s="1"/>
    </row>
    <row r="11" spans="1:10">
      <c r="A11" s="3">
        <v>3</v>
      </c>
      <c r="B11" s="1" t="s">
        <v>207</v>
      </c>
      <c r="C11" s="7">
        <v>2.5</v>
      </c>
      <c r="D11" s="7">
        <v>3.5</v>
      </c>
      <c r="E11" s="7">
        <v>3</v>
      </c>
      <c r="F11" s="8">
        <f>IF(COUNTA(C11:E11)=0,"",(C11+D11+E11)/3)</f>
        <v>3</v>
      </c>
      <c r="G11" s="3"/>
      <c r="H11" s="3" t="s">
        <v>55</v>
      </c>
      <c r="I11" s="1"/>
    </row>
    <row r="12" spans="1:10">
      <c r="A12" s="3">
        <v>4</v>
      </c>
      <c r="B12" s="1" t="s">
        <v>208</v>
      </c>
      <c r="C12" s="7">
        <v>3.5</v>
      </c>
      <c r="D12" s="7">
        <v>3</v>
      </c>
      <c r="E12" s="7">
        <v>3</v>
      </c>
      <c r="F12" s="8">
        <f>IF(COUNTA(C12:E12)=0,"",(C12+D12+E12)/3)</f>
        <v>3.1666666666666665</v>
      </c>
      <c r="G12" s="3"/>
      <c r="H12" s="3" t="s">
        <v>55</v>
      </c>
      <c r="I12" s="1"/>
    </row>
    <row r="13" spans="1:10">
      <c r="A13" s="3">
        <v>5</v>
      </c>
      <c r="B13" s="1" t="s">
        <v>209</v>
      </c>
      <c r="C13" s="7">
        <v>2.5</v>
      </c>
      <c r="D13" s="7">
        <v>3</v>
      </c>
      <c r="E13" s="7">
        <v>3</v>
      </c>
      <c r="F13" s="8">
        <f>IF(COUNTA(C13:E13)=0,"",(C13+D13+E13)/3)</f>
        <v>2.8333333333333335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2.8666666666666667</v>
      </c>
      <c r="G14" s="4">
        <f>IF(F14="","",F14*7.5)</f>
        <v>21.5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63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 ht="30" customHeight="1">
      <c r="A20" s="3">
        <v>1</v>
      </c>
      <c r="B20" s="27" t="s">
        <v>210</v>
      </c>
      <c r="C20" s="7">
        <v>3</v>
      </c>
      <c r="D20" s="7">
        <v>3</v>
      </c>
      <c r="E20" s="7">
        <v>3</v>
      </c>
      <c r="F20" s="8">
        <f>IF(COUNTA(C20:E20)=0,"",(C20+D20+E20)/3)</f>
        <v>3</v>
      </c>
      <c r="G20" s="3"/>
      <c r="H20" s="3"/>
      <c r="I20" s="1"/>
    </row>
    <row r="21" spans="1:10">
      <c r="A21" s="3">
        <v>2</v>
      </c>
      <c r="B21" s="1" t="s">
        <v>211</v>
      </c>
      <c r="C21" s="7">
        <v>3</v>
      </c>
      <c r="D21" s="7">
        <v>3</v>
      </c>
      <c r="E21" s="7">
        <v>3</v>
      </c>
      <c r="F21" s="8">
        <f>IF(COUNTA(C21:E21)=0,"",(C21+D21+E21)/3)</f>
        <v>3</v>
      </c>
      <c r="G21" s="3"/>
      <c r="H21" s="3"/>
      <c r="I21" s="1"/>
    </row>
    <row r="22" spans="1:10">
      <c r="A22" s="3">
        <v>3</v>
      </c>
      <c r="B22" s="31" t="s">
        <v>212</v>
      </c>
      <c r="C22" s="7">
        <v>3</v>
      </c>
      <c r="D22" s="7">
        <v>2.5</v>
      </c>
      <c r="E22" s="7">
        <v>3</v>
      </c>
      <c r="F22" s="8">
        <f>IF(COUNTA(C22:E22)=0,"",(C22+D22+E22)/3)</f>
        <v>2.8333333333333335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2.9444444444444446</v>
      </c>
      <c r="G23" s="4">
        <f>IF(F23="","",F23*3.003003003003)</f>
        <v>8.8421755088421676</v>
      </c>
      <c r="H23" s="31"/>
      <c r="I23" s="31"/>
    </row>
    <row r="28" spans="1:10">
      <c r="A28" s="36" t="s">
        <v>71</v>
      </c>
      <c r="B28" s="37"/>
      <c r="C28" s="37"/>
      <c r="D28" s="37"/>
      <c r="E28" s="37"/>
    </row>
    <row r="29" spans="1:10">
      <c r="A29" s="5" t="s">
        <v>72</v>
      </c>
      <c r="B29" s="5" t="s">
        <v>73</v>
      </c>
      <c r="C29" s="5" t="s">
        <v>74</v>
      </c>
    </row>
    <row r="30" spans="1:10">
      <c r="A30" s="31" t="s">
        <v>75</v>
      </c>
      <c r="B30" s="13">
        <f>G14</f>
        <v>21.5</v>
      </c>
      <c r="C30" s="31">
        <v>20</v>
      </c>
    </row>
    <row r="31" spans="1:10">
      <c r="A31" s="31" t="s">
        <v>76</v>
      </c>
      <c r="B31" s="13">
        <f>G23</f>
        <v>8.8421755088421676</v>
      </c>
      <c r="C31" s="31">
        <v>10</v>
      </c>
    </row>
    <row r="32" spans="1:10">
      <c r="A32" s="14" t="s">
        <v>77</v>
      </c>
      <c r="B32" s="15">
        <f>SUM(B30:B31)</f>
        <v>30.342175508842168</v>
      </c>
      <c r="C32" s="14">
        <v>40</v>
      </c>
    </row>
  </sheetData>
  <mergeCells count="5">
    <mergeCell ref="A28:E28"/>
    <mergeCell ref="A6:J6"/>
    <mergeCell ref="A7:B7"/>
    <mergeCell ref="A17:J17"/>
    <mergeCell ref="A18:B18"/>
  </mergeCells>
  <dataValidations count="5">
    <dataValidation type="decimal" showInputMessage="1" showErrorMessage="1" sqref="C9:E13">
      <formula1>0</formula1>
      <formula2>4</formula2>
    </dataValidation>
    <dataValidation type="decimal" showInputMessage="1" showErrorMessage="1" sqref="C20:E22">
      <formula1>0</formula1>
      <formula2>3.33</formula2>
    </dataValidation>
    <dataValidation type="list" allowBlank="1" showInputMessage="1" showErrorMessage="1" sqref="H20:H22 H9:H13">
      <formula1>"✔️ Sí,🟡 Parcial,❌ No (no puntua)"</formula1>
    </dataValidation>
    <dataValidation type="decimal" allowBlank="1" showInputMessage="1" showErrorMessage="1" sqref="C20:E22">
      <formula1>0</formula1>
      <formula2>3.33</formula2>
    </dataValidation>
    <dataValidation type="decimal" allowBlank="1" showInputMessage="1" showErrorMessage="1" sqref="C9:E13">
      <formula1>0</formula1>
      <formula2>4</formula2>
    </dataValidation>
  </dataValidation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ySplit="6" topLeftCell="A7" activePane="bottomLeft" state="frozen"/>
      <selection pane="bottomLeft" activeCell="A31" sqref="A31:A32"/>
    </sheetView>
  </sheetViews>
  <sheetFormatPr baseColWidth="10" defaultColWidth="9.140625" defaultRowHeight="15"/>
  <cols>
    <col min="1" max="6" width="34" style="34" customWidth="1"/>
    <col min="7" max="7" width="20.7109375" style="34" customWidth="1"/>
    <col min="8" max="8" width="17.85546875" style="34" customWidth="1"/>
    <col min="9" max="9" width="16" style="34" customWidth="1"/>
    <col min="10" max="10" width="13" style="34" hidden="1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78</v>
      </c>
    </row>
    <row r="3" spans="1:10">
      <c r="A3" s="6" t="s">
        <v>35</v>
      </c>
      <c r="B3" s="11" t="s">
        <v>79</v>
      </c>
    </row>
    <row r="4" spans="1:10">
      <c r="A4" s="6" t="s">
        <v>37</v>
      </c>
      <c r="B4" s="19" t="s">
        <v>38</v>
      </c>
      <c r="C4" s="11" t="s">
        <v>39</v>
      </c>
      <c r="D4" s="11" t="s">
        <v>40</v>
      </c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42.75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80</v>
      </c>
      <c r="C10" s="7">
        <v>4</v>
      </c>
      <c r="D10" s="7">
        <v>4</v>
      </c>
      <c r="E10" s="7">
        <v>4</v>
      </c>
      <c r="F10" s="8">
        <f>IF(COUNTA(C10:E10)=0,"",(C10+D10+E10)/3)</f>
        <v>4</v>
      </c>
      <c r="G10" s="3"/>
      <c r="H10" s="3" t="s">
        <v>55</v>
      </c>
      <c r="I10" s="1"/>
    </row>
    <row r="11" spans="1:10">
      <c r="A11" s="3">
        <v>2</v>
      </c>
      <c r="B11" s="1" t="s">
        <v>81</v>
      </c>
      <c r="C11" s="7">
        <v>4</v>
      </c>
      <c r="D11" s="7">
        <v>4</v>
      </c>
      <c r="E11" s="7">
        <v>2</v>
      </c>
      <c r="F11" s="8">
        <f>IF(COUNTA(C11:E11)=0,"",(C11+D11+E11)/3)</f>
        <v>3.3333333333333335</v>
      </c>
      <c r="G11" s="3"/>
      <c r="H11" s="3" t="s">
        <v>55</v>
      </c>
      <c r="I11" s="1"/>
    </row>
    <row r="12" spans="1:10">
      <c r="A12" s="3">
        <v>3</v>
      </c>
      <c r="B12" s="1" t="s">
        <v>82</v>
      </c>
      <c r="C12" s="7">
        <v>4</v>
      </c>
      <c r="D12" s="7">
        <v>3</v>
      </c>
      <c r="E12" s="7">
        <v>2</v>
      </c>
      <c r="F12" s="8">
        <f>IF(COUNTA(C12:E12)=0,"",(C12+D12+E12)/3)</f>
        <v>3</v>
      </c>
      <c r="G12" s="3"/>
      <c r="H12" s="3" t="s">
        <v>55</v>
      </c>
      <c r="I12" s="1"/>
    </row>
    <row r="13" spans="1:10">
      <c r="A13" s="3">
        <v>4</v>
      </c>
      <c r="B13" s="1" t="s">
        <v>83</v>
      </c>
      <c r="C13" s="7">
        <v>3</v>
      </c>
      <c r="D13" s="7">
        <v>3</v>
      </c>
      <c r="E13" s="7">
        <v>2</v>
      </c>
      <c r="F13" s="8">
        <f>IF(COUNTA(C13:E13)=0,"",(C13+D13+E13)/3)</f>
        <v>2.6666666666666665</v>
      </c>
      <c r="G13" s="3"/>
      <c r="H13" s="3" t="s">
        <v>55</v>
      </c>
      <c r="I13" s="1"/>
    </row>
    <row r="14" spans="1:10">
      <c r="A14" s="3">
        <v>5</v>
      </c>
      <c r="B14" s="1" t="s">
        <v>84</v>
      </c>
      <c r="C14" s="7">
        <v>4</v>
      </c>
      <c r="D14" s="7">
        <v>3</v>
      </c>
      <c r="E14" s="7">
        <v>2</v>
      </c>
      <c r="F14" s="8">
        <f>IF(COUNTA(C14:E14)=0,"",(C14+D14+E14)/3)</f>
        <v>3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3.2</v>
      </c>
      <c r="G15" s="4">
        <f>IF(F15="","",F15*7.5)</f>
        <v>24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0.7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26.25" customHeight="1">
      <c r="A21" s="3">
        <v>1</v>
      </c>
      <c r="B21" s="22" t="s">
        <v>85</v>
      </c>
      <c r="C21" s="7">
        <v>2</v>
      </c>
      <c r="D21" s="7">
        <v>2</v>
      </c>
      <c r="E21" s="7">
        <v>2</v>
      </c>
      <c r="F21" s="8">
        <f>IF(COUNTA(C21:E21)=0,"",(C21+D21+E21)/3)</f>
        <v>2</v>
      </c>
      <c r="G21" s="3"/>
      <c r="H21" s="3"/>
      <c r="I21" s="1"/>
    </row>
    <row r="22" spans="1:10" ht="30" customHeight="1">
      <c r="A22" s="3">
        <v>2</v>
      </c>
      <c r="B22" s="1" t="s">
        <v>86</v>
      </c>
      <c r="C22" s="7">
        <v>3.33</v>
      </c>
      <c r="D22" s="7">
        <v>3.33</v>
      </c>
      <c r="E22" s="7">
        <v>3.33</v>
      </c>
      <c r="F22" s="8">
        <f>IF(COUNTA(C22:E22)=0,"",(C22+D22+E22)/3)</f>
        <v>3.33</v>
      </c>
      <c r="G22" s="3"/>
      <c r="H22" s="3"/>
      <c r="I22" s="1"/>
    </row>
    <row r="23" spans="1:10" ht="45" customHeight="1">
      <c r="A23" s="3">
        <v>3</v>
      </c>
      <c r="B23" s="1" t="s">
        <v>87</v>
      </c>
      <c r="C23" s="7">
        <v>2</v>
      </c>
      <c r="D23" s="7">
        <v>2</v>
      </c>
      <c r="E23" s="7">
        <v>2</v>
      </c>
      <c r="F23" s="8">
        <f>IF(COUNTA(C23:E23)=0,"",(C23+D23+E23)/3)</f>
        <v>2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2.4433333333333334</v>
      </c>
      <c r="G24" s="4">
        <f>IF(F24="","",F24*3.003003003003)</f>
        <v>7.3373373373373303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24</v>
      </c>
      <c r="C31" s="31">
        <v>20</v>
      </c>
    </row>
    <row r="32" spans="1:10">
      <c r="A32" s="28" t="s">
        <v>76</v>
      </c>
      <c r="B32" s="13">
        <f>G24</f>
        <v>7.3373373373373303</v>
      </c>
      <c r="C32" s="31">
        <v>10</v>
      </c>
    </row>
    <row r="33" spans="1:3">
      <c r="A33" s="14" t="s">
        <v>77</v>
      </c>
      <c r="B33" s="15">
        <f>SUM(B31:B32)</f>
        <v>31.337337337337331</v>
      </c>
      <c r="C33" s="14">
        <v>40</v>
      </c>
    </row>
  </sheetData>
  <mergeCells count="5">
    <mergeCell ref="A29:E29"/>
    <mergeCell ref="A7:J7"/>
    <mergeCell ref="A8:B8"/>
    <mergeCell ref="A18:J18"/>
    <mergeCell ref="A19:B19"/>
  </mergeCells>
  <dataValidations count="5">
    <dataValidation type="list" allowBlank="1" showInputMessage="1" showErrorMessage="1" sqref="H10:H14 H21:H23">
      <formula1>"✔️ Sí,🟡 Parcial,❌ No (no puntua)"</formula1>
    </dataValidation>
    <dataValidation type="decimal" allowBlank="1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  <dataValidation type="decimal" showInputMessage="1" showErrorMessage="1" sqref="C21:E23">
      <formula1>0</formula1>
      <formula2>3.33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ySplit="6" topLeftCell="A7" activePane="bottomLeft" state="frozen"/>
      <selection pane="bottomLeft" activeCell="A31" sqref="A31:A32"/>
    </sheetView>
  </sheetViews>
  <sheetFormatPr baseColWidth="10" defaultColWidth="9.140625" defaultRowHeight="15"/>
  <cols>
    <col min="1" max="6" width="34" style="34" customWidth="1"/>
    <col min="7" max="7" width="20.7109375" style="34" customWidth="1"/>
    <col min="8" max="8" width="17.85546875" style="34" customWidth="1"/>
    <col min="9" max="9" width="16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78</v>
      </c>
    </row>
    <row r="3" spans="1:10">
      <c r="A3" s="6" t="s">
        <v>35</v>
      </c>
      <c r="B3" s="11" t="s">
        <v>88</v>
      </c>
    </row>
    <row r="4" spans="1:10">
      <c r="A4" s="6" t="s">
        <v>37</v>
      </c>
      <c r="B4" s="19" t="s">
        <v>38</v>
      </c>
      <c r="C4" s="11" t="s">
        <v>39</v>
      </c>
      <c r="D4" s="11" t="s">
        <v>40</v>
      </c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48.75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89</v>
      </c>
      <c r="C10" s="7">
        <v>4</v>
      </c>
      <c r="D10" s="7">
        <v>3</v>
      </c>
      <c r="E10" s="7">
        <v>3.5</v>
      </c>
      <c r="F10" s="8">
        <f>IF(COUNTA(C10:E10)=0,"",(C10+D10+E10)/3)</f>
        <v>3.5</v>
      </c>
      <c r="G10" s="3"/>
      <c r="H10" s="3" t="s">
        <v>55</v>
      </c>
      <c r="I10" s="1"/>
    </row>
    <row r="11" spans="1:10">
      <c r="A11" s="3">
        <v>2</v>
      </c>
      <c r="B11" s="1" t="s">
        <v>90</v>
      </c>
      <c r="C11" s="7">
        <v>4</v>
      </c>
      <c r="D11" s="7">
        <v>3</v>
      </c>
      <c r="E11" s="7">
        <v>3.5</v>
      </c>
      <c r="F11" s="8">
        <f>IF(COUNTA(C11:E11)=0,"",(C11+D11+E11)/3)</f>
        <v>3.5</v>
      </c>
      <c r="G11" s="3"/>
      <c r="H11" s="3" t="s">
        <v>55</v>
      </c>
      <c r="I11" s="1"/>
    </row>
    <row r="12" spans="1:10">
      <c r="A12" s="3">
        <v>3</v>
      </c>
      <c r="B12" s="1" t="s">
        <v>91</v>
      </c>
      <c r="C12" s="7">
        <v>4</v>
      </c>
      <c r="D12" s="7">
        <v>3</v>
      </c>
      <c r="E12" s="7">
        <v>3.5</v>
      </c>
      <c r="F12" s="8">
        <f>IF(COUNTA(C12:E12)=0,"",(C12+D12+E12)/3)</f>
        <v>3.5</v>
      </c>
      <c r="G12" s="3"/>
      <c r="H12" s="3" t="s">
        <v>55</v>
      </c>
      <c r="I12" s="1"/>
    </row>
    <row r="13" spans="1:10">
      <c r="A13" s="3">
        <v>4</v>
      </c>
      <c r="B13" s="1" t="s">
        <v>92</v>
      </c>
      <c r="C13" s="7">
        <v>4</v>
      </c>
      <c r="D13" s="7">
        <v>3</v>
      </c>
      <c r="E13" s="7">
        <v>3.5</v>
      </c>
      <c r="F13" s="8">
        <f>IF(COUNTA(C13:E13)=0,"",(C13+D13+E13)/3)</f>
        <v>3.5</v>
      </c>
      <c r="G13" s="3"/>
      <c r="H13" s="3" t="s">
        <v>55</v>
      </c>
      <c r="I13" s="1"/>
    </row>
    <row r="14" spans="1:10">
      <c r="A14" s="3">
        <v>5</v>
      </c>
      <c r="B14" s="1" t="s">
        <v>93</v>
      </c>
      <c r="C14" s="7">
        <v>4</v>
      </c>
      <c r="D14" s="7">
        <v>3</v>
      </c>
      <c r="E14" s="7">
        <v>2</v>
      </c>
      <c r="F14" s="8">
        <f>IF(COUNTA(C14:E14)=0,"",(C14+D14+E14)/3)</f>
        <v>3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3.4</v>
      </c>
      <c r="G15" s="4">
        <f>IF(F15="","",F15*7.5)</f>
        <v>25.5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7.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26.25" customHeight="1">
      <c r="A21" s="3">
        <v>1</v>
      </c>
      <c r="B21" s="22" t="s">
        <v>85</v>
      </c>
      <c r="C21" s="7">
        <v>2</v>
      </c>
      <c r="D21" s="7">
        <v>2</v>
      </c>
      <c r="E21" s="7">
        <v>2</v>
      </c>
      <c r="F21" s="8">
        <f>IF(COUNTA(C21:E21)=0,"",(C21+D21+E21)/3)</f>
        <v>2</v>
      </c>
      <c r="G21" s="3"/>
      <c r="H21" s="3"/>
      <c r="I21" s="1"/>
    </row>
    <row r="22" spans="1:10" ht="30" customHeight="1">
      <c r="A22" s="3">
        <v>2</v>
      </c>
      <c r="B22" s="1" t="s">
        <v>86</v>
      </c>
      <c r="C22" s="7">
        <v>3.33</v>
      </c>
      <c r="D22" s="7">
        <v>3.33</v>
      </c>
      <c r="E22" s="7">
        <v>3.33</v>
      </c>
      <c r="F22" s="8">
        <f>IF(COUNTA(C22:E22)=0,"",(C22+D22+E22)/3)</f>
        <v>3.33</v>
      </c>
      <c r="G22" s="3"/>
      <c r="H22" s="3"/>
      <c r="I22" s="1"/>
    </row>
    <row r="23" spans="1:10" ht="45" customHeight="1">
      <c r="A23" s="3">
        <v>3</v>
      </c>
      <c r="B23" s="1" t="s">
        <v>87</v>
      </c>
      <c r="C23" s="7">
        <v>2</v>
      </c>
      <c r="D23" s="7">
        <v>2</v>
      </c>
      <c r="E23" s="7">
        <v>2</v>
      </c>
      <c r="F23" s="8">
        <f>IF(COUNTA(C23:E23)=0,"",(C23+D23+E23)/3)</f>
        <v>2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2.4433333333333334</v>
      </c>
      <c r="G24" s="4">
        <f>IF(F24="","",F24*3.003003003003)</f>
        <v>7.3373373373373303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25.5</v>
      </c>
      <c r="C31" s="31">
        <v>20</v>
      </c>
    </row>
    <row r="32" spans="1:10">
      <c r="A32" s="28" t="s">
        <v>76</v>
      </c>
      <c r="B32" s="13">
        <f>G24</f>
        <v>7.3373373373373303</v>
      </c>
      <c r="C32" s="31">
        <v>10</v>
      </c>
    </row>
    <row r="33" spans="1:3">
      <c r="A33" s="14" t="s">
        <v>77</v>
      </c>
      <c r="B33" s="15">
        <f>SUM(B31:B32)</f>
        <v>32.837337337337331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allowBlank="1" showInputMessage="1" showErrorMessage="1" sqref="C10:E14">
      <formula1>0</formula1>
      <formula2>4</formula2>
    </dataValidation>
    <dataValidation type="list" allowBlank="1" showInputMessage="1" showErrorMessage="1" sqref="H10:H14 H21:H23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ySplit="6" topLeftCell="A7" activePane="bottomLeft" state="frozen"/>
      <selection pane="bottomLeft" activeCell="A31" sqref="A31:A32"/>
    </sheetView>
  </sheetViews>
  <sheetFormatPr baseColWidth="10" defaultColWidth="9.140625" defaultRowHeight="15"/>
  <cols>
    <col min="1" max="6" width="34" style="34" customWidth="1"/>
    <col min="7" max="7" width="20.7109375" style="34" customWidth="1"/>
    <col min="8" max="8" width="17.85546875" style="34" customWidth="1"/>
    <col min="9" max="9" width="16" style="34" customWidth="1"/>
    <col min="10" max="10" width="13" style="34" hidden="1" customWidth="1"/>
    <col min="11" max="11" width="9.140625" style="34" customWidth="1"/>
    <col min="12" max="16384" width="9.140625" style="34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78</v>
      </c>
    </row>
    <row r="3" spans="1:10">
      <c r="A3" s="6" t="s">
        <v>35</v>
      </c>
      <c r="B3" s="11" t="s">
        <v>94</v>
      </c>
    </row>
    <row r="4" spans="1:10">
      <c r="A4" s="14" t="s">
        <v>37</v>
      </c>
      <c r="B4" s="19" t="s">
        <v>38</v>
      </c>
      <c r="C4" s="23" t="s">
        <v>39</v>
      </c>
      <c r="D4" s="23" t="s">
        <v>40</v>
      </c>
      <c r="E4" s="23" t="s">
        <v>95</v>
      </c>
    </row>
    <row r="5" spans="1:10">
      <c r="A5" s="6"/>
      <c r="B5" s="12"/>
    </row>
    <row r="7" spans="1:10">
      <c r="A7" s="36" t="s">
        <v>41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77.099999999999994" customHeight="1">
      <c r="A8" s="38" t="s">
        <v>42</v>
      </c>
      <c r="B8" s="37"/>
      <c r="C8" s="1" t="s">
        <v>43</v>
      </c>
      <c r="D8" s="16" t="s">
        <v>44</v>
      </c>
      <c r="E8" s="1" t="s">
        <v>45</v>
      </c>
      <c r="F8" s="31"/>
      <c r="G8" s="31"/>
      <c r="H8" s="31"/>
      <c r="I8" s="31"/>
    </row>
    <row r="9" spans="1:10" ht="30" customHeight="1">
      <c r="A9" s="2" t="s">
        <v>46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6</v>
      </c>
    </row>
    <row r="10" spans="1:10">
      <c r="A10" s="3">
        <v>1</v>
      </c>
      <c r="B10" s="1" t="s">
        <v>96</v>
      </c>
      <c r="C10" s="7">
        <v>4</v>
      </c>
      <c r="D10" s="7">
        <v>4</v>
      </c>
      <c r="E10" s="7">
        <v>4</v>
      </c>
      <c r="F10" s="8">
        <f>IF(COUNTA(C10:E10)=0,"",(C10+D10+E10)/3)</f>
        <v>4</v>
      </c>
      <c r="G10" s="3"/>
      <c r="H10" s="3" t="s">
        <v>55</v>
      </c>
      <c r="I10" s="1"/>
    </row>
    <row r="11" spans="1:10">
      <c r="A11" s="3">
        <v>2</v>
      </c>
      <c r="B11" s="1" t="s">
        <v>97</v>
      </c>
      <c r="C11" s="7">
        <v>4</v>
      </c>
      <c r="D11" s="7">
        <v>4</v>
      </c>
      <c r="E11" s="7">
        <v>4</v>
      </c>
      <c r="F11" s="8">
        <f>IF(COUNTA(C11:E11)=0,"",(C11+D11+E11)/3)</f>
        <v>4</v>
      </c>
      <c r="G11" s="3"/>
      <c r="H11" s="3" t="s">
        <v>55</v>
      </c>
      <c r="I11" s="1"/>
    </row>
    <row r="12" spans="1:10" ht="30" customHeight="1">
      <c r="A12" s="3">
        <v>3</v>
      </c>
      <c r="B12" s="1" t="s">
        <v>98</v>
      </c>
      <c r="C12" s="7">
        <v>4</v>
      </c>
      <c r="D12" s="7">
        <v>4</v>
      </c>
      <c r="E12" s="7">
        <v>4</v>
      </c>
      <c r="F12" s="8">
        <f>IF(COUNTA(C12:E12)=0,"",(C12+D12+E12)/3)</f>
        <v>4</v>
      </c>
      <c r="G12" s="3"/>
      <c r="H12" s="3" t="s">
        <v>55</v>
      </c>
      <c r="I12" s="1"/>
    </row>
    <row r="13" spans="1:10">
      <c r="A13" s="3">
        <v>4</v>
      </c>
      <c r="B13" s="1" t="s">
        <v>84</v>
      </c>
      <c r="C13" s="7">
        <v>4</v>
      </c>
      <c r="D13" s="7">
        <v>4</v>
      </c>
      <c r="E13" s="7">
        <v>4</v>
      </c>
      <c r="F13" s="8">
        <f>IF(COUNTA(C13:E13)=0,"",(C13+D13+E13)/3)</f>
        <v>4</v>
      </c>
      <c r="G13" s="3"/>
      <c r="H13" s="3" t="s">
        <v>55</v>
      </c>
      <c r="I13" s="1"/>
    </row>
    <row r="14" spans="1:10">
      <c r="A14" s="3">
        <v>5</v>
      </c>
      <c r="B14" s="1" t="s">
        <v>99</v>
      </c>
      <c r="C14" s="7">
        <v>4</v>
      </c>
      <c r="D14" s="7">
        <v>4</v>
      </c>
      <c r="E14" s="7">
        <v>4</v>
      </c>
      <c r="F14" s="8">
        <f>IF(COUNTA(C14:E14)=0,"",(C14+D14+E14)/3)</f>
        <v>4</v>
      </c>
      <c r="G14" s="3"/>
      <c r="H14" s="3" t="s">
        <v>55</v>
      </c>
      <c r="I14" s="1"/>
    </row>
    <row r="15" spans="1:10">
      <c r="A15" s="9" t="s">
        <v>60</v>
      </c>
      <c r="F15" s="10">
        <f>IF(COUNTA(F10:F14)=0,"",AVERAGE(F10:F14))</f>
        <v>4</v>
      </c>
      <c r="G15" s="4">
        <f>IF(F15="","",F15*7.5)</f>
        <v>30</v>
      </c>
      <c r="H15" s="31"/>
      <c r="I15" s="31"/>
    </row>
    <row r="18" spans="1:10">
      <c r="A18" s="36" t="s">
        <v>61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47.1" customHeight="1">
      <c r="A19" s="38" t="s">
        <v>42</v>
      </c>
      <c r="B19" s="37"/>
      <c r="C19" s="1" t="s">
        <v>62</v>
      </c>
      <c r="D19" s="1" t="s">
        <v>63</v>
      </c>
      <c r="E19" s="1" t="s">
        <v>64</v>
      </c>
      <c r="F19" s="31"/>
      <c r="G19" s="31"/>
      <c r="H19" s="31"/>
      <c r="I19" s="31"/>
    </row>
    <row r="20" spans="1:10" ht="68.25" customHeight="1">
      <c r="A20" s="2" t="s">
        <v>46</v>
      </c>
      <c r="B20" s="2" t="s">
        <v>47</v>
      </c>
      <c r="C20" s="2" t="s">
        <v>65</v>
      </c>
      <c r="D20" s="2" t="s">
        <v>66</v>
      </c>
      <c r="E20" s="2" t="s">
        <v>67</v>
      </c>
      <c r="F20" s="2" t="s">
        <v>51</v>
      </c>
      <c r="G20" s="2" t="s">
        <v>52</v>
      </c>
      <c r="H20" s="2"/>
      <c r="I20" s="2" t="s">
        <v>6</v>
      </c>
    </row>
    <row r="21" spans="1:10" ht="26.25" customHeight="1">
      <c r="A21" s="3">
        <v>1</v>
      </c>
      <c r="B21" s="22" t="s">
        <v>85</v>
      </c>
      <c r="C21" s="7">
        <v>2</v>
      </c>
      <c r="D21" s="7">
        <v>2</v>
      </c>
      <c r="E21" s="7">
        <v>2</v>
      </c>
      <c r="F21" s="8">
        <f>IF(COUNTA(C21:E21)=0,"",(C21+D21+E21)/3)</f>
        <v>2</v>
      </c>
      <c r="G21" s="3"/>
      <c r="H21" s="3"/>
      <c r="I21" s="1"/>
    </row>
    <row r="22" spans="1:10" ht="30" customHeight="1">
      <c r="A22" s="3">
        <v>2</v>
      </c>
      <c r="B22" s="1" t="s">
        <v>86</v>
      </c>
      <c r="C22" s="7">
        <v>3.33</v>
      </c>
      <c r="D22" s="7">
        <v>3.33</v>
      </c>
      <c r="E22" s="7">
        <v>3.33</v>
      </c>
      <c r="F22" s="8">
        <f>IF(COUNTA(C22:E22)=0,"",(C22+D22+E22)/3)</f>
        <v>3.33</v>
      </c>
      <c r="G22" s="3"/>
      <c r="H22" s="3"/>
      <c r="I22" s="1"/>
    </row>
    <row r="23" spans="1:10" ht="45" customHeight="1">
      <c r="A23" s="3">
        <v>3</v>
      </c>
      <c r="B23" s="1" t="s">
        <v>87</v>
      </c>
      <c r="C23" s="7">
        <v>2</v>
      </c>
      <c r="D23" s="7">
        <v>2</v>
      </c>
      <c r="E23" s="7">
        <v>2</v>
      </c>
      <c r="F23" s="8">
        <f>IF(COUNTA(C23:E23)=0,"",(C23+D23+E23)/3)</f>
        <v>2</v>
      </c>
      <c r="G23" s="3"/>
      <c r="H23" s="3"/>
      <c r="I23" s="1"/>
    </row>
    <row r="24" spans="1:10">
      <c r="A24" s="9" t="s">
        <v>60</v>
      </c>
      <c r="F24" s="10">
        <f>IF(COUNTA(F21:F23)=0,"",AVERAGE(F21:F23))</f>
        <v>2.4433333333333334</v>
      </c>
      <c r="G24" s="4">
        <f>IF(F24="","",F24*3.003003003003)</f>
        <v>7.3373373373373303</v>
      </c>
      <c r="H24" s="31"/>
      <c r="I24" s="31"/>
    </row>
    <row r="29" spans="1:10">
      <c r="A29" s="36" t="s">
        <v>71</v>
      </c>
      <c r="B29" s="37"/>
      <c r="C29" s="37"/>
      <c r="D29" s="37"/>
      <c r="E29" s="37"/>
    </row>
    <row r="30" spans="1:10">
      <c r="A30" s="5" t="s">
        <v>72</v>
      </c>
      <c r="B30" s="5" t="s">
        <v>73</v>
      </c>
      <c r="C30" s="5" t="s">
        <v>74</v>
      </c>
    </row>
    <row r="31" spans="1:10">
      <c r="A31" s="28" t="s">
        <v>75</v>
      </c>
      <c r="B31" s="13">
        <f>G15</f>
        <v>30</v>
      </c>
      <c r="C31" s="31">
        <v>20</v>
      </c>
    </row>
    <row r="32" spans="1:10">
      <c r="A32" s="28" t="s">
        <v>76</v>
      </c>
      <c r="B32" s="13">
        <f>G24</f>
        <v>7.3373373373373303</v>
      </c>
      <c r="C32" s="31">
        <v>10</v>
      </c>
    </row>
    <row r="33" spans="1:3">
      <c r="A33" s="14" t="s">
        <v>77</v>
      </c>
      <c r="B33" s="15">
        <f>SUM(B31:B32)</f>
        <v>37.337337337337331</v>
      </c>
      <c r="C33" s="14">
        <v>40</v>
      </c>
    </row>
  </sheetData>
  <mergeCells count="5">
    <mergeCell ref="A7:J7"/>
    <mergeCell ref="A8:B8"/>
    <mergeCell ref="A18:J18"/>
    <mergeCell ref="A19:B19"/>
    <mergeCell ref="A29:E29"/>
  </mergeCells>
  <dataValidations count="5">
    <dataValidation type="decimal" showInputMessage="1" showErrorMessage="1" sqref="C21:E23">
      <formula1>0</formula1>
      <formula2>3.33</formula2>
    </dataValidation>
    <dataValidation type="decimal" showInputMessage="1" showErrorMessage="1" sqref="C10:E14">
      <formula1>0</formula1>
      <formula2>4</formula2>
    </dataValidation>
    <dataValidation type="decimal" allowBlank="1" showInputMessage="1" showErrorMessage="1" sqref="C21:E23">
      <formula1>0</formula1>
      <formula2>3.33</formula2>
    </dataValidation>
    <dataValidation type="decimal" allowBlank="1" showInputMessage="1" showErrorMessage="1" sqref="C10:E14">
      <formula1>0</formula1>
      <formula2>4</formula2>
    </dataValidation>
    <dataValidation type="list" allowBlank="1" showInputMessage="1" showErrorMessage="1" sqref="H10:H14 H21:H23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pane ySplit="4" topLeftCell="A5" activePane="bottomLeft" state="frozen"/>
      <selection pane="bottomLeft" activeCell="A28" sqref="A28:A29"/>
    </sheetView>
  </sheetViews>
  <sheetFormatPr baseColWidth="10" defaultColWidth="9.140625" defaultRowHeight="15"/>
  <cols>
    <col min="1" max="1" width="34" style="34" customWidth="1"/>
    <col min="2" max="2" width="35.140625" style="34" customWidth="1"/>
    <col min="3" max="5" width="34" style="34" customWidth="1"/>
    <col min="6" max="6" width="27.42578125" style="34" customWidth="1"/>
    <col min="7" max="7" width="17.42578125" style="34" customWidth="1"/>
    <col min="8" max="8" width="16.7109375" style="34" customWidth="1"/>
    <col min="9" max="9" width="20.140625" style="34" customWidth="1"/>
    <col min="10" max="10" width="13" style="34" hidden="1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9" t="s">
        <v>100</v>
      </c>
    </row>
    <row r="3" spans="1:10">
      <c r="A3" s="14" t="s">
        <v>37</v>
      </c>
      <c r="B3" s="19" t="s">
        <v>38</v>
      </c>
      <c r="C3" s="23"/>
      <c r="D3" s="23"/>
      <c r="E3" s="23"/>
    </row>
    <row r="5" spans="1:10">
      <c r="A5" s="36" t="s">
        <v>41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77.099999999999994" customHeight="1">
      <c r="A6" s="38" t="s">
        <v>42</v>
      </c>
      <c r="B6" s="37"/>
      <c r="C6" s="1" t="s">
        <v>43</v>
      </c>
      <c r="D6" s="16" t="s">
        <v>44</v>
      </c>
      <c r="E6" s="1" t="s">
        <v>45</v>
      </c>
      <c r="F6" s="31"/>
      <c r="G6" s="31"/>
      <c r="H6" s="31"/>
      <c r="I6" s="31"/>
    </row>
    <row r="7" spans="1:10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6</v>
      </c>
    </row>
    <row r="8" spans="1:10">
      <c r="A8" s="3">
        <v>1</v>
      </c>
      <c r="B8" s="1" t="s">
        <v>101</v>
      </c>
      <c r="C8" s="7">
        <v>3</v>
      </c>
      <c r="D8" s="7">
        <v>3</v>
      </c>
      <c r="E8" s="7">
        <v>3</v>
      </c>
      <c r="F8" s="8">
        <f>IF(COUNTA(C8:E8)=0,"",(C8+D8+E8)/3)</f>
        <v>3</v>
      </c>
      <c r="G8" s="3"/>
      <c r="H8" s="3" t="s">
        <v>55</v>
      </c>
      <c r="I8" s="1"/>
    </row>
    <row r="9" spans="1:10">
      <c r="A9" s="3">
        <v>2</v>
      </c>
      <c r="B9" s="1" t="s">
        <v>102</v>
      </c>
      <c r="C9" s="7">
        <v>3</v>
      </c>
      <c r="D9" s="7">
        <v>3</v>
      </c>
      <c r="E9" s="7">
        <v>3</v>
      </c>
      <c r="F9" s="8">
        <f>IF(COUNTA(C9:E9)=0,"",(C9+D9+E9)/3)</f>
        <v>3</v>
      </c>
      <c r="G9" s="3"/>
      <c r="H9" s="3" t="s">
        <v>55</v>
      </c>
      <c r="I9" s="1"/>
    </row>
    <row r="10" spans="1:10">
      <c r="A10" s="3">
        <v>3</v>
      </c>
      <c r="B10" s="1" t="s">
        <v>103</v>
      </c>
      <c r="C10" s="7">
        <v>3</v>
      </c>
      <c r="D10" s="7">
        <v>3</v>
      </c>
      <c r="E10" s="7">
        <v>3</v>
      </c>
      <c r="F10" s="8">
        <f>IF(COUNTA(C10:E10)=0,"",(C10+D10+E10)/3)</f>
        <v>3</v>
      </c>
      <c r="G10" s="3"/>
      <c r="H10" s="3" t="s">
        <v>55</v>
      </c>
      <c r="I10" s="1"/>
    </row>
    <row r="11" spans="1:10">
      <c r="A11" s="3">
        <v>4</v>
      </c>
      <c r="B11" s="1" t="s">
        <v>104</v>
      </c>
      <c r="C11" s="7">
        <v>4</v>
      </c>
      <c r="D11" s="7">
        <v>3</v>
      </c>
      <c r="E11" s="7">
        <v>3</v>
      </c>
      <c r="F11" s="8">
        <f>IF(COUNTA(C11:E11)=0,"",(C11+D11+E11)/3)</f>
        <v>3.3333333333333335</v>
      </c>
      <c r="G11" s="3"/>
      <c r="H11" s="3" t="s">
        <v>55</v>
      </c>
      <c r="I11" s="1"/>
    </row>
    <row r="12" spans="1:10">
      <c r="A12" s="3">
        <v>5</v>
      </c>
      <c r="B12" s="1" t="s">
        <v>105</v>
      </c>
      <c r="C12" s="7">
        <v>4</v>
      </c>
      <c r="D12" s="7">
        <v>3</v>
      </c>
      <c r="E12" s="7">
        <v>3</v>
      </c>
      <c r="F12" s="8">
        <f>IF(COUNTA(C12:E12)=0,"",(C12+D12+E12)/3)</f>
        <v>3.3333333333333335</v>
      </c>
      <c r="G12" s="3"/>
      <c r="H12" s="3" t="s">
        <v>55</v>
      </c>
      <c r="I12" s="1"/>
    </row>
    <row r="13" spans="1:10">
      <c r="A13" s="9" t="s">
        <v>60</v>
      </c>
      <c r="F13" s="10">
        <f>IF(COUNTA(F8:F12)=0,"",AVERAGE(F8:F12))</f>
        <v>3.1333333333333337</v>
      </c>
      <c r="G13" s="4">
        <f>IF(F13="","",F13*7.5)</f>
        <v>23.500000000000004</v>
      </c>
      <c r="H13" s="31"/>
      <c r="I13" s="31"/>
    </row>
    <row r="16" spans="1:10">
      <c r="A16" s="36" t="s">
        <v>61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9" ht="47.1" customHeight="1">
      <c r="A17" s="38" t="s">
        <v>42</v>
      </c>
      <c r="B17" s="37"/>
      <c r="C17" s="1" t="s">
        <v>62</v>
      </c>
      <c r="D17" s="1" t="s">
        <v>63</v>
      </c>
      <c r="E17" s="1" t="s">
        <v>64</v>
      </c>
      <c r="F17" s="31"/>
      <c r="G17" s="31"/>
      <c r="H17" s="31"/>
      <c r="I17" s="31"/>
    </row>
    <row r="18" spans="1:9" ht="61.5" customHeight="1">
      <c r="A18" s="2" t="s">
        <v>46</v>
      </c>
      <c r="B18" s="2" t="s">
        <v>47</v>
      </c>
      <c r="C18" s="2" t="s">
        <v>65</v>
      </c>
      <c r="D18" s="2" t="s">
        <v>66</v>
      </c>
      <c r="E18" s="2" t="s">
        <v>67</v>
      </c>
      <c r="F18" s="2" t="s">
        <v>51</v>
      </c>
      <c r="G18" s="2" t="s">
        <v>52</v>
      </c>
      <c r="H18" s="2"/>
      <c r="I18" s="2" t="s">
        <v>6</v>
      </c>
    </row>
    <row r="19" spans="1:9">
      <c r="A19" s="3">
        <v>1</v>
      </c>
      <c r="B19" s="1" t="s">
        <v>106</v>
      </c>
      <c r="C19" s="7">
        <v>2.5</v>
      </c>
      <c r="D19" s="7">
        <v>2</v>
      </c>
      <c r="E19" s="7">
        <v>2.5</v>
      </c>
      <c r="F19" s="8">
        <f>IF(COUNTA(C19:E19)=0,"",(C19+D19+E19)/3)</f>
        <v>2.3333333333333335</v>
      </c>
      <c r="G19" s="3"/>
      <c r="H19" s="3"/>
      <c r="I19" s="1"/>
    </row>
    <row r="20" spans="1:9">
      <c r="A20" s="3">
        <v>2</v>
      </c>
      <c r="B20" s="1" t="s">
        <v>107</v>
      </c>
      <c r="C20" s="7">
        <v>2.5</v>
      </c>
      <c r="D20" s="7">
        <v>2</v>
      </c>
      <c r="E20" s="7">
        <v>2.5</v>
      </c>
      <c r="F20" s="8">
        <f>IF(COUNTA(C20:E20)=0,"",(C20+D20+E20)/3)</f>
        <v>2.3333333333333335</v>
      </c>
      <c r="G20" s="3"/>
      <c r="H20" s="3"/>
      <c r="I20" s="1"/>
    </row>
    <row r="21" spans="1:9">
      <c r="A21" s="3">
        <v>3</v>
      </c>
      <c r="B21" s="1" t="s">
        <v>108</v>
      </c>
      <c r="C21" s="7">
        <v>2.5</v>
      </c>
      <c r="D21" s="7">
        <v>2</v>
      </c>
      <c r="E21" s="7">
        <v>2.5</v>
      </c>
      <c r="F21" s="8">
        <f>IF(COUNTA(C21:E21)=0,"",(C21+D21+E21)/3)</f>
        <v>2.3333333333333335</v>
      </c>
      <c r="G21" s="3"/>
      <c r="H21" s="3"/>
      <c r="I21" s="1"/>
    </row>
    <row r="22" spans="1:9">
      <c r="A22" s="9" t="s">
        <v>60</v>
      </c>
      <c r="F22" s="10">
        <f>IF(COUNTA(F19:F21)=0,"",AVERAGE(F19:F21))</f>
        <v>2.3333333333333335</v>
      </c>
      <c r="G22" s="4">
        <f>IF(F22="","",F22*3.003003003003)</f>
        <v>7.007007007007001</v>
      </c>
      <c r="H22" s="31"/>
      <c r="I22" s="31"/>
    </row>
    <row r="26" spans="1:9">
      <c r="A26" s="36" t="s">
        <v>71</v>
      </c>
      <c r="B26" s="37"/>
      <c r="C26" s="37"/>
      <c r="D26" s="37"/>
      <c r="E26" s="37"/>
    </row>
    <row r="27" spans="1:9">
      <c r="A27" s="5" t="s">
        <v>72</v>
      </c>
      <c r="B27" s="5" t="s">
        <v>73</v>
      </c>
      <c r="C27" s="5" t="s">
        <v>74</v>
      </c>
    </row>
    <row r="28" spans="1:9">
      <c r="A28" s="28" t="s">
        <v>75</v>
      </c>
      <c r="B28" s="13">
        <f>G13</f>
        <v>23.500000000000004</v>
      </c>
      <c r="C28" s="31">
        <v>20</v>
      </c>
    </row>
    <row r="29" spans="1:9">
      <c r="A29" s="28" t="s">
        <v>76</v>
      </c>
      <c r="B29" s="13">
        <f>G22</f>
        <v>7.007007007007001</v>
      </c>
      <c r="C29" s="31">
        <v>10</v>
      </c>
    </row>
    <row r="30" spans="1:9">
      <c r="A30" s="14" t="s">
        <v>77</v>
      </c>
      <c r="B30" s="15">
        <f>SUM(B28:B29)</f>
        <v>30.507007007007005</v>
      </c>
      <c r="C30" s="14">
        <v>40</v>
      </c>
    </row>
  </sheetData>
  <mergeCells count="5">
    <mergeCell ref="A26:E26"/>
    <mergeCell ref="A5:J5"/>
    <mergeCell ref="A6:B6"/>
    <mergeCell ref="A16:J16"/>
    <mergeCell ref="A17:B17"/>
  </mergeCells>
  <dataValidations count="5">
    <dataValidation type="list" allowBlank="1" showInputMessage="1" showErrorMessage="1" sqref="H8:H12 H19:H21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19:E21">
      <formula1>0</formula1>
      <formula2>3.33</formula2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pane ySplit="5" topLeftCell="A6" activePane="bottomLeft" state="frozen"/>
      <selection pane="bottomLeft" activeCell="A30" sqref="A30:A31"/>
    </sheetView>
  </sheetViews>
  <sheetFormatPr baseColWidth="10" defaultColWidth="9.140625" defaultRowHeight="15"/>
  <cols>
    <col min="1" max="1" width="34" style="34" customWidth="1"/>
    <col min="2" max="2" width="40" style="34" customWidth="1"/>
    <col min="3" max="5" width="34" style="34" customWidth="1"/>
    <col min="6" max="6" width="26.28515625" style="34" customWidth="1"/>
    <col min="7" max="7" width="13.85546875" style="34" customWidth="1"/>
    <col min="8" max="8" width="17.42578125" style="34" customWidth="1"/>
    <col min="9" max="9" width="28.7109375" style="34" customWidth="1"/>
    <col min="10" max="10" width="13" style="34" hidden="1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109</v>
      </c>
    </row>
    <row r="3" spans="1:10">
      <c r="A3" s="14" t="s">
        <v>37</v>
      </c>
      <c r="B3" s="19" t="s">
        <v>38</v>
      </c>
      <c r="C3" s="23" t="s">
        <v>39</v>
      </c>
      <c r="D3" s="23" t="s">
        <v>40</v>
      </c>
      <c r="E3" s="23" t="s">
        <v>95</v>
      </c>
      <c r="F3" s="23" t="s">
        <v>110</v>
      </c>
    </row>
    <row r="4" spans="1:10">
      <c r="A4" s="6"/>
      <c r="B4" s="12"/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s="1" t="s">
        <v>111</v>
      </c>
      <c r="C9" s="7">
        <v>2</v>
      </c>
      <c r="D9" s="7">
        <v>3</v>
      </c>
      <c r="E9" s="7">
        <v>3</v>
      </c>
      <c r="F9" s="8">
        <f>IF(COUNTA(C9:E9)=0,"",(C9+D9+E9)/3)</f>
        <v>2.6666666666666665</v>
      </c>
      <c r="G9" s="3"/>
      <c r="H9" s="3" t="s">
        <v>55</v>
      </c>
      <c r="I9" s="1"/>
    </row>
    <row r="10" spans="1:10">
      <c r="A10" s="3">
        <v>2</v>
      </c>
      <c r="B10" s="1" t="s">
        <v>112</v>
      </c>
      <c r="C10" s="7">
        <v>2</v>
      </c>
      <c r="D10" s="7">
        <v>4</v>
      </c>
      <c r="E10" s="7">
        <v>4</v>
      </c>
      <c r="F10" s="8">
        <f>IF(COUNTA(C10:E10)=0,"",(C10+D10+E10)/3)</f>
        <v>3.3333333333333335</v>
      </c>
      <c r="G10" s="3"/>
      <c r="H10" s="3" t="s">
        <v>55</v>
      </c>
      <c r="I10" s="1"/>
    </row>
    <row r="11" spans="1:10">
      <c r="A11" s="3">
        <v>3</v>
      </c>
      <c r="B11" s="1" t="s">
        <v>113</v>
      </c>
      <c r="C11" s="7">
        <v>2</v>
      </c>
      <c r="D11" s="7">
        <v>3</v>
      </c>
      <c r="E11" s="7">
        <v>3</v>
      </c>
      <c r="F11" s="8">
        <f>IF(COUNTA(C11:E11)=0,"",(C11+D11+E11)/3)</f>
        <v>2.6666666666666665</v>
      </c>
      <c r="G11" s="3"/>
      <c r="H11" s="3" t="s">
        <v>55</v>
      </c>
      <c r="I11" s="1"/>
    </row>
    <row r="12" spans="1:10" ht="30" customHeight="1">
      <c r="A12" s="3">
        <v>4</v>
      </c>
      <c r="B12" s="1" t="s">
        <v>114</v>
      </c>
      <c r="C12" s="7">
        <v>2</v>
      </c>
      <c r="D12" s="7">
        <v>4</v>
      </c>
      <c r="E12" s="7">
        <v>3</v>
      </c>
      <c r="F12" s="8">
        <f>IF(COUNTA(C12:E12)=0,"",(C12+D12+E12)/3)</f>
        <v>3</v>
      </c>
      <c r="G12" s="3"/>
      <c r="H12" s="3" t="s">
        <v>55</v>
      </c>
      <c r="I12" s="1"/>
    </row>
    <row r="13" spans="1:10">
      <c r="A13" s="3">
        <v>5</v>
      </c>
      <c r="B13" s="1" t="s">
        <v>91</v>
      </c>
      <c r="C13" s="7">
        <v>2</v>
      </c>
      <c r="D13" s="7">
        <v>3</v>
      </c>
      <c r="E13" s="7">
        <v>4</v>
      </c>
      <c r="F13" s="8">
        <f>IF(COUNTA(C13:E13)=0,"",(C13+D13+E13)/3)</f>
        <v>3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2.9333333333333331</v>
      </c>
      <c r="G14" s="4">
        <f>IF(F14="","",F14*7.5)</f>
        <v>22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63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>
      <c r="A20" s="3">
        <v>1</v>
      </c>
      <c r="B20" s="1" t="s">
        <v>115</v>
      </c>
      <c r="C20" s="7">
        <v>3</v>
      </c>
      <c r="D20" s="7">
        <v>2</v>
      </c>
      <c r="E20" s="7">
        <v>3</v>
      </c>
      <c r="F20" s="8">
        <f>IF(COUNTA(C20:E20)=0,"",(C20+D20+E20)/3)</f>
        <v>2.6666666666666665</v>
      </c>
      <c r="G20" s="3"/>
      <c r="H20" s="3"/>
      <c r="I20" s="1"/>
    </row>
    <row r="21" spans="1:10">
      <c r="A21" s="3">
        <v>2</v>
      </c>
      <c r="B21" s="1" t="s">
        <v>116</v>
      </c>
      <c r="C21" s="7">
        <v>3</v>
      </c>
      <c r="D21" s="7">
        <v>3</v>
      </c>
      <c r="E21" s="7">
        <v>3</v>
      </c>
      <c r="F21" s="8">
        <f>IF(COUNTA(C21:E21)=0,"",(C21+D21+E21)/3)</f>
        <v>3</v>
      </c>
      <c r="G21" s="3"/>
      <c r="H21" s="3"/>
      <c r="I21" s="1"/>
    </row>
    <row r="22" spans="1:10">
      <c r="A22" s="3">
        <v>3</v>
      </c>
      <c r="B22" s="1" t="s">
        <v>117</v>
      </c>
      <c r="C22" s="7">
        <v>3</v>
      </c>
      <c r="D22" s="7">
        <v>3</v>
      </c>
      <c r="E22" s="7">
        <v>3</v>
      </c>
      <c r="F22" s="8">
        <f>IF(COUNTA(C22:E22)=0,"",(C22+D22+E22)/3)</f>
        <v>3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2.8888888888888888</v>
      </c>
      <c r="G23" s="4">
        <f>IF(F23="","",F23*3.003003003003)</f>
        <v>8.675342008675333</v>
      </c>
      <c r="H23" s="31"/>
      <c r="I23" s="31"/>
    </row>
    <row r="28" spans="1:10">
      <c r="A28" s="36" t="s">
        <v>71</v>
      </c>
      <c r="B28" s="37"/>
      <c r="C28" s="37"/>
      <c r="D28" s="37"/>
      <c r="E28" s="37"/>
    </row>
    <row r="29" spans="1:10">
      <c r="A29" s="5" t="s">
        <v>72</v>
      </c>
      <c r="B29" s="5" t="s">
        <v>73</v>
      </c>
      <c r="C29" s="5" t="s">
        <v>74</v>
      </c>
    </row>
    <row r="30" spans="1:10">
      <c r="A30" s="28" t="s">
        <v>75</v>
      </c>
      <c r="B30" s="13">
        <f>G14</f>
        <v>22</v>
      </c>
      <c r="C30" s="31">
        <v>20</v>
      </c>
    </row>
    <row r="31" spans="1:10">
      <c r="A31" s="28" t="s">
        <v>76</v>
      </c>
      <c r="B31" s="13">
        <f>G23</f>
        <v>8.675342008675333</v>
      </c>
      <c r="C31" s="31">
        <v>10</v>
      </c>
    </row>
    <row r="32" spans="1:10">
      <c r="A32" s="14" t="s">
        <v>77</v>
      </c>
      <c r="B32" s="15">
        <f>SUM(B30:B31)</f>
        <v>30.675342008675333</v>
      </c>
      <c r="C32" s="14">
        <v>40</v>
      </c>
    </row>
  </sheetData>
  <mergeCells count="5">
    <mergeCell ref="A28:E28"/>
    <mergeCell ref="A6:J6"/>
    <mergeCell ref="A7:B7"/>
    <mergeCell ref="A17:J17"/>
    <mergeCell ref="A18:B18"/>
  </mergeCells>
  <dataValidations count="5">
    <dataValidation type="list" allowBlank="1" showInputMessage="1" showErrorMessage="1" sqref="H9:H13 H20:H22">
      <formula1>"✔️ Sí,🟡 Parcial,❌ No (no puntua)"</formula1>
    </dataValidation>
    <dataValidation type="decimal" allowBlank="1" showInputMessage="1" showErrorMessage="1" sqref="C9:E13">
      <formula1>0</formula1>
      <formula2>4</formula2>
    </dataValidation>
    <dataValidation type="decimal" allowBlank="1" showInputMessage="1" showErrorMessage="1" sqref="C20:E22">
      <formula1>0</formula1>
      <formula2>3.33</formula2>
    </dataValidation>
    <dataValidation type="decimal" showInputMessage="1" showErrorMessage="1" sqref="C9:E13">
      <formula1>0</formula1>
      <formula2>4</formula2>
    </dataValidation>
    <dataValidation type="decimal" showInputMessage="1" showErrorMessage="1" sqref="C20:E22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pane ySplit="4" topLeftCell="A5" activePane="bottomLeft" state="frozen"/>
      <selection pane="bottomLeft" activeCell="C24" sqref="C24"/>
    </sheetView>
  </sheetViews>
  <sheetFormatPr baseColWidth="10" defaultColWidth="9.140625" defaultRowHeight="15"/>
  <cols>
    <col min="1" max="6" width="34" style="34" customWidth="1"/>
    <col min="7" max="7" width="23.85546875" style="34" customWidth="1"/>
    <col min="8" max="8" width="17.85546875" style="34" customWidth="1"/>
    <col min="9" max="9" width="25.140625" style="34" customWidth="1"/>
    <col min="10" max="10" width="10.85546875" style="34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8" t="s">
        <v>118</v>
      </c>
    </row>
    <row r="3" spans="1:10">
      <c r="A3" s="14" t="s">
        <v>37</v>
      </c>
      <c r="B3" s="19" t="s">
        <v>38</v>
      </c>
      <c r="C3" s="23" t="s">
        <v>39</v>
      </c>
      <c r="D3" s="23" t="s">
        <v>40</v>
      </c>
      <c r="E3" s="23"/>
      <c r="F3" s="23"/>
    </row>
    <row r="5" spans="1:10">
      <c r="A5" s="36" t="s">
        <v>41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77.099999999999994" customHeight="1">
      <c r="A6" s="38" t="s">
        <v>42</v>
      </c>
      <c r="B6" s="37"/>
      <c r="C6" s="1" t="s">
        <v>43</v>
      </c>
      <c r="D6" s="16" t="s">
        <v>44</v>
      </c>
      <c r="E6" s="1" t="s">
        <v>45</v>
      </c>
      <c r="F6" s="31"/>
      <c r="G6" s="31"/>
      <c r="H6" s="31"/>
      <c r="I6" s="31"/>
    </row>
    <row r="7" spans="1:10" ht="40.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6</v>
      </c>
    </row>
    <row r="8" spans="1:10">
      <c r="A8" s="3">
        <v>1</v>
      </c>
      <c r="B8" s="1" t="s">
        <v>119</v>
      </c>
      <c r="C8" s="7">
        <v>4</v>
      </c>
      <c r="D8" s="7">
        <v>3</v>
      </c>
      <c r="E8" s="7">
        <v>3</v>
      </c>
      <c r="F8" s="8">
        <f>IF(COUNTA(C8:E8)=0,"",(C8+D8+E8)/3)</f>
        <v>3.3333333333333335</v>
      </c>
      <c r="G8" s="3"/>
      <c r="H8" s="3" t="s">
        <v>55</v>
      </c>
      <c r="I8" s="1"/>
    </row>
    <row r="9" spans="1:10">
      <c r="A9" s="3">
        <v>2</v>
      </c>
      <c r="B9" s="1" t="s">
        <v>120</v>
      </c>
      <c r="C9" s="7">
        <v>4</v>
      </c>
      <c r="D9" s="7">
        <v>3</v>
      </c>
      <c r="E9" s="7">
        <v>3</v>
      </c>
      <c r="F9" s="8">
        <f>IF(COUNTA(C9:E9)=0,"",(C9+D9+E9)/3)</f>
        <v>3.3333333333333335</v>
      </c>
      <c r="G9" s="3"/>
      <c r="H9" s="3" t="s">
        <v>55</v>
      </c>
      <c r="I9" s="1"/>
    </row>
    <row r="10" spans="1:10">
      <c r="A10" s="3">
        <v>3</v>
      </c>
      <c r="B10" s="1" t="s">
        <v>121</v>
      </c>
      <c r="C10" s="7">
        <v>4</v>
      </c>
      <c r="D10" s="7">
        <v>4</v>
      </c>
      <c r="E10" s="7">
        <v>4</v>
      </c>
      <c r="F10" s="8">
        <f>IF(COUNTA(C10:E10)=0,"",(C10+D10+E10)/3)</f>
        <v>4</v>
      </c>
      <c r="G10" s="3"/>
      <c r="H10" s="3" t="s">
        <v>55</v>
      </c>
      <c r="I10" s="1"/>
    </row>
    <row r="11" spans="1:10">
      <c r="A11" s="3">
        <v>4</v>
      </c>
      <c r="B11" s="1" t="s">
        <v>122</v>
      </c>
      <c r="C11" s="7">
        <v>2.5</v>
      </c>
      <c r="D11" s="7">
        <v>2.5</v>
      </c>
      <c r="E11" s="7">
        <v>3</v>
      </c>
      <c r="F11" s="8">
        <f>IF(COUNTA(C11:E11)=0,"",(C11+D11+E11)/3)</f>
        <v>2.6666666666666665</v>
      </c>
      <c r="G11" s="3"/>
      <c r="H11" s="3" t="s">
        <v>55</v>
      </c>
      <c r="I11" s="1"/>
    </row>
    <row r="12" spans="1:10">
      <c r="A12" s="3">
        <v>5</v>
      </c>
      <c r="B12" s="1" t="s">
        <v>123</v>
      </c>
      <c r="C12" s="7">
        <v>4</v>
      </c>
      <c r="D12" s="7">
        <v>4</v>
      </c>
      <c r="E12" s="7">
        <v>4</v>
      </c>
      <c r="F12" s="8">
        <f>IF(COUNTA(C12:E12)=0,"",(C12+D12+E12)/3)</f>
        <v>4</v>
      </c>
      <c r="G12" s="3"/>
      <c r="H12" s="3" t="s">
        <v>55</v>
      </c>
      <c r="I12" s="1"/>
    </row>
    <row r="13" spans="1:10">
      <c r="A13" s="9" t="s">
        <v>60</v>
      </c>
      <c r="F13" s="10">
        <f>IF(COUNTA(F8:F12)=0,"",AVERAGE(F8:F12))</f>
        <v>3.4666666666666672</v>
      </c>
      <c r="G13" s="4">
        <f>IF(F13="","",F13*7.5)</f>
        <v>26.000000000000004</v>
      </c>
      <c r="H13" s="31"/>
      <c r="I13" s="31"/>
    </row>
    <row r="16" spans="1:10">
      <c r="A16" s="36" t="s">
        <v>61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9" ht="47.1" customHeight="1">
      <c r="A17" s="38" t="s">
        <v>42</v>
      </c>
      <c r="B17" s="37"/>
      <c r="C17" s="1" t="s">
        <v>62</v>
      </c>
      <c r="D17" s="1" t="s">
        <v>63</v>
      </c>
      <c r="E17" s="1" t="s">
        <v>64</v>
      </c>
      <c r="F17" s="31"/>
      <c r="G17" s="31"/>
      <c r="H17" s="31"/>
      <c r="I17" s="31"/>
    </row>
    <row r="18" spans="1:9" ht="63" customHeight="1">
      <c r="A18" s="2" t="s">
        <v>46</v>
      </c>
      <c r="B18" s="2" t="s">
        <v>47</v>
      </c>
      <c r="C18" s="2" t="s">
        <v>65</v>
      </c>
      <c r="D18" s="2" t="s">
        <v>66</v>
      </c>
      <c r="E18" s="2" t="s">
        <v>67</v>
      </c>
      <c r="F18" s="2" t="s">
        <v>51</v>
      </c>
      <c r="G18" s="2" t="s">
        <v>52</v>
      </c>
      <c r="H18" s="2"/>
      <c r="I18" s="2" t="s">
        <v>6</v>
      </c>
    </row>
    <row r="19" spans="1:9">
      <c r="A19" s="3">
        <v>1</v>
      </c>
      <c r="B19" s="1" t="s">
        <v>124</v>
      </c>
      <c r="C19" s="7">
        <v>2</v>
      </c>
      <c r="D19" s="7">
        <v>2</v>
      </c>
      <c r="E19" s="7">
        <v>2</v>
      </c>
      <c r="F19" s="8">
        <f>IF(COUNTA(C19:E19)=0,"",(C19+D19+E19)/3)</f>
        <v>2</v>
      </c>
      <c r="G19" s="3"/>
      <c r="H19" s="3"/>
      <c r="I19" s="1"/>
    </row>
    <row r="20" spans="1:9">
      <c r="A20" s="3">
        <v>2</v>
      </c>
      <c r="B20" s="1" t="s">
        <v>125</v>
      </c>
      <c r="C20" s="7">
        <v>3</v>
      </c>
      <c r="D20" s="7">
        <v>3</v>
      </c>
      <c r="E20" s="7">
        <v>2</v>
      </c>
      <c r="F20" s="8">
        <f>IF(COUNTA(C20:E20)=0,"",(C20+D20+E20)/3)</f>
        <v>2.6666666666666665</v>
      </c>
      <c r="G20" s="3"/>
      <c r="H20" s="3"/>
      <c r="I20" s="1"/>
    </row>
    <row r="21" spans="1:9">
      <c r="A21" s="3">
        <v>3</v>
      </c>
      <c r="B21" s="1" t="s">
        <v>126</v>
      </c>
      <c r="C21" s="7">
        <v>2</v>
      </c>
      <c r="D21" s="7">
        <v>2</v>
      </c>
      <c r="E21" s="7">
        <v>2</v>
      </c>
      <c r="F21" s="8">
        <f>IF(COUNTA(C21:E21)=0,"",(C21+D21+E21)/3)</f>
        <v>2</v>
      </c>
      <c r="G21" s="3"/>
      <c r="H21" s="3"/>
      <c r="I21" s="1"/>
    </row>
    <row r="22" spans="1:9">
      <c r="A22" s="9" t="s">
        <v>60</v>
      </c>
      <c r="F22" s="10">
        <f>IF(COUNTA(F19:F21)=0,"",AVERAGE(F19:F21))</f>
        <v>2.2222222222222219</v>
      </c>
      <c r="G22" s="4">
        <f>IF(F22="","",F22*3.003003003003)</f>
        <v>6.6733400066733326</v>
      </c>
      <c r="H22" s="31"/>
      <c r="I22" s="31"/>
    </row>
    <row r="27" spans="1:9">
      <c r="A27" s="36" t="s">
        <v>71</v>
      </c>
      <c r="B27" s="37"/>
      <c r="C27" s="37"/>
      <c r="D27" s="37"/>
      <c r="E27" s="37"/>
    </row>
    <row r="28" spans="1:9">
      <c r="A28" s="5" t="s">
        <v>72</v>
      </c>
      <c r="B28" s="5" t="s">
        <v>73</v>
      </c>
      <c r="C28" s="5" t="s">
        <v>74</v>
      </c>
    </row>
    <row r="29" spans="1:9">
      <c r="A29" s="28" t="s">
        <v>75</v>
      </c>
      <c r="B29" s="13">
        <f>G13</f>
        <v>26.000000000000004</v>
      </c>
      <c r="C29" s="31">
        <v>20</v>
      </c>
    </row>
    <row r="30" spans="1:9">
      <c r="A30" s="28" t="s">
        <v>76</v>
      </c>
      <c r="B30" s="13">
        <f>G22</f>
        <v>6.6733400066733326</v>
      </c>
      <c r="C30" s="31">
        <v>10</v>
      </c>
    </row>
    <row r="31" spans="1:9">
      <c r="A31" s="14" t="s">
        <v>77</v>
      </c>
      <c r="B31" s="15">
        <f>SUM(B29:B30)</f>
        <v>32.673340006673335</v>
      </c>
      <c r="C31" s="14">
        <v>40</v>
      </c>
    </row>
  </sheetData>
  <mergeCells count="5">
    <mergeCell ref="A27:E27"/>
    <mergeCell ref="A5:J5"/>
    <mergeCell ref="A6:B6"/>
    <mergeCell ref="A16:J16"/>
    <mergeCell ref="A17:B17"/>
  </mergeCells>
  <dataValidations count="5">
    <dataValidation type="list" allowBlank="1" showInputMessage="1" showErrorMessage="1" sqref="H8:H12 H19:H21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19:E21">
      <formula1>0</formula1>
      <formula2>3.33</formula2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pane ySplit="5" topLeftCell="A15" activePane="bottomLeft" state="frozen"/>
      <selection pane="bottomLeft" activeCell="D31" sqref="D31"/>
    </sheetView>
  </sheetViews>
  <sheetFormatPr baseColWidth="10" defaultColWidth="9.140625" defaultRowHeight="15"/>
  <cols>
    <col min="1" max="5" width="34" style="34" customWidth="1"/>
    <col min="6" max="6" width="25.42578125" style="34" customWidth="1"/>
    <col min="7" max="7" width="14" style="34" customWidth="1"/>
    <col min="8" max="8" width="17.85546875" style="34" customWidth="1"/>
    <col min="9" max="9" width="52.140625" style="34" customWidth="1"/>
    <col min="10" max="10" width="13" style="34" hidden="1" customWidth="1"/>
  </cols>
  <sheetData>
    <row r="1" spans="1:10">
      <c r="A1" s="6" t="s">
        <v>31</v>
      </c>
      <c r="B1" t="s">
        <v>32</v>
      </c>
    </row>
    <row r="2" spans="1:10">
      <c r="A2" s="6" t="s">
        <v>33</v>
      </c>
      <c r="B2" s="11" t="s">
        <v>127</v>
      </c>
    </row>
    <row r="3" spans="1:10">
      <c r="A3" s="14" t="s">
        <v>37</v>
      </c>
      <c r="B3" s="19" t="s">
        <v>38</v>
      </c>
      <c r="C3" s="25" t="s">
        <v>39</v>
      </c>
      <c r="D3" s="24"/>
      <c r="E3" s="24"/>
      <c r="F3" s="24"/>
    </row>
    <row r="4" spans="1:10">
      <c r="A4" s="6"/>
    </row>
    <row r="6" spans="1:10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77.099999999999994" customHeight="1">
      <c r="A7" s="38" t="s">
        <v>42</v>
      </c>
      <c r="B7" s="37"/>
      <c r="C7" s="1" t="s">
        <v>43</v>
      </c>
      <c r="D7" s="16" t="s">
        <v>44</v>
      </c>
      <c r="E7" s="1" t="s">
        <v>45</v>
      </c>
      <c r="F7" s="31"/>
      <c r="G7" s="31"/>
      <c r="H7" s="31"/>
      <c r="I7" s="31"/>
    </row>
    <row r="8" spans="1:10" ht="30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6</v>
      </c>
    </row>
    <row r="9" spans="1:10">
      <c r="A9" s="3">
        <v>1</v>
      </c>
      <c r="B9" s="1" t="s">
        <v>128</v>
      </c>
      <c r="C9" s="7">
        <v>4</v>
      </c>
      <c r="D9" s="7">
        <v>2</v>
      </c>
      <c r="E9" s="7">
        <v>3</v>
      </c>
      <c r="F9" s="8">
        <f>IF(COUNTA(C9:E9)=0,"",(C9+D9+E9)/3)</f>
        <v>3</v>
      </c>
      <c r="G9" s="3"/>
      <c r="H9" s="3" t="s">
        <v>55</v>
      </c>
      <c r="I9" s="1"/>
    </row>
    <row r="10" spans="1:10">
      <c r="A10" s="3">
        <v>2</v>
      </c>
      <c r="B10" s="1" t="s">
        <v>129</v>
      </c>
      <c r="C10" s="7">
        <v>4</v>
      </c>
      <c r="D10" s="7">
        <v>3</v>
      </c>
      <c r="E10" s="7">
        <v>3.5</v>
      </c>
      <c r="F10" s="8">
        <f>IF(COUNTA(C10:E10)=0,"",(C10+D10+E10)/3)</f>
        <v>3.5</v>
      </c>
      <c r="G10" s="3"/>
      <c r="H10" s="3" t="s">
        <v>55</v>
      </c>
      <c r="I10" s="1"/>
    </row>
    <row r="11" spans="1:10">
      <c r="A11" s="3">
        <v>3</v>
      </c>
      <c r="B11" s="1" t="s">
        <v>130</v>
      </c>
      <c r="C11" s="7">
        <v>3</v>
      </c>
      <c r="D11" s="7">
        <v>2</v>
      </c>
      <c r="E11" s="7">
        <v>3</v>
      </c>
      <c r="F11" s="8">
        <f>IF(COUNTA(C11:E11)=0,"",(C11+D11+E11)/3)</f>
        <v>2.6666666666666665</v>
      </c>
      <c r="G11" s="3"/>
      <c r="H11" s="3" t="s">
        <v>55</v>
      </c>
      <c r="I11" s="1"/>
    </row>
    <row r="12" spans="1:10" ht="30" customHeight="1">
      <c r="A12" s="3">
        <v>4</v>
      </c>
      <c r="B12" s="1" t="s">
        <v>131</v>
      </c>
      <c r="C12" s="7">
        <v>1.5</v>
      </c>
      <c r="D12" s="7">
        <v>3</v>
      </c>
      <c r="E12" s="7">
        <v>3</v>
      </c>
      <c r="F12" s="8">
        <f>IF(COUNTA(C12:E12)=0,"",(C12+D12+E12)/3)</f>
        <v>2.5</v>
      </c>
      <c r="G12" s="3"/>
      <c r="H12" s="3" t="s">
        <v>55</v>
      </c>
      <c r="I12" s="1"/>
    </row>
    <row r="13" spans="1:10">
      <c r="A13" s="3">
        <v>5</v>
      </c>
      <c r="B13" s="1" t="s">
        <v>132</v>
      </c>
      <c r="C13" s="7">
        <v>3</v>
      </c>
      <c r="D13" s="7">
        <v>2.5</v>
      </c>
      <c r="E13" s="7">
        <v>2</v>
      </c>
      <c r="F13" s="8">
        <f>IF(COUNTA(C13:E13)=0,"",(C13+D13+E13)/3)</f>
        <v>2.5</v>
      </c>
      <c r="G13" s="3"/>
      <c r="H13" s="3" t="s">
        <v>55</v>
      </c>
      <c r="I13" s="1"/>
    </row>
    <row r="14" spans="1:10">
      <c r="A14" s="9" t="s">
        <v>60</v>
      </c>
      <c r="F14" s="10">
        <f>IF(COUNTA(F9:F13)=0,"",AVERAGE(F9:F13))</f>
        <v>2.833333333333333</v>
      </c>
      <c r="G14" s="4">
        <f>IF(F14="","",F14*7.5)</f>
        <v>21.249999999999996</v>
      </c>
      <c r="H14" s="31"/>
      <c r="I14" s="31"/>
    </row>
    <row r="17" spans="1:10">
      <c r="A17" s="36" t="s">
        <v>61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47.1" customHeight="1">
      <c r="A18" s="38" t="s">
        <v>42</v>
      </c>
      <c r="B18" s="37"/>
      <c r="C18" s="1" t="s">
        <v>62</v>
      </c>
      <c r="D18" s="1" t="s">
        <v>63</v>
      </c>
      <c r="E18" s="1" t="s">
        <v>64</v>
      </c>
      <c r="F18" s="31"/>
      <c r="G18" s="31"/>
      <c r="H18" s="31"/>
      <c r="I18" s="31"/>
    </row>
    <row r="19" spans="1:10" ht="71.25" customHeight="1">
      <c r="A19" s="2" t="s">
        <v>46</v>
      </c>
      <c r="B19" s="2" t="s">
        <v>47</v>
      </c>
      <c r="C19" s="2" t="s">
        <v>65</v>
      </c>
      <c r="D19" s="2" t="s">
        <v>66</v>
      </c>
      <c r="E19" s="2" t="s">
        <v>67</v>
      </c>
      <c r="F19" s="2" t="s">
        <v>51</v>
      </c>
      <c r="G19" s="2" t="s">
        <v>52</v>
      </c>
      <c r="H19" s="2"/>
      <c r="I19" s="2" t="s">
        <v>6</v>
      </c>
    </row>
    <row r="20" spans="1:10">
      <c r="A20" s="3">
        <v>1</v>
      </c>
      <c r="B20" s="1" t="s">
        <v>133</v>
      </c>
      <c r="C20" s="7">
        <v>3</v>
      </c>
      <c r="D20" s="7">
        <v>3</v>
      </c>
      <c r="E20" s="7">
        <v>3</v>
      </c>
      <c r="F20" s="8">
        <f>IF(COUNTA(C20:E20)=0,"",(C20+D20+E20)/3)</f>
        <v>3</v>
      </c>
      <c r="G20" s="3"/>
      <c r="H20" s="3"/>
      <c r="I20" s="1"/>
    </row>
    <row r="21" spans="1:10">
      <c r="A21" s="3">
        <v>2</v>
      </c>
      <c r="B21" s="1" t="s">
        <v>134</v>
      </c>
      <c r="C21" s="7">
        <v>3</v>
      </c>
      <c r="D21" s="7">
        <v>3</v>
      </c>
      <c r="E21" s="7">
        <v>3</v>
      </c>
      <c r="F21" s="8">
        <f>IF(COUNTA(C21:E21)=0,"",(C21+D21+E21)/3)</f>
        <v>3</v>
      </c>
      <c r="G21" s="3"/>
      <c r="H21" s="3"/>
      <c r="I21" s="1"/>
    </row>
    <row r="22" spans="1:10">
      <c r="A22" s="3">
        <v>3</v>
      </c>
      <c r="B22" s="1" t="s">
        <v>135</v>
      </c>
      <c r="C22" s="7">
        <v>3</v>
      </c>
      <c r="D22" s="7">
        <v>3</v>
      </c>
      <c r="E22" s="7">
        <v>3</v>
      </c>
      <c r="F22" s="8">
        <f>IF(COUNTA(C22:E22)=0,"",(C22+D22+E22)/3)</f>
        <v>3</v>
      </c>
      <c r="G22" s="3"/>
      <c r="H22" s="3"/>
      <c r="I22" s="1"/>
    </row>
    <row r="23" spans="1:10">
      <c r="A23" s="9" t="s">
        <v>60</v>
      </c>
      <c r="F23" s="10">
        <f>IF(COUNTA(F20:F22)=0,"",AVERAGE(F20:F22))</f>
        <v>3</v>
      </c>
      <c r="G23" s="4">
        <f>IF(F23="","",F23*3.003003003003)</f>
        <v>9.0090090090090005</v>
      </c>
      <c r="H23" s="31"/>
      <c r="I23" s="31"/>
    </row>
    <row r="28" spans="1:10">
      <c r="A28" s="36" t="s">
        <v>71</v>
      </c>
      <c r="B28" s="37"/>
      <c r="C28" s="37"/>
      <c r="D28" s="37"/>
      <c r="E28" s="37"/>
    </row>
    <row r="29" spans="1:10">
      <c r="A29" s="5" t="s">
        <v>72</v>
      </c>
      <c r="B29" s="5" t="s">
        <v>73</v>
      </c>
      <c r="C29" s="5" t="s">
        <v>74</v>
      </c>
    </row>
    <row r="30" spans="1:10">
      <c r="A30" s="28" t="s">
        <v>75</v>
      </c>
      <c r="B30" s="13">
        <f>G14</f>
        <v>21.249999999999996</v>
      </c>
      <c r="C30" s="31">
        <v>20</v>
      </c>
    </row>
    <row r="31" spans="1:10">
      <c r="A31" s="28" t="s">
        <v>76</v>
      </c>
      <c r="B31" s="13">
        <f>G23</f>
        <v>9.0090090090090005</v>
      </c>
      <c r="C31" s="31">
        <v>10</v>
      </c>
    </row>
    <row r="32" spans="1:10">
      <c r="A32" s="14" t="s">
        <v>77</v>
      </c>
      <c r="B32" s="15">
        <f>SUM(B30:B31)</f>
        <v>30.259009009008999</v>
      </c>
      <c r="C32" s="14">
        <v>40</v>
      </c>
    </row>
  </sheetData>
  <mergeCells count="5">
    <mergeCell ref="A28:E28"/>
    <mergeCell ref="A6:J6"/>
    <mergeCell ref="A7:B7"/>
    <mergeCell ref="A17:J17"/>
    <mergeCell ref="A18:B18"/>
  </mergeCells>
  <dataValidations count="5">
    <dataValidation type="list" allowBlank="1" showInputMessage="1" showErrorMessage="1" sqref="H20:H22 H9:H13">
      <formula1>"✔️ Sí,🟡 Parcial,❌ No (no puntua)"</formula1>
    </dataValidation>
    <dataValidation type="decimal" allowBlank="1" showInputMessage="1" showErrorMessage="1" sqref="C9:E13">
      <formula1>0</formula1>
      <formula2>4</formula2>
    </dataValidation>
    <dataValidation type="decimal" allowBlank="1" showInputMessage="1" showErrorMessage="1" sqref="C20:E22">
      <formula1>0</formula1>
      <formula2>3.33</formula2>
    </dataValidation>
    <dataValidation type="decimal" showInputMessage="1" showErrorMessage="1" sqref="C9:E13">
      <formula1>0</formula1>
      <formula2>4</formula2>
    </dataValidation>
    <dataValidation type="decimal" showInputMessage="1" showErrorMessage="1" sqref="C20:E22">
      <formula1>0</formula1>
      <formula2>3.33</formula2>
    </dataValidation>
  </dataValidations>
  <pageMargins left="0.75" right="0.75" top="1" bottom="1" header="0.5" footer="0.5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GUpORzm08/7XiYprAlnIK/IWM2gl4I/Vn1fLQFyhbQo=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tQkLx1zcGBkTEEqYKHQwg408ugWLayz3YZm0TD6zqyQ=</DigestValue>
    </Reference>
  </SignedInfo>
  <SignatureValue>R35McX1ehlCwKjYz2sgo9fceaXFsCbd+8R+XEkN/cTiT+Xqtm30AtyFnFE/xuivsWFCHTGbYJtST
EvpQQmZkK3Ks8dv6sMkd6jVDCvF4l02Kj+XQEtxoN9zlDCw3VpW6LQl/VsWZVAZ7daxWzS7uhogg
rIaSRuoCResn4+VXXNzUy8gdeB4ibMFF8ibU0VaZPyPfxzWt2oXr+6P2dws/OyvccgpkM2PlvehX
XIhgFhot2+H/qMBVBsqnGG58+89gH6YZ6Mts3lInf2X964u2iVh64mMkvMNvbxN8PEPVYyS1+ong
8lWKDKxdMWjccadLGF7neZ9gWY0vPldt9UM1Bg==</SignatureValue>
  <KeyInfo>
    <X509Data>
      <X509Certificate>MIIHFTCCBf2gAwIBAgIQC6glJHVOOiOnG+z0G1YboDANBgkqhkiG9w0BAQsFADCBiDELMAkGA1UEBhMCRVMxMzAxBgNVBAoMKkNPTlNPUkNJIEFETUlOSVNUUkFDSU8gT0JFUlRBIERFIENBVEFMVU5ZQTEqMCgGA1UECwwhU2VydmVpcyBQw7pibGljcyBkZSBDZXJ0aWZpY2FjacOzMRgwFgYDVQQDDA9FQy1TZWN0b3JQdWJsaWMwHhcNMjMwOTIwMTEzNDMyWhcNMjcwOTIwMTEzNDMxWjCB+TELMAkGA1UEBhMCRVMxGzAZBgNVBAoMEkFqdW50YW1lbnQgZGUgU2FsdDEYMBYGA1UEYQwPVkFURVMtUDE3MTY0MDBFMSowKAYDVQQLDCFUcmViYWxsYWRvciBww7pibGljIGRlIG5pdmVsbCBhbHQxJjAkBgNVBAQMHURJQVogVklMQU5PVkEgLSBETkkgNDA0NDM0NTlZMQ8wDQYDVQQqDAZYQVZJRVIxGDAWBgNVBAUTD0lEQ0VTLTQwNDQzNDU5WTE0MDIGA1UEAwwrWEFWSUVSIERJQVogVklMQU5PVkEgLSBETkkgNDA0NDM0NTlZIChUQ0FUKTCCASIwDQYJKoZIhvcNAQEBBQADggEPADCCAQoCggEBAJi0Xj6jVYwkn45v37sGumaeugIM8l6ejjODx/QkUCeu61ZDVyYSVZxgMkRPD2MTbifZnEE1dDMFansctGzd2OaCnlUEx9cyq+pzbHASNht/tXazbKP9FWarxznas5VR+eBo950K16OPW4xgMsgTsJcoxZouzf7QSyQgGJl3IPcA29LdXCxbxWR8PORfxJeP2cQKEsU8m1XS8cpyWp94MArSlvVx4blDc7qGPKEsTLlXrWJQgbM9ofQefmmGr3GnW54hVewGKk3/HmGCX08GgalLoa+3zv+7bdtdT+OmOJlmP/TuZg4vaRr8rQMkh06NQKiUUEWNnaB1XM9B7wXJbF0CAwEAAaOCAwYwggMCMAwGA1UdEwEB/wQCMAAwHwYDVR0jBBgwFoAURzzeFHe7ak9HkakC/9QG4XPc4tkwdgYIKwYBBQUHAQEEajBoMEEGCCsGAQUFBzAChjVodHRwOi8vd3d3LmNhdGNlcnQuY2F0L2Rlc2NhcnJlZ2EvZWMtc2VjdG9ycHVibGljLmNydDAjBggrBgEFBQcwAYYXaHR0cDovL29jc3AuY2F0Y2VydC5jYXQwSgYDVR0RBEMwQYEUWEFWSUVSLkRJQVpAU0FMVC5DQVSgKQYKKwYBBAGCNxQCA6AbDBlYQVZJRVIuRElBWkBET01TQUxULkxPQ0FMMIHzBgNVHSAEgeswgegwgdoGDCsGAQQB9XgBAwJSAjCByTAxBggrBgEFBQcCARYlaHR0cHM6Ly93d3cuYW9jLmNhdC9DQVRDZXJ0L1JlZ3VsYWNpbzCBkwYIKwYBBQUHAgIwgYYMgYNDZXJ0aWZpY2F0IGVsZWN0csOybmljIGRlIHRyZWJhbGxhZG9yIHDDumJsaWMgZGUgbml2ZWxsIGFsdC4gQWRyZcOnYSBpIE5JRiBkZWwgcHJlc3RhZG9yOiBWaWEgTGFpZXRhbmEgMjYgMDgwMDMgQmFyY2Vsb25hIFEwODAxMTc1QTAJBgcEAIvsQAECMCkGA1UdJQQiMCAGCCsGAQUFBwMCBggrBgEFBQcDBAYKKwYBBAGCNxQCAjB6BggrBgEFBQcBAwRuMGwwCAYGBACORgEBMAsGBgQAjkYBAwIBDzAIBgYEAI5GAQQwEwYGBACORgEGMAkGBwQAjkYBBgEwNAYGBACORgEFMCowKBYiaHR0cHM6Ly93d3cuYW9jLmNhdC9jYXRjZXJ0L3Bkc19lbhMCZW4wQQYDVR0fBDowODA2oDSgMoYwaHR0cDovL2Vwc2NkLmNhdGNlcnQubmV0L2NybC9lYy1zZWN0b3JwdWJsaWMuY3JsMB0GA1UdDgQWBBRfZqcPro0ZOF3BldBq5bYzpWR/OjAOBgNVHQ8BAf8EBAMCBeAwDQYJKoZIhvcNAQELBQADggEBAHzHD5tsduKqAvXmXtjO9BNosd34yaTY+hKHXnBeBx2g96rISjjCJevkyH4DyEqXCfP7+z38jNUgsx5McAtCDtfSuS22mRXytfrei20X8HAsf4moqxdEjDx2PEKXOPndYjEeT231Cm8gBWcTVACJLrL4AJD2IDygVydFX3B452QpCiv596fGIG5N2GYuwQik/uQgVpZZD4ElIQNbN45hpz+67RadrIrxHzLYVurN/fBANyR/n4gO+ZswVS5UX4B3+ccMYiisD5NBUEq0pGi80r5H1Jzg1Xm9TY2FKqgPfvxYxAuDIBbbjC08n+6awS48KihXMBqHpbvezUwf39VsCI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ibOxI9t18z/WgY1yobeJVcooVJP6gtHc4tfNwiXzXZg=</DigestValue>
      </Reference>
      <Reference URI="/xl/calcChain.xml?ContentType=application/vnd.openxmlformats-officedocument.spreadsheetml.calcChain+xml">
        <DigestMethod Algorithm="http://www.w3.org/2001/04/xmlenc#sha256"/>
        <DigestValue>bPtaFuWfNQh+Wv0rru7aV5PK9YbUomNQ3igNnWzrMPs=</DigestValue>
      </Reference>
      <Reference URI="/xl/sharedStrings.xml?ContentType=application/vnd.openxmlformats-officedocument.spreadsheetml.sharedStrings+xml">
        <DigestMethod Algorithm="http://www.w3.org/2001/04/xmlenc#sha256"/>
        <DigestValue>PJHHC8/Hgx/UjSQ3Ii9pDQjHjnNnxgVu+iVaZHbbB/s=</DigestValue>
      </Reference>
      <Reference URI="/xl/styles.xml?ContentType=application/vnd.openxmlformats-officedocument.spreadsheetml.styles+xml">
        <DigestMethod Algorithm="http://www.w3.org/2001/04/xmlenc#sha256"/>
        <DigestValue>fpuYkUeGlwWp4HhBTS/RIg/lDW+G8UHzrJRQuPqqnp4=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qmhe1bx55YAd3I47pS4sj/vkiyeBKhH9/ctHBpCoers=</DigestValue>
      </Reference>
      <Reference URI="/xl/worksheets/sheet1.xml?ContentType=application/vnd.openxmlformats-officedocument.spreadsheetml.worksheet+xml">
        <DigestMethod Algorithm="http://www.w3.org/2001/04/xmlenc#sha256"/>
        <DigestValue>ZDWu/GlYvIW08D4oZ4HY28tTR0D7J/UW2pd4agCY1dw=</DigestValue>
      </Reference>
      <Reference URI="/xl/worksheets/sheet10.xml?ContentType=application/vnd.openxmlformats-officedocument.spreadsheetml.worksheet+xml">
        <DigestMethod Algorithm="http://www.w3.org/2001/04/xmlenc#sha256"/>
        <DigestValue>JXnYgr8mj+dPYj4SE2jY3Qg2FMEwGtGyfCSD+nr78mM=</DigestValue>
      </Reference>
      <Reference URI="/xl/worksheets/sheet11.xml?ContentType=application/vnd.openxmlformats-officedocument.spreadsheetml.worksheet+xml">
        <DigestMethod Algorithm="http://www.w3.org/2001/04/xmlenc#sha256"/>
        <DigestValue>RHgzRLG5UL/kEmNXG887P/2JI+RcMbhgwk9qJfKMn5g=</DigestValue>
      </Reference>
      <Reference URI="/xl/worksheets/sheet12.xml?ContentType=application/vnd.openxmlformats-officedocument.spreadsheetml.worksheet+xml">
        <DigestMethod Algorithm="http://www.w3.org/2001/04/xmlenc#sha256"/>
        <DigestValue>sPys40C4++Zxl+tQXN+QmNSXNg9PWtEpa8mQZH7g2n8=</DigestValue>
      </Reference>
      <Reference URI="/xl/worksheets/sheet13.xml?ContentType=application/vnd.openxmlformats-officedocument.spreadsheetml.worksheet+xml">
        <DigestMethod Algorithm="http://www.w3.org/2001/04/xmlenc#sha256"/>
        <DigestValue>o2YDK9mioUDM7eej/Vq3KQ2IUSfjm0cxjEWweVR22zU=</DigestValue>
      </Reference>
      <Reference URI="/xl/worksheets/sheet14.xml?ContentType=application/vnd.openxmlformats-officedocument.spreadsheetml.worksheet+xml">
        <DigestMethod Algorithm="http://www.w3.org/2001/04/xmlenc#sha256"/>
        <DigestValue>7nTWHNqQlfnDPXVD2C6W7Q0Cxhkz9CfN1whkysgscco=</DigestValue>
      </Reference>
      <Reference URI="/xl/worksheets/sheet15.xml?ContentType=application/vnd.openxmlformats-officedocument.spreadsheetml.worksheet+xml">
        <DigestMethod Algorithm="http://www.w3.org/2001/04/xmlenc#sha256"/>
        <DigestValue>kUphPu03ck3e69D4aVVQpbz/x03F8nnwnI1a3KilS1Q=</DigestValue>
      </Reference>
      <Reference URI="/xl/worksheets/sheet16.xml?ContentType=application/vnd.openxmlformats-officedocument.spreadsheetml.worksheet+xml">
        <DigestMethod Algorithm="http://www.w3.org/2001/04/xmlenc#sha256"/>
        <DigestValue>0An1aXgBek4Hbl6l1Ai7Gk0dO5hvOzj/4YA5A5qo4Js=</DigestValue>
      </Reference>
      <Reference URI="/xl/worksheets/sheet17.xml?ContentType=application/vnd.openxmlformats-officedocument.spreadsheetml.worksheet+xml">
        <DigestMethod Algorithm="http://www.w3.org/2001/04/xmlenc#sha256"/>
        <DigestValue>feTqEnw+6u4RjWPRlsStYqZbnOB7KBPcBUCaxRE2oVw=</DigestValue>
      </Reference>
      <Reference URI="/xl/worksheets/sheet18.xml?ContentType=application/vnd.openxmlformats-officedocument.spreadsheetml.worksheet+xml">
        <DigestMethod Algorithm="http://www.w3.org/2001/04/xmlenc#sha256"/>
        <DigestValue>AsblxSXzEy7PcpWdBlfgQTl+Esb2dYpLbfqIbFVdX40=</DigestValue>
      </Reference>
      <Reference URI="/xl/worksheets/sheet19.xml?ContentType=application/vnd.openxmlformats-officedocument.spreadsheetml.worksheet+xml">
        <DigestMethod Algorithm="http://www.w3.org/2001/04/xmlenc#sha256"/>
        <DigestValue>/w2xI4zan+6v6t2Sziz3CnzQRTirgvwgfZda7HSeuN0=</DigestValue>
      </Reference>
      <Reference URI="/xl/worksheets/sheet2.xml?ContentType=application/vnd.openxmlformats-officedocument.spreadsheetml.worksheet+xml">
        <DigestMethod Algorithm="http://www.w3.org/2001/04/xmlenc#sha256"/>
        <DigestValue>72cLnBgXxf9aj8LJyQO09EiaafI6y+O0QVOe8ASDO4s=</DigestValue>
      </Reference>
      <Reference URI="/xl/worksheets/sheet20.xml?ContentType=application/vnd.openxmlformats-officedocument.spreadsheetml.worksheet+xml">
        <DigestMethod Algorithm="http://www.w3.org/2001/04/xmlenc#sha256"/>
        <DigestValue>k1ALg6rCdQFkddzY58IUXGJIGunslY3vGUiU2JPOA7s=</DigestValue>
      </Reference>
      <Reference URI="/xl/worksheets/sheet21.xml?ContentType=application/vnd.openxmlformats-officedocument.spreadsheetml.worksheet+xml">
        <DigestMethod Algorithm="http://www.w3.org/2001/04/xmlenc#sha256"/>
        <DigestValue>98TkK7ak7DLYsUpvuwR7EEIRIqx2cdnAh2Nm3Aozpro=</DigestValue>
      </Reference>
      <Reference URI="/xl/worksheets/sheet22.xml?ContentType=application/vnd.openxmlformats-officedocument.spreadsheetml.worksheet+xml">
        <DigestMethod Algorithm="http://www.w3.org/2001/04/xmlenc#sha256"/>
        <DigestValue>DdvrJ/la4DAt22qpXV6pnfsVF1JkLhYfl3JHnnRGhaA=</DigestValue>
      </Reference>
      <Reference URI="/xl/worksheets/sheet23.xml?ContentType=application/vnd.openxmlformats-officedocument.spreadsheetml.worksheet+xml">
        <DigestMethod Algorithm="http://www.w3.org/2001/04/xmlenc#sha256"/>
        <DigestValue>h9Y1XLSgSWP9JWD+XIxKEnBUKfea/KIqcjwSmOQccgE=</DigestValue>
      </Reference>
      <Reference URI="/xl/worksheets/sheet24.xml?ContentType=application/vnd.openxmlformats-officedocument.spreadsheetml.worksheet+xml">
        <DigestMethod Algorithm="http://www.w3.org/2001/04/xmlenc#sha256"/>
        <DigestValue>Lfwa/7r66APLX4vdqYAcYkqoZUGb1HAKnggCl/FvWKg=</DigestValue>
      </Reference>
      <Reference URI="/xl/worksheets/sheet3.xml?ContentType=application/vnd.openxmlformats-officedocument.spreadsheetml.worksheet+xml">
        <DigestMethod Algorithm="http://www.w3.org/2001/04/xmlenc#sha256"/>
        <DigestValue>eraBMNi+engzUm6eAmyEARrv4h63kBaJZDdzuuQAwhg=</DigestValue>
      </Reference>
      <Reference URI="/xl/worksheets/sheet4.xml?ContentType=application/vnd.openxmlformats-officedocument.spreadsheetml.worksheet+xml">
        <DigestMethod Algorithm="http://www.w3.org/2001/04/xmlenc#sha256"/>
        <DigestValue>1UJ4Po7t8+cXy3IBw7epi2buCNKw262DtUCcnEXAMHE=</DigestValue>
      </Reference>
      <Reference URI="/xl/worksheets/sheet5.xml?ContentType=application/vnd.openxmlformats-officedocument.spreadsheetml.worksheet+xml">
        <DigestMethod Algorithm="http://www.w3.org/2001/04/xmlenc#sha256"/>
        <DigestValue>zsXC+wudU/HjQ0BVAfal09Uxu0oDkpNFNMnKTbbJlDg=</DigestValue>
      </Reference>
      <Reference URI="/xl/worksheets/sheet6.xml?ContentType=application/vnd.openxmlformats-officedocument.spreadsheetml.worksheet+xml">
        <DigestMethod Algorithm="http://www.w3.org/2001/04/xmlenc#sha256"/>
        <DigestValue>smym4pwQLARB/DLp3AmLa5Irh02AY7oOMShc2hKnU0o=</DigestValue>
      </Reference>
      <Reference URI="/xl/worksheets/sheet7.xml?ContentType=application/vnd.openxmlformats-officedocument.spreadsheetml.worksheet+xml">
        <DigestMethod Algorithm="http://www.w3.org/2001/04/xmlenc#sha256"/>
        <DigestValue>oFRoOLuzKtn+AFqhejsahgb5JUPqQLiXLY1WsERtqkc=</DigestValue>
      </Reference>
      <Reference URI="/xl/worksheets/sheet8.xml?ContentType=application/vnd.openxmlformats-officedocument.spreadsheetml.worksheet+xml">
        <DigestMethod Algorithm="http://www.w3.org/2001/04/xmlenc#sha256"/>
        <DigestValue>u2Xi6Bb3t4HSDlT8odBAjcEllcZ8KZIK878qwQL/eZw=</DigestValue>
      </Reference>
      <Reference URI="/xl/worksheets/sheet9.xml?ContentType=application/vnd.openxmlformats-officedocument.spreadsheetml.worksheet+xml">
        <DigestMethod Algorithm="http://www.w3.org/2001/04/xmlenc#sha256"/>
        <DigestValue>uvwi0ZmExXx8PCdoogjpzt9mwDGtqpgmQltToFf8KMs=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2026-01-11T17:24:57Z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2026-01-11T17:24:57Z</xd:SigningTime>
          <xd:SigningCertificate>
            <xd:Cert>
              <xd:CertDigest>
                <DigestMethod Algorithm="http://www.w3.org/2001/04/xmlenc#sha256"/>
                <DigestValue>G/k2Uh5agm6wlee/pXDUIzK97n4iIE7XuZreKhPd+8o=</DigestValue>
              </xd:CertDigest>
              <xd:IssuerSerial>
                <X509IssuerName>CN=EC-SectorPublic, OU=Serveis Públics de Certificació, O=CONSORCI ADMINISTRACIO OBERTA DE CATALUNYA, C=ES</X509IssuerName>
                <X509SerialNumber>15494567163541428186817682159835683744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Resum Valoració Lot 6</vt:lpstr>
      <vt:lpstr>Empresa 1</vt:lpstr>
      <vt:lpstr>Empresa 2</vt:lpstr>
      <vt:lpstr>Empresa 2 (2)</vt:lpstr>
      <vt:lpstr>Empresa 2 (3)</vt:lpstr>
      <vt:lpstr>Empresa 3</vt:lpstr>
      <vt:lpstr>Empresa 4</vt:lpstr>
      <vt:lpstr>Empresa 5</vt:lpstr>
      <vt:lpstr>Empresa 6</vt:lpstr>
      <vt:lpstr>Empresa 7</vt:lpstr>
      <vt:lpstr>Empresa 7 (2)</vt:lpstr>
      <vt:lpstr>Empresa 7 (3)</vt:lpstr>
      <vt:lpstr>Empresa 7 (4)</vt:lpstr>
      <vt:lpstr>Empresa 7 (5)</vt:lpstr>
      <vt:lpstr>Empresa 7 (6)</vt:lpstr>
      <vt:lpstr>Empresa 7 (7)</vt:lpstr>
      <vt:lpstr>Empresa 7 (8)</vt:lpstr>
      <vt:lpstr>Empresa 7 (9)</vt:lpstr>
      <vt:lpstr>Empresa 8</vt:lpstr>
      <vt:lpstr>Empresa 9</vt:lpstr>
      <vt:lpstr>Empresa 10</vt:lpstr>
      <vt:lpstr>Empresa 11</vt:lpstr>
      <vt:lpstr>Empresa 12</vt:lpstr>
      <vt:lpstr>Empresa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Díaz</cp:lastModifiedBy>
  <cp:lastPrinted>2025-12-09T10:44:09Z</cp:lastPrinted>
  <dcterms:created xsi:type="dcterms:W3CDTF">2025-11-05T19:29:18Z</dcterms:created>
  <dcterms:modified xsi:type="dcterms:W3CDTF">2026-01-11T17:24:48Z</dcterms:modified>
</cp:coreProperties>
</file>