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CANAL\1. FUNCIONAMENT CANAL\2. DESPESES CANAL\Despeses 2025\5. Concurs Acord Marc Serveis El CANAL (X2024019117)\Valoració  Memòries\Valoracions V2\"/>
    </mc:Choice>
  </mc:AlternateContent>
  <bookViews>
    <workbookView xWindow="165" yWindow="495" windowWidth="27840" windowHeight="16200"/>
  </bookViews>
  <sheets>
    <sheet name="Resum Voloració Lot 3" sheetId="1" r:id="rId1"/>
    <sheet name="Empresa 1" sheetId="2" r:id="rId2"/>
    <sheet name="Empresa 2" sheetId="3" r:id="rId3"/>
    <sheet name="Empresa 3" sheetId="4" r:id="rId4"/>
    <sheet name="Empresa 4" sheetId="5" r:id="rId5"/>
    <sheet name="Empresa 5" sheetId="6" r:id="rId6"/>
    <sheet name="Empresa 6" sheetId="7" r:id="rId7"/>
    <sheet name="Empresa 7" sheetId="8" r:id="rId8"/>
    <sheet name="Empresa 8" sheetId="9" r:id="rId9"/>
    <sheet name="Empresa 9" sheetId="10" r:id="rId10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0" l="1"/>
  <c r="G13" i="10" l="1"/>
  <c r="G12" i="9"/>
  <c r="G13" i="8"/>
  <c r="G13" i="7"/>
  <c r="G13" i="6"/>
  <c r="G13" i="5"/>
  <c r="G12" i="4"/>
  <c r="F28" i="10"/>
  <c r="F27" i="10"/>
  <c r="F26" i="10"/>
  <c r="F29" i="10" s="1"/>
  <c r="G29" i="10" s="1"/>
  <c r="B36" i="10" s="1"/>
  <c r="F10" i="1" s="1"/>
  <c r="F19" i="10"/>
  <c r="F20" i="10" s="1"/>
  <c r="G20" i="10" s="1"/>
  <c r="B35" i="10" s="1"/>
  <c r="E10" i="1" s="1"/>
  <c r="F12" i="10"/>
  <c r="F11" i="10"/>
  <c r="F10" i="10"/>
  <c r="F9" i="10"/>
  <c r="F13" i="10"/>
  <c r="F27" i="9"/>
  <c r="F26" i="9"/>
  <c r="F25" i="9"/>
  <c r="F28" i="9" s="1"/>
  <c r="G28" i="9" s="1"/>
  <c r="B35" i="9" s="1"/>
  <c r="F9" i="1" s="1"/>
  <c r="F18" i="9"/>
  <c r="F19" i="9" s="1"/>
  <c r="G19" i="9" s="1"/>
  <c r="B34" i="9" s="1"/>
  <c r="E9" i="1" s="1"/>
  <c r="F11" i="9"/>
  <c r="F10" i="9"/>
  <c r="F9" i="9"/>
  <c r="F8" i="9"/>
  <c r="F7" i="9"/>
  <c r="F12" i="9" s="1"/>
  <c r="F28" i="8"/>
  <c r="F27" i="8"/>
  <c r="F26" i="8"/>
  <c r="F29" i="8" s="1"/>
  <c r="G29" i="8" s="1"/>
  <c r="B36" i="8" s="1"/>
  <c r="F8" i="1" s="1"/>
  <c r="F19" i="8"/>
  <c r="F20" i="8" s="1"/>
  <c r="G20" i="8" s="1"/>
  <c r="B35" i="8" s="1"/>
  <c r="E8" i="1" s="1"/>
  <c r="F12" i="8"/>
  <c r="F11" i="8"/>
  <c r="F10" i="8"/>
  <c r="F9" i="8"/>
  <c r="F8" i="8"/>
  <c r="F13" i="8" s="1"/>
  <c r="F28" i="7"/>
  <c r="F27" i="7"/>
  <c r="F26" i="7"/>
  <c r="F29" i="7" s="1"/>
  <c r="G29" i="7" s="1"/>
  <c r="B36" i="7" s="1"/>
  <c r="F7" i="1" s="1"/>
  <c r="F19" i="7"/>
  <c r="F20" i="7" s="1"/>
  <c r="G20" i="7" s="1"/>
  <c r="B35" i="7" s="1"/>
  <c r="E7" i="1" s="1"/>
  <c r="F12" i="7"/>
  <c r="F11" i="7"/>
  <c r="F10" i="7"/>
  <c r="F9" i="7"/>
  <c r="F8" i="7"/>
  <c r="F13" i="7" s="1"/>
  <c r="F28" i="6"/>
  <c r="F27" i="6"/>
  <c r="F26" i="6"/>
  <c r="F29" i="6" s="1"/>
  <c r="G29" i="6" s="1"/>
  <c r="B36" i="6" s="1"/>
  <c r="F6" i="1" s="1"/>
  <c r="F20" i="6"/>
  <c r="G20" i="6" s="1"/>
  <c r="B35" i="6" s="1"/>
  <c r="E6" i="1" s="1"/>
  <c r="F19" i="6"/>
  <c r="F12" i="6"/>
  <c r="F11" i="6"/>
  <c r="F10" i="6"/>
  <c r="F9" i="6"/>
  <c r="F8" i="6"/>
  <c r="F13" i="6" s="1"/>
  <c r="B34" i="6" s="1"/>
  <c r="F28" i="5"/>
  <c r="F27" i="5"/>
  <c r="F29" i="5" s="1"/>
  <c r="G29" i="5" s="1"/>
  <c r="B36" i="5" s="1"/>
  <c r="F5" i="1" s="1"/>
  <c r="F26" i="5"/>
  <c r="F19" i="5"/>
  <c r="F20" i="5" s="1"/>
  <c r="G20" i="5" s="1"/>
  <c r="B35" i="5" s="1"/>
  <c r="E5" i="1" s="1"/>
  <c r="F12" i="5"/>
  <c r="F11" i="5"/>
  <c r="F10" i="5"/>
  <c r="F9" i="5"/>
  <c r="F8" i="5"/>
  <c r="F13" i="5" s="1"/>
  <c r="F27" i="4"/>
  <c r="F26" i="4"/>
  <c r="F25" i="4"/>
  <c r="F28" i="4" s="1"/>
  <c r="G28" i="4" s="1"/>
  <c r="B35" i="4" s="1"/>
  <c r="F4" i="1" s="1"/>
  <c r="F19" i="4"/>
  <c r="G19" i="4" s="1"/>
  <c r="B34" i="4" s="1"/>
  <c r="E4" i="1" s="1"/>
  <c r="F18" i="4"/>
  <c r="F11" i="4"/>
  <c r="F10" i="4"/>
  <c r="F9" i="4"/>
  <c r="F8" i="4"/>
  <c r="F7" i="4"/>
  <c r="F12" i="4" s="1"/>
  <c r="F27" i="3"/>
  <c r="F26" i="3"/>
  <c r="F25" i="3"/>
  <c r="F28" i="3" s="1"/>
  <c r="G28" i="3" s="1"/>
  <c r="B35" i="3" s="1"/>
  <c r="F3" i="1" s="1"/>
  <c r="F19" i="3"/>
  <c r="G19" i="3" s="1"/>
  <c r="B34" i="3" s="1"/>
  <c r="E3" i="1" s="1"/>
  <c r="F18" i="3"/>
  <c r="F11" i="3"/>
  <c r="F10" i="3"/>
  <c r="F9" i="3"/>
  <c r="F8" i="3"/>
  <c r="F7" i="3"/>
  <c r="F12" i="3" s="1"/>
  <c r="G12" i="3" s="1"/>
  <c r="B33" i="3" s="1"/>
  <c r="F27" i="2"/>
  <c r="F26" i="2"/>
  <c r="F25" i="2"/>
  <c r="F28" i="2" s="1"/>
  <c r="G28" i="2" s="1"/>
  <c r="B35" i="2" s="1"/>
  <c r="F2" i="1" s="1"/>
  <c r="F18" i="2"/>
  <c r="F19" i="2" s="1"/>
  <c r="G19" i="2" s="1"/>
  <c r="B34" i="2" s="1"/>
  <c r="E2" i="1" s="1"/>
  <c r="F11" i="2"/>
  <c r="F10" i="2"/>
  <c r="F9" i="2"/>
  <c r="F8" i="2"/>
  <c r="F7" i="2"/>
  <c r="F12" i="2" s="1"/>
  <c r="G12" i="2" s="1"/>
  <c r="B33" i="2" s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C3" i="1"/>
  <c r="B3" i="1"/>
  <c r="C2" i="1"/>
  <c r="B2" i="1"/>
  <c r="B34" i="10" l="1"/>
  <c r="B33" i="9"/>
  <c r="B34" i="8"/>
  <c r="B34" i="7"/>
  <c r="B33" i="4"/>
  <c r="B36" i="4" s="1"/>
  <c r="G4" i="1" s="1"/>
  <c r="B34" i="5"/>
  <c r="D5" i="1" s="1"/>
  <c r="B36" i="2"/>
  <c r="G2" i="1" s="1"/>
  <c r="D2" i="1"/>
  <c r="D7" i="1"/>
  <c r="B37" i="7"/>
  <c r="G7" i="1" s="1"/>
  <c r="D3" i="1"/>
  <c r="B36" i="3"/>
  <c r="G3" i="1" s="1"/>
  <c r="B37" i="8"/>
  <c r="G8" i="1" s="1"/>
  <c r="D8" i="1"/>
  <c r="B37" i="6"/>
  <c r="G6" i="1" s="1"/>
  <c r="D6" i="1"/>
  <c r="D9" i="1"/>
  <c r="B36" i="9"/>
  <c r="G9" i="1" s="1"/>
  <c r="D4" i="1"/>
  <c r="B37" i="10"/>
  <c r="G10" i="1" s="1"/>
  <c r="D10" i="1"/>
  <c r="B37" i="5" l="1"/>
  <c r="G5" i="1" s="1"/>
</calcChain>
</file>

<file path=xl/sharedStrings.xml><?xml version="1.0" encoding="utf-8"?>
<sst xmlns="http://schemas.openxmlformats.org/spreadsheetml/2006/main" count="683" uniqueCount="153">
  <si>
    <t>Empresa</t>
  </si>
  <si>
    <t>Nom empresa</t>
  </si>
  <si>
    <t>Professional</t>
  </si>
  <si>
    <t>Criteri 1</t>
  </si>
  <si>
    <t>Criteri 2</t>
  </si>
  <si>
    <t>Criteri 3</t>
  </si>
  <si>
    <t>TOTAL (40)</t>
  </si>
  <si>
    <t>Observacions</t>
  </si>
  <si>
    <t>Empresa 1</t>
  </si>
  <si>
    <t>Empresa 2</t>
  </si>
  <si>
    <t>Empresa 3</t>
  </si>
  <si>
    <t>Empresa 4</t>
  </si>
  <si>
    <t>Empresa 5</t>
  </si>
  <si>
    <t>Empresa 6</t>
  </si>
  <si>
    <t>Empresa 7</t>
  </si>
  <si>
    <t>Empresa 8</t>
  </si>
  <si>
    <t>Empresa 9</t>
  </si>
  <si>
    <t>LOT 3</t>
  </si>
  <si>
    <t>Lot:</t>
  </si>
  <si>
    <t>Servei de disseny gràfic (Lot 3)</t>
  </si>
  <si>
    <t>Licitador:</t>
  </si>
  <si>
    <t>Pau Rodriguez Carreño</t>
  </si>
  <si>
    <t>CRITERI 1 — Trajectòria professional en disseny gràfic per a projectes culturals o institucionals (fins a 20 punts)</t>
  </si>
  <si>
    <t>Aspectes a valorar (descripció i pes)</t>
  </si>
  <si>
    <t>Nº</t>
  </si>
  <si>
    <t>Títol / descripció de l'acció / experiència</t>
  </si>
  <si>
    <t>Continuïtat i Volum de projectes desenvolupats (0–4)</t>
  </si>
  <si>
    <t>Tipus de responsabilitat assumida (0–4)</t>
  </si>
  <si>
    <t>Abast i rellevància  (0–4)</t>
  </si>
  <si>
    <t>Punts criteri</t>
  </si>
  <si>
    <t>Doc acreditativa (✔️)</t>
  </si>
  <si>
    <t>Festival Z</t>
  </si>
  <si>
    <t>🟡 Parcial</t>
  </si>
  <si>
    <t>Documentals Catalan Arts - ICEC</t>
  </si>
  <si>
    <t>Teaser, "que s'acabi el món és culpa meva"</t>
  </si>
  <si>
    <t>Projectes Educatius Teatre Municipal Girona</t>
  </si>
  <si>
    <t>Grau en Arts Escèniques ERAM-UdG</t>
  </si>
  <si>
    <t>Mitjana total criteri</t>
  </si>
  <si>
    <t>CRITERI 2 — Qualitat, versatilitat i solvència tècnica del portafolis presentat (fins a 10 punts)</t>
  </si>
  <si>
    <t>Diversitat de formats(0–3,33)</t>
  </si>
  <si>
    <t>Creativitat comunicativa  (0–3,33)</t>
  </si>
  <si>
    <t>Qualitat tècnica (0–3,33)</t>
  </si>
  <si>
    <t>PortFoli</t>
  </si>
  <si>
    <t>CRITERI 3 — Capacitat d’adaptació al projecte i a les necessitats comunicatives d’El Canal (fins a 10 punts)</t>
  </si>
  <si>
    <t>Caràcter estratègic  (0–3,33)</t>
  </si>
  <si>
    <t>Creació d'elements gràfics que ampliïn la informació en els vídeos</t>
  </si>
  <si>
    <t>Generació infografies per aclarir processos</t>
  </si>
  <si>
    <t>kit gràfic per a Campanyes i xarxes</t>
  </si>
  <si>
    <t>RESUM FINAL SOBRE B (fins a 40 punts)</t>
  </si>
  <si>
    <t>Criteri</t>
  </si>
  <si>
    <t>Puntuació final</t>
  </si>
  <si>
    <t>Pes màxim</t>
  </si>
  <si>
    <t>1.</t>
  </si>
  <si>
    <t xml:space="preserve">2. </t>
  </si>
  <si>
    <t xml:space="preserve">3. </t>
  </si>
  <si>
    <t>TOTAL SOBRE B</t>
  </si>
  <si>
    <t>Joan Cortés Fàbrega</t>
  </si>
  <si>
    <t>La Volta Plataforna d'industries creatives de Girona</t>
  </si>
  <si>
    <t>✔️ Sí</t>
  </si>
  <si>
    <t>Palma Creativa</t>
  </si>
  <si>
    <t>Girona Crea</t>
  </si>
  <si>
    <t>MOT - Festival de la veu</t>
  </si>
  <si>
    <t>Docència ESDAPC/CFAM/CFGM</t>
  </si>
  <si>
    <t>Tasques de docent</t>
  </si>
  <si>
    <t>Portfoli</t>
  </si>
  <si>
    <t>Sistema modular per comunicar els procéssos de creació</t>
  </si>
  <si>
    <t>Campanya visual creativa El Canal = Creació</t>
  </si>
  <si>
    <t>Taller Gràfic comunitari i processos autogenerats per artistes</t>
  </si>
  <si>
    <t>Carolina Dimitrov</t>
  </si>
  <si>
    <t>Com si fos Ahir (Seri TV3)</t>
  </si>
  <si>
    <t>Click de Bem</t>
  </si>
  <si>
    <t>no cultural</t>
  </si>
  <si>
    <t>MaRIANA DIMITROV Professional nutrición</t>
  </si>
  <si>
    <t>Clinica Dental Punt</t>
  </si>
  <si>
    <t>Speckle prck Brasil</t>
  </si>
  <si>
    <t>Entre bastidores</t>
  </si>
  <si>
    <t>Newsletter mensual segmentada "El Canal al día"</t>
  </si>
  <si>
    <t>Creación de contenidos compañias residentes</t>
  </si>
  <si>
    <t>Teka Solutions SL</t>
  </si>
  <si>
    <t>Professional:</t>
  </si>
  <si>
    <t>Jordina Juncosa Teixidor</t>
  </si>
  <si>
    <t>Campanya conunicció visual Sistema Porta a Porta</t>
  </si>
  <si>
    <t>no culturals</t>
  </si>
  <si>
    <t>Aplicació per android i iOS App municipal Santa Coloma Farners</t>
  </si>
  <si>
    <t>Proposta de Cartell Fires Girona</t>
  </si>
  <si>
    <t>Codis QR per la promoció digital centre d'esports Farners</t>
  </si>
  <si>
    <t>Imatge gràfica nit de l'esport Aj. Santa Coloma Farners</t>
  </si>
  <si>
    <t>protfoli</t>
  </si>
  <si>
    <t>Creació d'un sistema visual per a projectes i residències</t>
  </si>
  <si>
    <t>Disseny de materials de suport escènic i comunicatiu integrat</t>
  </si>
  <si>
    <t>Guia visual de continguts digitals</t>
  </si>
  <si>
    <t>AEIOU Estudi Creatiu S.L.</t>
  </si>
  <si>
    <t>Gisela Solé Lamich</t>
  </si>
  <si>
    <t>Mirorock</t>
  </si>
  <si>
    <t>A Sarrià Tto a Mà</t>
  </si>
  <si>
    <t>Publicació i exposició 50  anys Teatre-Museu Dalí - museu Empordà</t>
  </si>
  <si>
    <t>Festival amb so de cobla Aj. Palamós</t>
  </si>
  <si>
    <t>Llibret programació el Foment</t>
  </si>
  <si>
    <t>Estudi i avaluació de les accions i de la comunicació que s'està realitzant en l'actualitat per a poder establir i definir les necessitats i objectius</t>
  </si>
  <si>
    <t>poc desenvolupada</t>
  </si>
  <si>
    <t>Estudi d'altrs propostes així com altres equipaments relacionats i tendències de mercat, tant gràficament com amb llenguatge accions o solucions de comunicació</t>
  </si>
  <si>
    <t>Valoració de les dues accions anteriors</t>
  </si>
  <si>
    <t>Nou Pla</t>
  </si>
  <si>
    <t>Xavi Pirretas Martí</t>
  </si>
  <si>
    <t>Viu Montjuïc 2023</t>
  </si>
  <si>
    <t>Programa activitats Museu d'Història de  Barcelona</t>
  </si>
  <si>
    <t>Festival Joc DAU Barcelona</t>
  </si>
  <si>
    <t>Museu Etnològic i de Cultures del Món</t>
  </si>
  <si>
    <t>Festa Major del Prat del Llobregat</t>
  </si>
  <si>
    <t>Línia gràfica corporativa</t>
  </si>
  <si>
    <t>diferenciar els canals de comunicació</t>
  </si>
  <si>
    <t>Disseny potent i destacable</t>
  </si>
  <si>
    <t>Iglesies Associats S.L.</t>
  </si>
  <si>
    <t>Josep Vilaplana Pararols</t>
  </si>
  <si>
    <t>Imatge Fira de Mostres de Girona</t>
  </si>
  <si>
    <t>Exposició Sardenya Megalítica , Museu d'Arqueologia de Barcelona</t>
  </si>
  <si>
    <t>150 anys del Museu d'Arqueologia de Catalunya-Girona</t>
  </si>
  <si>
    <t>Comunicació Institut Metròpoli</t>
  </si>
  <si>
    <t>Cumunicació amics del museu d'art de Girona</t>
  </si>
  <si>
    <t>Som el teu Canal, Puja a l'escenari</t>
  </si>
  <si>
    <t>Amb tu hi ha vida</t>
  </si>
  <si>
    <t>Ara és el teu torn</t>
  </si>
  <si>
    <t>Ariadna Argelaguet Navas</t>
  </si>
  <si>
    <t>Aula d'escriptura</t>
  </si>
  <si>
    <t>MOT, festival de literatura</t>
  </si>
  <si>
    <t>Barcelona dibuixa, Museu d'Art Contemporani</t>
  </si>
  <si>
    <t>Prestacions corporatives internes</t>
  </si>
  <si>
    <t>Llibres didàctics Booktown</t>
  </si>
  <si>
    <t>Creació d'un llenguatge visual modular i flexible</t>
  </si>
  <si>
    <t>Integració de la narrativa visual dels processos de creació</t>
  </si>
  <si>
    <t>desenvolupament de campanyes visuals temàtiques i integrades</t>
  </si>
  <si>
    <t>Glam Cooperativa de Comunicació i Disseny SCCL</t>
  </si>
  <si>
    <t>Joan Garcia Baudes</t>
  </si>
  <si>
    <t>Escena Gran Cartelleria Escènica de Granollers</t>
  </si>
  <si>
    <t>Festival ITACA</t>
  </si>
  <si>
    <t>Festival internacional de  musica de Torroella de Montgrí</t>
  </si>
  <si>
    <t>Fundació Auditoi palau de congressos de Girona</t>
  </si>
  <si>
    <t>CEO digues la teva</t>
  </si>
  <si>
    <t>Nou Logotip</t>
  </si>
  <si>
    <t>Nova Línia Gràfica</t>
  </si>
  <si>
    <t>Nous Formats</t>
  </si>
  <si>
    <t xml:space="preserve">Continuïtat i volum de projectes </t>
  </si>
  <si>
    <t xml:space="preserve">Responsabilitats assumides (disseny, direcció d’art, campanyes, etc.) </t>
  </si>
  <si>
    <t xml:space="preserve">Abast i rellevància dels contextos de treball </t>
  </si>
  <si>
    <t xml:space="preserve">Diversitat de formats i suports i adaptació dels dissenys a diversos canals de comunicació </t>
  </si>
  <si>
    <t xml:space="preserve">Creativitat, claredat comunicativa i capacitat d’innovació visual </t>
  </si>
  <si>
    <t xml:space="preserve">Qualitat tècnica i domini d’eines professionals </t>
  </si>
  <si>
    <t>Enfocament i creativitat   (0–3,33)</t>
  </si>
  <si>
    <t>Adequació a El Canal  (0–3,33)</t>
  </si>
  <si>
    <t>Adequació de les propostes als objectius i canals del centre</t>
  </si>
  <si>
    <t>Enfocament gràfic vers processos de creació i activitats culturals i solucions creatives</t>
  </si>
  <si>
    <t xml:space="preserve">Combinació d’identitat institucional, sensibilitat artística i viabilitat </t>
  </si>
  <si>
    <t xml:space="preserve">Mitjana acció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</si>
</sst>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6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/>
    <xf numFmtId="2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horizontal="center" wrapText="1"/>
    </xf>
    <xf numFmtId="0" fontId="1" fillId="0" borderId="2" xfId="0" applyFont="1" applyBorder="1"/>
    <xf numFmtId="2" fontId="0" fillId="0" borderId="0" xfId="0" applyNumberFormat="1"/>
    <xf numFmtId="0" fontId="3" fillId="0" borderId="0" xfId="0" applyFont="1"/>
    <xf numFmtId="2" fontId="0" fillId="0" borderId="1" xfId="0" applyNumberFormat="1" applyBorder="1"/>
    <xf numFmtId="0" fontId="1" fillId="0" borderId="1" xfId="0" applyFont="1" applyBorder="1"/>
    <xf numFmtId="2" fontId="1" fillId="0" borderId="1" xfId="0" applyNumberFormat="1" applyFont="1" applyBorder="1"/>
    <xf numFmtId="0" fontId="3" fillId="0" borderId="1" xfId="0" applyFont="1" applyBorder="1"/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2" fontId="0" fillId="0" borderId="0" xfId="0" applyNumberFormat="1" applyAlignment="1">
      <alignment wrapText="1"/>
    </xf>
    <xf numFmtId="0" fontId="3" fillId="3" borderId="1" xfId="0" applyFont="1" applyFill="1" applyBorder="1"/>
    <xf numFmtId="0" fontId="3" fillId="0" borderId="0" xfId="0" applyFont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/>
    <xf numFmtId="0" fontId="1" fillId="2" borderId="0" xfId="0" applyFont="1" applyFill="1"/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workbookViewId="0">
      <selection activeCell="C23" sqref="C23"/>
    </sheetView>
  </sheetViews>
  <sheetFormatPr baseColWidth="10" defaultColWidth="8.85546875" defaultRowHeight="15" x14ac:dyDescent="0.25"/>
  <cols>
    <col min="1" max="1" width="17.28515625" customWidth="1"/>
    <col min="2" max="2" width="50.28515625" customWidth="1"/>
    <col min="3" max="3" width="25.85546875" customWidth="1"/>
    <col min="7" max="7" width="11.42578125" customWidth="1"/>
    <col min="8" max="8" width="21.140625" customWidth="1"/>
  </cols>
  <sheetData>
    <row r="1" spans="1:8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</row>
    <row r="2" spans="1:8" x14ac:dyDescent="0.25">
      <c r="A2" s="2" t="s">
        <v>8</v>
      </c>
      <c r="B2" s="16" t="str">
        <f>'Empresa 1'!B2</f>
        <v>Pau Rodriguez Carreño</v>
      </c>
      <c r="C2" s="16" t="str">
        <f>'Empresa 1'!B2</f>
        <v>Pau Rodriguez Carreño</v>
      </c>
      <c r="D2" s="13">
        <f>'Empresa 1'!B33</f>
        <v>13.666666666666668</v>
      </c>
      <c r="E2" s="13">
        <f>'Empresa 1'!B34</f>
        <v>6.506506506506506</v>
      </c>
      <c r="F2" s="13">
        <f>'Empresa 1'!B35</f>
        <v>6.8401735068401752</v>
      </c>
      <c r="G2" s="13">
        <f>'Empresa 1'!B36</f>
        <v>27.013346680013349</v>
      </c>
      <c r="H2" s="2"/>
    </row>
    <row r="3" spans="1:8" x14ac:dyDescent="0.25">
      <c r="A3" s="2" t="s">
        <v>9</v>
      </c>
      <c r="B3" s="16" t="str">
        <f>'Empresa 2'!B2</f>
        <v>Joan Cortés Fàbrega</v>
      </c>
      <c r="C3" s="16" t="str">
        <f>'Empresa 2'!B2</f>
        <v>Joan Cortés Fàbrega</v>
      </c>
      <c r="D3" s="13">
        <f>'Empresa 2'!B33</f>
        <v>15.499999999999998</v>
      </c>
      <c r="E3" s="13">
        <f>'Empresa 2'!B34</f>
        <v>8.9089089089089093</v>
      </c>
      <c r="F3" s="13">
        <f>'Empresa 2'!B35</f>
        <v>8.0080080080080069</v>
      </c>
      <c r="G3" s="13">
        <f>'Empresa 2'!B36</f>
        <v>32.416916916916911</v>
      </c>
      <c r="H3" s="2"/>
    </row>
    <row r="4" spans="1:8" x14ac:dyDescent="0.25">
      <c r="A4" s="2" t="s">
        <v>10</v>
      </c>
      <c r="B4" s="16" t="str">
        <f>'Empresa 3'!B2</f>
        <v>Carolina Dimitrov</v>
      </c>
      <c r="C4" s="16" t="str">
        <f>'Empresa 3'!B2</f>
        <v>Carolina Dimitrov</v>
      </c>
      <c r="D4" s="13">
        <f>'Empresa 3'!B33</f>
        <v>7</v>
      </c>
      <c r="E4" s="13">
        <f>'Empresa 3'!B34</f>
        <v>6.0060060060060056</v>
      </c>
      <c r="F4" s="13">
        <f>'Empresa 3'!B35</f>
        <v>5.6723390056723382</v>
      </c>
      <c r="G4" s="13">
        <f>'Empresa 3'!B36</f>
        <v>18.678345011678346</v>
      </c>
      <c r="H4" s="2"/>
    </row>
    <row r="5" spans="1:8" x14ac:dyDescent="0.25">
      <c r="A5" s="2" t="s">
        <v>11</v>
      </c>
      <c r="B5" s="16" t="str">
        <f>'Empresa 4'!B2</f>
        <v>Teka Solutions SL</v>
      </c>
      <c r="C5" s="16" t="str">
        <f>'Empresa 4'!B3</f>
        <v>Jordina Juncosa Teixidor</v>
      </c>
      <c r="D5" s="13">
        <f>'Empresa 4'!B34</f>
        <v>6.6666666666666661</v>
      </c>
      <c r="E5" s="13">
        <f>'Empresa 4'!B35</f>
        <v>6.0060060060060056</v>
      </c>
      <c r="F5" s="13">
        <f>'Empresa 4'!B36</f>
        <v>3.6703370036703369</v>
      </c>
      <c r="G5" s="13">
        <f>'Empresa 4'!B37</f>
        <v>16.343009676343009</v>
      </c>
      <c r="H5" s="2"/>
    </row>
    <row r="6" spans="1:8" x14ac:dyDescent="0.25">
      <c r="A6" s="2" t="s">
        <v>12</v>
      </c>
      <c r="B6" s="16" t="str">
        <f>'Empresa 5'!B2</f>
        <v>AEIOU Estudi Creatiu S.L.</v>
      </c>
      <c r="C6" s="16" t="str">
        <f>'Empresa 5'!B3</f>
        <v>Gisela Solé Lamich</v>
      </c>
      <c r="D6" s="13">
        <f>'Empresa 5'!B34</f>
        <v>12.5</v>
      </c>
      <c r="E6" s="13">
        <f>'Empresa 5'!B35</f>
        <v>9.3393393393393396</v>
      </c>
      <c r="F6" s="13">
        <f>'Empresa 5'!B36</f>
        <v>3.0030030030030028</v>
      </c>
      <c r="G6" s="13">
        <f>'Empresa 5'!B37</f>
        <v>24.842342342342342</v>
      </c>
      <c r="H6" s="2"/>
    </row>
    <row r="7" spans="1:8" x14ac:dyDescent="0.25">
      <c r="A7" s="2" t="s">
        <v>13</v>
      </c>
      <c r="B7" s="16" t="str">
        <f>'Empresa 6'!B2</f>
        <v>Nou Pla</v>
      </c>
      <c r="C7" s="16" t="str">
        <f>'Empresa 6'!B3</f>
        <v>Xavi Pirretas Martí</v>
      </c>
      <c r="D7" s="13">
        <f>'Empresa 6'!B34</f>
        <v>11.666666666666668</v>
      </c>
      <c r="E7" s="13">
        <f>'Empresa 6'!B35</f>
        <v>9.0090090090090094</v>
      </c>
      <c r="F7" s="13">
        <f>'Empresa 6'!B36</f>
        <v>4.3376710043376709</v>
      </c>
      <c r="G7" s="13">
        <f>'Empresa 6'!B37</f>
        <v>25.013346680013349</v>
      </c>
      <c r="H7" s="2"/>
    </row>
    <row r="8" spans="1:8" x14ac:dyDescent="0.25">
      <c r="A8" s="2" t="s">
        <v>14</v>
      </c>
      <c r="B8" s="16" t="str">
        <f>'Empresa 7'!B2</f>
        <v>Iglesies Associats S.L.</v>
      </c>
      <c r="C8" s="16" t="str">
        <f>'Empresa 7'!B3</f>
        <v>Josep Vilaplana Pararols</v>
      </c>
      <c r="D8" s="13">
        <f>'Empresa 7'!B34</f>
        <v>17.5</v>
      </c>
      <c r="E8" s="13">
        <f>'Empresa 7'!B35</f>
        <v>10</v>
      </c>
      <c r="F8" s="13">
        <f>'Empresa 7'!B36</f>
        <v>8.7287287287287274</v>
      </c>
      <c r="G8" s="13">
        <f>'Empresa 7'!B37</f>
        <v>36.228728728728726</v>
      </c>
      <c r="H8" s="2"/>
    </row>
    <row r="9" spans="1:8" x14ac:dyDescent="0.25">
      <c r="A9" s="2" t="s">
        <v>15</v>
      </c>
      <c r="B9" s="16" t="str">
        <f>'Empresa 8'!B2</f>
        <v>Ariadna Argelaguet Navas</v>
      </c>
      <c r="C9" s="16" t="str">
        <f>'Empresa 8'!B2</f>
        <v>Ariadna Argelaguet Navas</v>
      </c>
      <c r="D9" s="13">
        <f>'Empresa 8'!B33</f>
        <v>11.833333333333334</v>
      </c>
      <c r="E9" s="13">
        <f>'Empresa 8'!B34</f>
        <v>8.2582582582582571</v>
      </c>
      <c r="F9" s="13">
        <f>'Empresa 8'!B35</f>
        <v>6.506506506506506</v>
      </c>
      <c r="G9" s="13">
        <f>'Empresa 8'!B36</f>
        <v>26.598098098098099</v>
      </c>
      <c r="H9" s="2"/>
    </row>
    <row r="10" spans="1:8" x14ac:dyDescent="0.25">
      <c r="A10" s="2" t="s">
        <v>16</v>
      </c>
      <c r="B10" s="16" t="str">
        <f>'Empresa 9'!B2</f>
        <v>Glam Cooperativa de Comunicació i Disseny SCCL</v>
      </c>
      <c r="C10" s="16" t="str">
        <f>'Empresa 9'!B3</f>
        <v>Joan Garcia Baudes</v>
      </c>
      <c r="D10" s="13">
        <f>'Empresa 9'!B34</f>
        <v>12.5</v>
      </c>
      <c r="E10" s="13">
        <f>'Empresa 9'!B35</f>
        <v>9.2092092092092077</v>
      </c>
      <c r="F10" s="13">
        <f>'Empresa 9'!B36</f>
        <v>6.1728395061728394</v>
      </c>
      <c r="G10" s="13">
        <f>'Empresa 9'!B37</f>
        <v>27.882048715382044</v>
      </c>
      <c r="H10" s="2"/>
    </row>
    <row r="12" spans="1:8" x14ac:dyDescent="0.25">
      <c r="A12" s="21" t="s">
        <v>17</v>
      </c>
    </row>
  </sheetData>
  <pageMargins left="0.75" right="0.75" top="1" bottom="1" header="0.5" footer="0.5"/>
  <pageSetup paperSize="9" scale="86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2" workbookViewId="0">
      <selection activeCell="F19" sqref="F19"/>
    </sheetView>
  </sheetViews>
  <sheetFormatPr baseColWidth="10" defaultColWidth="9.140625" defaultRowHeight="15" x14ac:dyDescent="0.25"/>
  <cols>
    <col min="1" max="5" width="34" customWidth="1"/>
    <col min="6" max="6" width="26.140625" customWidth="1"/>
    <col min="7" max="7" width="10.85546875" customWidth="1"/>
    <col min="8" max="8" width="17.85546875" customWidth="1"/>
    <col min="9" max="9" width="23.28515625" customWidth="1"/>
    <col min="10" max="10" width="13" hidden="1" customWidth="1"/>
  </cols>
  <sheetData>
    <row r="1" spans="1:10" x14ac:dyDescent="0.25">
      <c r="A1" s="7" t="s">
        <v>18</v>
      </c>
      <c r="B1" t="s">
        <v>19</v>
      </c>
    </row>
    <row r="2" spans="1:10" x14ac:dyDescent="0.25">
      <c r="A2" s="7" t="s">
        <v>20</v>
      </c>
      <c r="B2" s="12" t="s">
        <v>131</v>
      </c>
    </row>
    <row r="3" spans="1:10" x14ac:dyDescent="0.25">
      <c r="A3" s="7" t="s">
        <v>79</v>
      </c>
      <c r="B3" s="12" t="s">
        <v>132</v>
      </c>
    </row>
    <row r="5" spans="1:10" x14ac:dyDescent="0.25">
      <c r="A5" s="25" t="s">
        <v>22</v>
      </c>
      <c r="B5" s="24"/>
      <c r="C5" s="24"/>
      <c r="D5" s="24"/>
      <c r="E5" s="24"/>
      <c r="F5" s="24"/>
      <c r="G5" s="24"/>
      <c r="H5" s="24"/>
      <c r="I5" s="24"/>
      <c r="J5" s="24"/>
    </row>
    <row r="6" spans="1:10" ht="38.1" customHeight="1" x14ac:dyDescent="0.25">
      <c r="A6" s="23" t="s">
        <v>23</v>
      </c>
      <c r="B6" s="24"/>
      <c r="C6" s="1" t="s">
        <v>141</v>
      </c>
      <c r="D6" s="1" t="s">
        <v>142</v>
      </c>
      <c r="E6" s="1" t="s">
        <v>143</v>
      </c>
      <c r="F6" s="2"/>
      <c r="G6" s="2"/>
      <c r="H6" s="2"/>
      <c r="I6" s="2"/>
    </row>
    <row r="7" spans="1:10" ht="30" customHeight="1" x14ac:dyDescent="0.25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152</v>
      </c>
      <c r="G7" s="3" t="s">
        <v>29</v>
      </c>
      <c r="H7" s="3" t="s">
        <v>30</v>
      </c>
      <c r="I7" s="3" t="s">
        <v>7</v>
      </c>
    </row>
    <row r="8" spans="1:10" ht="30" customHeight="1" x14ac:dyDescent="0.25">
      <c r="A8" s="4">
        <v>1</v>
      </c>
      <c r="B8" s="1" t="s">
        <v>133</v>
      </c>
      <c r="C8" s="8">
        <v>4</v>
      </c>
      <c r="D8" s="8">
        <v>4</v>
      </c>
      <c r="E8" s="8">
        <v>4</v>
      </c>
      <c r="F8" s="9">
        <f>IF(COUNTA(C8:E8)=0,"",(C8+D8+E8)/3)</f>
        <v>4</v>
      </c>
      <c r="G8" s="4"/>
      <c r="H8" s="4"/>
      <c r="I8" s="1"/>
    </row>
    <row r="9" spans="1:10" x14ac:dyDescent="0.25">
      <c r="A9" s="4">
        <v>2</v>
      </c>
      <c r="B9" s="1" t="s">
        <v>134</v>
      </c>
      <c r="C9" s="8">
        <v>2.5</v>
      </c>
      <c r="D9" s="8">
        <v>3.5</v>
      </c>
      <c r="E9" s="8">
        <v>3.5</v>
      </c>
      <c r="F9" s="9">
        <f>IF(COUNTA(C9:E9)=0,"",(C9+D9+E9)/3)</f>
        <v>3.1666666666666665</v>
      </c>
      <c r="G9" s="4"/>
      <c r="H9" s="4"/>
      <c r="I9" s="1"/>
    </row>
    <row r="10" spans="1:10" ht="30" customHeight="1" x14ac:dyDescent="0.25">
      <c r="A10" s="4">
        <v>3</v>
      </c>
      <c r="B10" s="1" t="s">
        <v>135</v>
      </c>
      <c r="C10" s="8">
        <v>2.5</v>
      </c>
      <c r="D10" s="8">
        <v>3.5</v>
      </c>
      <c r="E10" s="8">
        <v>3.5</v>
      </c>
      <c r="F10" s="9">
        <f>IF(COUNTA(C10:E10)=0,"",(C10+D10+E10)/3)</f>
        <v>3.1666666666666665</v>
      </c>
      <c r="G10" s="4"/>
      <c r="H10" s="4"/>
      <c r="I10" s="1"/>
    </row>
    <row r="11" spans="1:10" ht="30" customHeight="1" x14ac:dyDescent="0.25">
      <c r="A11" s="4">
        <v>4</v>
      </c>
      <c r="B11" s="1" t="s">
        <v>136</v>
      </c>
      <c r="C11" s="8">
        <v>1.5</v>
      </c>
      <c r="D11" s="8">
        <v>4</v>
      </c>
      <c r="E11" s="8">
        <v>4</v>
      </c>
      <c r="F11" s="9">
        <f>IF(COUNTA(C11:E11)=0,"",(C11+D11+E11)/3)</f>
        <v>3.1666666666666665</v>
      </c>
      <c r="G11" s="4"/>
      <c r="H11" s="4"/>
      <c r="I11" s="1"/>
    </row>
    <row r="12" spans="1:10" x14ac:dyDescent="0.25">
      <c r="A12" s="4">
        <v>5</v>
      </c>
      <c r="B12" s="1" t="s">
        <v>137</v>
      </c>
      <c r="C12" s="8">
        <v>1.5</v>
      </c>
      <c r="D12" s="8">
        <v>3</v>
      </c>
      <c r="E12" s="8">
        <v>3</v>
      </c>
      <c r="F12" s="9">
        <f>IF(COUNTA(C12:E12)=0,"",(C12+D12+E12)/3)</f>
        <v>2.5</v>
      </c>
      <c r="G12" s="4"/>
      <c r="H12" s="4"/>
      <c r="I12" s="1" t="s">
        <v>71</v>
      </c>
    </row>
    <row r="13" spans="1:10" x14ac:dyDescent="0.25">
      <c r="A13" s="10" t="s">
        <v>37</v>
      </c>
      <c r="F13" s="11">
        <f>IF(COUNTA(F8:F12)=0,"",AVERAGE(F8:F12))</f>
        <v>3.1999999999999997</v>
      </c>
      <c r="G13" s="22">
        <f>IF(F12="","",F12*5)</f>
        <v>12.5</v>
      </c>
      <c r="H13" s="2"/>
      <c r="I13" s="2"/>
    </row>
    <row r="16" spans="1:10" x14ac:dyDescent="0.25">
      <c r="A16" s="25" t="s">
        <v>38</v>
      </c>
      <c r="B16" s="24"/>
      <c r="C16" s="24"/>
      <c r="D16" s="24"/>
      <c r="E16" s="24"/>
      <c r="F16" s="24"/>
      <c r="G16" s="24"/>
      <c r="H16" s="24"/>
      <c r="I16" s="24"/>
      <c r="J16" s="24"/>
    </row>
    <row r="17" spans="1:10" ht="44.1" customHeight="1" x14ac:dyDescent="0.25">
      <c r="A17" s="23" t="s">
        <v>23</v>
      </c>
      <c r="B17" s="24"/>
      <c r="C17" s="1" t="s">
        <v>144</v>
      </c>
      <c r="D17" s="1" t="s">
        <v>145</v>
      </c>
      <c r="E17" s="1" t="s">
        <v>146</v>
      </c>
      <c r="F17" s="2"/>
      <c r="G17" s="2"/>
      <c r="H17" s="2"/>
      <c r="I17" s="2"/>
    </row>
    <row r="18" spans="1:10" ht="30" customHeight="1" x14ac:dyDescent="0.25">
      <c r="A18" s="3" t="s">
        <v>24</v>
      </c>
      <c r="B18" s="3" t="s">
        <v>25</v>
      </c>
      <c r="C18" s="3" t="s">
        <v>39</v>
      </c>
      <c r="D18" s="3" t="s">
        <v>40</v>
      </c>
      <c r="E18" s="3" t="s">
        <v>41</v>
      </c>
      <c r="F18" s="3" t="s">
        <v>152</v>
      </c>
      <c r="G18" s="3" t="s">
        <v>29</v>
      </c>
      <c r="H18" s="3" t="s">
        <v>30</v>
      </c>
      <c r="I18" s="3" t="s">
        <v>7</v>
      </c>
    </row>
    <row r="19" spans="1:10" x14ac:dyDescent="0.25">
      <c r="A19" s="4">
        <v>1</v>
      </c>
      <c r="B19" s="1" t="s">
        <v>64</v>
      </c>
      <c r="C19" s="8">
        <v>3.2</v>
      </c>
      <c r="D19" s="8">
        <v>3</v>
      </c>
      <c r="E19" s="8">
        <v>3</v>
      </c>
      <c r="F19" s="9">
        <f>IF(COUNTA(C19:E19)=0,"",(C19+D19+E19)/3)</f>
        <v>3.0666666666666664</v>
      </c>
      <c r="G19" s="4"/>
      <c r="H19" s="4"/>
      <c r="I19" s="1"/>
    </row>
    <row r="20" spans="1:10" x14ac:dyDescent="0.25">
      <c r="A20" s="10" t="s">
        <v>37</v>
      </c>
      <c r="F20" s="11">
        <f>IF(COUNTA(F19:F19)=0,"",AVERAGE(F19:F19))</f>
        <v>3.0666666666666664</v>
      </c>
      <c r="G20" s="5">
        <f>IF(F20="","",(F20/3.33)*10)</f>
        <v>9.2092092092092077</v>
      </c>
      <c r="H20" s="2"/>
      <c r="I20" s="2"/>
    </row>
    <row r="23" spans="1:10" x14ac:dyDescent="0.25">
      <c r="A23" s="25" t="s">
        <v>43</v>
      </c>
      <c r="B23" s="24"/>
      <c r="C23" s="24"/>
      <c r="D23" s="24"/>
      <c r="E23" s="24"/>
      <c r="F23" s="24"/>
      <c r="G23" s="24"/>
      <c r="H23" s="24"/>
      <c r="I23" s="24"/>
      <c r="J23" s="24"/>
    </row>
    <row r="24" spans="1:10" ht="38.1" customHeight="1" x14ac:dyDescent="0.25">
      <c r="A24" s="23" t="s">
        <v>23</v>
      </c>
      <c r="B24" s="24"/>
      <c r="C24" s="1" t="s">
        <v>149</v>
      </c>
      <c r="D24" s="1" t="s">
        <v>150</v>
      </c>
      <c r="E24" s="1" t="s">
        <v>151</v>
      </c>
      <c r="F24" s="2"/>
      <c r="G24" s="2"/>
      <c r="H24" s="2"/>
      <c r="I24" s="2"/>
    </row>
    <row r="25" spans="1:10" ht="30" customHeight="1" x14ac:dyDescent="0.25">
      <c r="A25" s="3" t="s">
        <v>24</v>
      </c>
      <c r="B25" s="3" t="s">
        <v>25</v>
      </c>
      <c r="C25" s="3" t="s">
        <v>148</v>
      </c>
      <c r="D25" s="3" t="s">
        <v>147</v>
      </c>
      <c r="E25" s="3" t="s">
        <v>44</v>
      </c>
      <c r="F25" s="3" t="s">
        <v>152</v>
      </c>
      <c r="G25" s="3" t="s">
        <v>29</v>
      </c>
      <c r="H25" s="3" t="s">
        <v>30</v>
      </c>
      <c r="I25" s="3" t="s">
        <v>7</v>
      </c>
    </row>
    <row r="26" spans="1:10" x14ac:dyDescent="0.25">
      <c r="A26" s="4">
        <v>1</v>
      </c>
      <c r="B26" s="1" t="s">
        <v>138</v>
      </c>
      <c r="C26" s="8">
        <v>1.5</v>
      </c>
      <c r="D26" s="8">
        <v>1</v>
      </c>
      <c r="E26" s="8">
        <v>1.5</v>
      </c>
      <c r="F26" s="9">
        <f>IF(COUNTA(C26:E26)=0,"",(C26+D26+E26)/3)</f>
        <v>1.3333333333333333</v>
      </c>
      <c r="G26" s="4"/>
      <c r="H26" s="4"/>
      <c r="I26" s="1"/>
    </row>
    <row r="27" spans="1:10" x14ac:dyDescent="0.25">
      <c r="A27" s="4">
        <v>2</v>
      </c>
      <c r="B27" s="1" t="s">
        <v>139</v>
      </c>
      <c r="C27" s="8">
        <v>1.75</v>
      </c>
      <c r="D27" s="8">
        <v>1.75</v>
      </c>
      <c r="E27" s="8">
        <v>2</v>
      </c>
      <c r="F27" s="9">
        <f>IF(COUNTA(C27:E27)=0,"",(C27+D27+E27)/3)</f>
        <v>1.8333333333333333</v>
      </c>
      <c r="G27" s="4"/>
      <c r="H27" s="4"/>
      <c r="I27" s="1"/>
    </row>
    <row r="28" spans="1:10" x14ac:dyDescent="0.25">
      <c r="A28" s="4">
        <v>3</v>
      </c>
      <c r="B28" s="1" t="s">
        <v>140</v>
      </c>
      <c r="C28" s="8">
        <v>3</v>
      </c>
      <c r="D28" s="8">
        <v>3</v>
      </c>
      <c r="E28" s="8">
        <v>3</v>
      </c>
      <c r="F28" s="9">
        <f>IF(COUNTA(C28:E28)=0,"",(C28+D28+E28)/3)</f>
        <v>3</v>
      </c>
      <c r="G28" s="4"/>
      <c r="H28" s="4"/>
      <c r="I28" s="1"/>
    </row>
    <row r="29" spans="1:10" x14ac:dyDescent="0.25">
      <c r="A29" s="10" t="s">
        <v>37</v>
      </c>
      <c r="F29" s="11">
        <f>IF(COUNTA(F26:F28)=0,"",AVERAGE(F26:F28))</f>
        <v>2.0555555555555554</v>
      </c>
      <c r="G29" s="5">
        <f>IF(F29="","",(F29/3.33)*10)</f>
        <v>6.1728395061728394</v>
      </c>
      <c r="H29" s="2"/>
      <c r="I29" s="2"/>
    </row>
    <row r="32" spans="1:10" x14ac:dyDescent="0.25">
      <c r="A32" s="25" t="s">
        <v>48</v>
      </c>
      <c r="B32" s="24"/>
      <c r="C32" s="24"/>
      <c r="D32" s="24"/>
      <c r="E32" s="24"/>
    </row>
    <row r="33" spans="1:3" x14ac:dyDescent="0.25">
      <c r="A33" s="6" t="s">
        <v>49</v>
      </c>
      <c r="B33" s="6" t="s">
        <v>50</v>
      </c>
      <c r="C33" s="6" t="s">
        <v>51</v>
      </c>
    </row>
    <row r="34" spans="1:3" x14ac:dyDescent="0.25">
      <c r="A34" s="18" t="s">
        <v>52</v>
      </c>
      <c r="B34" s="13">
        <f>G13</f>
        <v>12.5</v>
      </c>
      <c r="C34" s="2">
        <v>20</v>
      </c>
    </row>
    <row r="35" spans="1:3" x14ac:dyDescent="0.25">
      <c r="A35" s="18" t="s">
        <v>53</v>
      </c>
      <c r="B35" s="13">
        <f>G20</f>
        <v>9.2092092092092077</v>
      </c>
      <c r="C35" s="2">
        <v>10</v>
      </c>
    </row>
    <row r="36" spans="1:3" x14ac:dyDescent="0.25">
      <c r="A36" s="18" t="s">
        <v>54</v>
      </c>
      <c r="B36" s="13">
        <f>G29</f>
        <v>6.1728395061728394</v>
      </c>
      <c r="C36" s="2">
        <v>10</v>
      </c>
    </row>
    <row r="37" spans="1:3" x14ac:dyDescent="0.25">
      <c r="A37" s="14" t="s">
        <v>55</v>
      </c>
      <c r="B37" s="15">
        <f>SUM(B34:B36)</f>
        <v>27.882048715382044</v>
      </c>
      <c r="C37" s="14">
        <v>40</v>
      </c>
    </row>
  </sheetData>
  <mergeCells count="7">
    <mergeCell ref="A24:B24"/>
    <mergeCell ref="A32:E32"/>
    <mergeCell ref="A5:J5"/>
    <mergeCell ref="A6:B6"/>
    <mergeCell ref="A16:J16"/>
    <mergeCell ref="A17:B17"/>
    <mergeCell ref="A23:J23"/>
  </mergeCells>
  <dataValidations disablePrompts="1" count="2">
    <dataValidation type="decimal" allowBlank="1" showInputMessage="1" showErrorMessage="1" sqref="C8:E12">
      <formula1>0</formula1>
      <formula2>4</formula2>
    </dataValidation>
    <dataValidation type="decimal" allowBlank="1" showInputMessage="1" showErrorMessage="1" sqref="C19:E19 C26:E28">
      <formula1>0</formula1>
      <formula2>3.33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="85" workbookViewId="0">
      <pane ySplit="3" topLeftCell="A4" activePane="bottomLeft" state="frozen"/>
      <selection pane="bottomLeft" activeCell="F9" sqref="F9"/>
    </sheetView>
  </sheetViews>
  <sheetFormatPr baseColWidth="10" defaultColWidth="9.140625" defaultRowHeight="15" x14ac:dyDescent="0.25"/>
  <cols>
    <col min="1" max="1" width="34" customWidth="1"/>
    <col min="2" max="2" width="34.42578125" customWidth="1"/>
    <col min="3" max="4" width="34" customWidth="1"/>
    <col min="5" max="5" width="33.85546875" customWidth="1"/>
    <col min="6" max="6" width="23" customWidth="1"/>
    <col min="7" max="7" width="14" customWidth="1"/>
    <col min="8" max="8" width="17.85546875" customWidth="1"/>
    <col min="9" max="9" width="20.140625" customWidth="1"/>
    <col min="10" max="10" width="7.7109375" customWidth="1"/>
  </cols>
  <sheetData>
    <row r="1" spans="1:10" x14ac:dyDescent="0.25">
      <c r="A1" s="7" t="s">
        <v>18</v>
      </c>
      <c r="B1" t="s">
        <v>19</v>
      </c>
    </row>
    <row r="2" spans="1:10" x14ac:dyDescent="0.25">
      <c r="A2" s="7" t="s">
        <v>20</v>
      </c>
      <c r="B2" s="12" t="s">
        <v>21</v>
      </c>
    </row>
    <row r="4" spans="1:10" x14ac:dyDescent="0.25">
      <c r="A4" s="25" t="s">
        <v>22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ht="47.25" customHeight="1" x14ac:dyDescent="0.25">
      <c r="A5" s="23" t="s">
        <v>23</v>
      </c>
      <c r="B5" s="24"/>
      <c r="C5" s="1" t="s">
        <v>141</v>
      </c>
      <c r="D5" s="1" t="s">
        <v>142</v>
      </c>
      <c r="E5" s="1" t="s">
        <v>143</v>
      </c>
      <c r="F5" s="2"/>
      <c r="G5" s="2"/>
      <c r="H5" s="2"/>
      <c r="I5" s="2"/>
    </row>
    <row r="6" spans="1:10" ht="30" customHeight="1" x14ac:dyDescent="0.25">
      <c r="A6" s="3" t="s">
        <v>24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152</v>
      </c>
      <c r="G6" s="3" t="s">
        <v>29</v>
      </c>
      <c r="H6" s="3" t="s">
        <v>30</v>
      </c>
      <c r="I6" s="3" t="s">
        <v>7</v>
      </c>
    </row>
    <row r="7" spans="1:10" x14ac:dyDescent="0.25">
      <c r="A7" s="4">
        <v>1</v>
      </c>
      <c r="B7" s="1" t="s">
        <v>31</v>
      </c>
      <c r="C7" s="8">
        <v>2.5</v>
      </c>
      <c r="D7" s="8">
        <v>3</v>
      </c>
      <c r="E7" s="8">
        <v>2.5</v>
      </c>
      <c r="F7" s="9">
        <f>IF(COUNTA(C7:E7)=0,"",(C7+D7+E7)/3)</f>
        <v>2.6666666666666665</v>
      </c>
      <c r="G7" s="4"/>
      <c r="H7" s="4" t="s">
        <v>32</v>
      </c>
      <c r="I7" s="1"/>
    </row>
    <row r="8" spans="1:10" x14ac:dyDescent="0.25">
      <c r="A8" s="4">
        <v>2</v>
      </c>
      <c r="B8" s="1" t="s">
        <v>33</v>
      </c>
      <c r="C8" s="8">
        <v>2.5</v>
      </c>
      <c r="D8" s="8">
        <v>3.5</v>
      </c>
      <c r="E8" s="8">
        <v>3.5</v>
      </c>
      <c r="F8" s="9">
        <f>IF(COUNTA(C8:E8)=0,"",(C8+D8+E8)/3)</f>
        <v>3.1666666666666665</v>
      </c>
      <c r="G8" s="4"/>
      <c r="H8" s="4" t="s">
        <v>32</v>
      </c>
      <c r="I8" s="1"/>
    </row>
    <row r="9" spans="1:10" ht="30" customHeight="1" x14ac:dyDescent="0.25">
      <c r="A9" s="4">
        <v>3</v>
      </c>
      <c r="B9" s="1" t="s">
        <v>34</v>
      </c>
      <c r="C9" s="8">
        <v>2</v>
      </c>
      <c r="D9" s="8">
        <v>2</v>
      </c>
      <c r="E9" s="8">
        <v>2</v>
      </c>
      <c r="F9" s="9">
        <f>IF(COUNTA(C9:E9)=0,"",(C9+D9+E9)/3)</f>
        <v>2</v>
      </c>
      <c r="G9" s="4"/>
      <c r="H9" s="4" t="s">
        <v>32</v>
      </c>
      <c r="I9" s="1"/>
    </row>
    <row r="10" spans="1:10" ht="30" customHeight="1" x14ac:dyDescent="0.25">
      <c r="A10" s="4">
        <v>4</v>
      </c>
      <c r="B10" s="1" t="s">
        <v>35</v>
      </c>
      <c r="C10" s="8">
        <v>2.5</v>
      </c>
      <c r="D10" s="8">
        <v>3</v>
      </c>
      <c r="E10" s="8">
        <v>3</v>
      </c>
      <c r="F10" s="9">
        <f>IF(COUNTA(C10:E10)=0,"",(C10+D10+E10)/3)</f>
        <v>2.8333333333333335</v>
      </c>
      <c r="G10" s="4"/>
      <c r="H10" s="4" t="s">
        <v>32</v>
      </c>
      <c r="I10" s="1"/>
    </row>
    <row r="11" spans="1:10" x14ac:dyDescent="0.25">
      <c r="A11" s="4">
        <v>5</v>
      </c>
      <c r="B11" s="1" t="s">
        <v>36</v>
      </c>
      <c r="C11" s="8">
        <v>2.5</v>
      </c>
      <c r="D11" s="8">
        <v>3</v>
      </c>
      <c r="E11" s="8">
        <v>3.5</v>
      </c>
      <c r="F11" s="9">
        <f>IF(COUNTA(C11:E11)=0,"",(C11+D11+E11)/3)</f>
        <v>3</v>
      </c>
      <c r="G11" s="4"/>
      <c r="H11" s="4" t="s">
        <v>32</v>
      </c>
      <c r="I11" s="1"/>
    </row>
    <row r="12" spans="1:10" x14ac:dyDescent="0.25">
      <c r="A12" s="10" t="s">
        <v>37</v>
      </c>
      <c r="F12" s="11">
        <f>IF(COUNTA(F7:F11)=0,"",AVERAGE(F7:F11))</f>
        <v>2.7333333333333334</v>
      </c>
      <c r="G12" s="5">
        <f>IF(F12="","",F12*5)</f>
        <v>13.666666666666668</v>
      </c>
      <c r="H12" s="2"/>
      <c r="I12" s="2"/>
    </row>
    <row r="13" spans="1:10" x14ac:dyDescent="0.25">
      <c r="C13" s="19"/>
      <c r="D13" s="19"/>
      <c r="E13" s="19"/>
    </row>
    <row r="15" spans="1:10" x14ac:dyDescent="0.25">
      <c r="A15" s="25" t="s">
        <v>38</v>
      </c>
      <c r="B15" s="24"/>
      <c r="C15" s="24"/>
      <c r="D15" s="24"/>
      <c r="E15" s="24"/>
      <c r="F15" s="24"/>
      <c r="G15" s="24"/>
      <c r="H15" s="24"/>
      <c r="I15" s="24"/>
      <c r="J15" s="24"/>
    </row>
    <row r="16" spans="1:10" ht="48.95" customHeight="1" x14ac:dyDescent="0.25">
      <c r="A16" s="23" t="s">
        <v>23</v>
      </c>
      <c r="B16" s="24"/>
      <c r="C16" s="1" t="s">
        <v>144</v>
      </c>
      <c r="D16" s="1" t="s">
        <v>145</v>
      </c>
      <c r="E16" s="1" t="s">
        <v>146</v>
      </c>
      <c r="F16" s="2"/>
      <c r="G16" s="2"/>
      <c r="H16" s="2"/>
      <c r="I16" s="2"/>
    </row>
    <row r="17" spans="1:10" ht="30" customHeight="1" x14ac:dyDescent="0.25">
      <c r="A17" s="3" t="s">
        <v>24</v>
      </c>
      <c r="B17" s="3"/>
      <c r="C17" s="3" t="s">
        <v>39</v>
      </c>
      <c r="D17" s="3" t="s">
        <v>40</v>
      </c>
      <c r="E17" s="3" t="s">
        <v>41</v>
      </c>
      <c r="F17" s="3" t="s">
        <v>152</v>
      </c>
      <c r="G17" s="3" t="s">
        <v>29</v>
      </c>
      <c r="H17" s="3" t="s">
        <v>30</v>
      </c>
      <c r="I17" s="3" t="s">
        <v>7</v>
      </c>
    </row>
    <row r="18" spans="1:10" x14ac:dyDescent="0.25">
      <c r="A18" s="4">
        <v>1</v>
      </c>
      <c r="B18" s="1" t="s">
        <v>42</v>
      </c>
      <c r="C18" s="8">
        <v>2</v>
      </c>
      <c r="D18" s="8">
        <v>1.5</v>
      </c>
      <c r="E18" s="8">
        <v>3</v>
      </c>
      <c r="F18" s="9">
        <f>IF(COUNTA(C18:E18)=0,"",(C18+D18+E18)/3)</f>
        <v>2.1666666666666665</v>
      </c>
      <c r="G18" s="4"/>
      <c r="H18" s="4" t="s">
        <v>32</v>
      </c>
      <c r="I18" s="1"/>
    </row>
    <row r="19" spans="1:10" x14ac:dyDescent="0.25">
      <c r="A19" s="10" t="s">
        <v>37</v>
      </c>
      <c r="F19" s="11">
        <f>IF(COUNTA(F18:F18)=0,"",AVERAGE(F18:F18))</f>
        <v>2.1666666666666665</v>
      </c>
      <c r="G19" s="5">
        <f>IF(F19="","",(F19/3.33)*10)</f>
        <v>6.506506506506506</v>
      </c>
      <c r="H19" s="2"/>
      <c r="I19" s="2"/>
    </row>
    <row r="22" spans="1:10" x14ac:dyDescent="0.25">
      <c r="A22" s="25" t="s">
        <v>43</v>
      </c>
      <c r="B22" s="24"/>
      <c r="C22" s="24"/>
      <c r="D22" s="24"/>
      <c r="E22" s="24"/>
      <c r="F22" s="24"/>
      <c r="G22" s="24"/>
      <c r="H22" s="24"/>
      <c r="I22" s="24"/>
      <c r="J22" s="24"/>
    </row>
    <row r="23" spans="1:10" ht="45" customHeight="1" x14ac:dyDescent="0.25">
      <c r="A23" s="23" t="s">
        <v>23</v>
      </c>
      <c r="B23" s="24"/>
      <c r="C23" s="1" t="s">
        <v>149</v>
      </c>
      <c r="D23" s="1" t="s">
        <v>150</v>
      </c>
      <c r="E23" s="1" t="s">
        <v>151</v>
      </c>
      <c r="F23" s="2"/>
      <c r="G23" s="2"/>
      <c r="H23" s="2"/>
      <c r="I23" s="2"/>
    </row>
    <row r="24" spans="1:10" ht="30" customHeight="1" x14ac:dyDescent="0.25">
      <c r="A24" s="3" t="s">
        <v>24</v>
      </c>
      <c r="B24" s="3" t="s">
        <v>25</v>
      </c>
      <c r="C24" s="3" t="s">
        <v>148</v>
      </c>
      <c r="D24" s="3" t="s">
        <v>147</v>
      </c>
      <c r="E24" s="3" t="s">
        <v>44</v>
      </c>
      <c r="F24" s="3" t="s">
        <v>152</v>
      </c>
      <c r="G24" s="3" t="s">
        <v>29</v>
      </c>
      <c r="H24" s="3" t="s">
        <v>30</v>
      </c>
      <c r="I24" s="3" t="s">
        <v>7</v>
      </c>
    </row>
    <row r="25" spans="1:10" ht="30" customHeight="1" x14ac:dyDescent="0.25">
      <c r="A25" s="4">
        <v>1</v>
      </c>
      <c r="B25" s="1" t="s">
        <v>45</v>
      </c>
      <c r="C25" s="8">
        <v>2</v>
      </c>
      <c r="D25" s="8">
        <v>2</v>
      </c>
      <c r="E25" s="8">
        <v>2</v>
      </c>
      <c r="F25" s="9">
        <f>IF(COUNTA(C25:E25)=0,"",(C25+D25+E25)/3)</f>
        <v>2</v>
      </c>
      <c r="G25" s="4"/>
      <c r="H25" s="4"/>
      <c r="I25" s="1"/>
    </row>
    <row r="26" spans="1:10" ht="30" customHeight="1" x14ac:dyDescent="0.25">
      <c r="A26" s="4">
        <v>2</v>
      </c>
      <c r="B26" s="1" t="s">
        <v>46</v>
      </c>
      <c r="C26" s="8">
        <v>2</v>
      </c>
      <c r="D26" s="8">
        <v>2.5</v>
      </c>
      <c r="E26" s="8">
        <v>2.5</v>
      </c>
      <c r="F26" s="9">
        <f>IF(COUNTA(C26:E26)=0,"",(C26+D26+E26)/3)</f>
        <v>2.3333333333333335</v>
      </c>
      <c r="G26" s="4"/>
      <c r="H26" s="4"/>
      <c r="I26" s="1"/>
    </row>
    <row r="27" spans="1:10" x14ac:dyDescent="0.25">
      <c r="A27" s="4">
        <v>3</v>
      </c>
      <c r="B27" s="1" t="s">
        <v>47</v>
      </c>
      <c r="C27" s="8">
        <v>2</v>
      </c>
      <c r="D27" s="8">
        <v>2.5</v>
      </c>
      <c r="E27" s="8">
        <v>3</v>
      </c>
      <c r="F27" s="9">
        <f>IF(COUNTA(C27:E27)=0,"",(C27+D27+E27)/3)</f>
        <v>2.5</v>
      </c>
      <c r="G27" s="4"/>
      <c r="H27" s="4"/>
      <c r="I27" s="1"/>
    </row>
    <row r="28" spans="1:10" x14ac:dyDescent="0.25">
      <c r="A28" s="10" t="s">
        <v>37</v>
      </c>
      <c r="F28" s="11">
        <f>IF(COUNTA(F25:F27)=0,"",AVERAGE(F25:F27))</f>
        <v>2.2777777777777781</v>
      </c>
      <c r="G28" s="5">
        <f>IF(F28="","",(F28/3.33)*10)</f>
        <v>6.8401735068401752</v>
      </c>
      <c r="H28" s="2"/>
      <c r="I28" s="2"/>
    </row>
    <row r="31" spans="1:10" x14ac:dyDescent="0.25">
      <c r="A31" s="25" t="s">
        <v>48</v>
      </c>
      <c r="B31" s="24"/>
      <c r="C31" s="24"/>
      <c r="D31" s="24"/>
      <c r="E31" s="24"/>
    </row>
    <row r="32" spans="1:10" x14ac:dyDescent="0.25">
      <c r="A32" s="6" t="s">
        <v>49</v>
      </c>
      <c r="B32" s="6" t="s">
        <v>50</v>
      </c>
      <c r="C32" s="6" t="s">
        <v>51</v>
      </c>
    </row>
    <row r="33" spans="1:3" x14ac:dyDescent="0.25">
      <c r="A33" s="18" t="s">
        <v>52</v>
      </c>
      <c r="B33" s="13">
        <f>G12</f>
        <v>13.666666666666668</v>
      </c>
      <c r="C33" s="2">
        <v>20</v>
      </c>
    </row>
    <row r="34" spans="1:3" x14ac:dyDescent="0.25">
      <c r="A34" s="18" t="s">
        <v>53</v>
      </c>
      <c r="B34" s="13">
        <f>G19</f>
        <v>6.506506506506506</v>
      </c>
      <c r="C34" s="2">
        <v>10</v>
      </c>
    </row>
    <row r="35" spans="1:3" x14ac:dyDescent="0.25">
      <c r="A35" s="18" t="s">
        <v>54</v>
      </c>
      <c r="B35" s="13">
        <f>G28</f>
        <v>6.8401735068401752</v>
      </c>
      <c r="C35" s="2">
        <v>10</v>
      </c>
    </row>
    <row r="36" spans="1:3" x14ac:dyDescent="0.25">
      <c r="A36" s="14" t="s">
        <v>55</v>
      </c>
      <c r="B36" s="15">
        <f>SUM(B33:B35)</f>
        <v>27.013346680013349</v>
      </c>
      <c r="C36" s="14">
        <v>40</v>
      </c>
    </row>
  </sheetData>
  <mergeCells count="7">
    <mergeCell ref="A23:B23"/>
    <mergeCell ref="A31:E31"/>
    <mergeCell ref="A4:J4"/>
    <mergeCell ref="A5:B5"/>
    <mergeCell ref="A15:J15"/>
    <mergeCell ref="A16:B16"/>
    <mergeCell ref="A22:J22"/>
  </mergeCells>
  <dataValidations count="3">
    <dataValidation type="list" allowBlank="1" showInputMessage="1" showErrorMessage="1" sqref="H7:H11 H18 H25:H27">
      <formula1>"✔️ Sí,🟡 Parcial,❌ No (no puntua)"</formula1>
    </dataValidation>
    <dataValidation type="decimal" allowBlank="1" showInputMessage="1" showErrorMessage="1" sqref="C13:E13 C7:E11">
      <formula1>0</formula1>
      <formula2>4</formula2>
    </dataValidation>
    <dataValidation type="decimal" allowBlank="1" showInputMessage="1" showErrorMessage="1" sqref="C18:E18 C25:E27">
      <formula1>0</formula1>
      <formula2>3.33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B1" workbookViewId="0">
      <pane ySplit="3" topLeftCell="A4" activePane="bottomLeft" state="frozen"/>
      <selection pane="bottomLeft" activeCell="G12" sqref="G12"/>
    </sheetView>
  </sheetViews>
  <sheetFormatPr baseColWidth="10" defaultColWidth="9.140625" defaultRowHeight="15" x14ac:dyDescent="0.25"/>
  <cols>
    <col min="1" max="6" width="34" customWidth="1"/>
    <col min="7" max="7" width="23.85546875" customWidth="1"/>
    <col min="8" max="8" width="17.85546875" customWidth="1"/>
    <col min="9" max="9" width="25.28515625" customWidth="1"/>
    <col min="10" max="10" width="13" hidden="1" customWidth="1"/>
  </cols>
  <sheetData>
    <row r="1" spans="1:10" x14ac:dyDescent="0.25">
      <c r="A1" s="7" t="s">
        <v>18</v>
      </c>
      <c r="B1" t="s">
        <v>19</v>
      </c>
    </row>
    <row r="2" spans="1:10" x14ac:dyDescent="0.25">
      <c r="A2" s="7" t="s">
        <v>20</v>
      </c>
      <c r="B2" s="12" t="s">
        <v>56</v>
      </c>
    </row>
    <row r="4" spans="1:10" x14ac:dyDescent="0.25">
      <c r="A4" s="25" t="s">
        <v>22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ht="90" customHeight="1" x14ac:dyDescent="0.25">
      <c r="A5" s="23" t="s">
        <v>23</v>
      </c>
      <c r="B5" s="24"/>
      <c r="C5" s="1" t="s">
        <v>141</v>
      </c>
      <c r="D5" s="1" t="s">
        <v>142</v>
      </c>
      <c r="E5" s="1" t="s">
        <v>143</v>
      </c>
      <c r="F5" s="2"/>
      <c r="G5" s="2"/>
      <c r="H5" s="2"/>
      <c r="I5" s="2"/>
    </row>
    <row r="6" spans="1:10" ht="30" customHeight="1" x14ac:dyDescent="0.25">
      <c r="A6" s="3" t="s">
        <v>24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152</v>
      </c>
      <c r="G6" s="3" t="s">
        <v>29</v>
      </c>
      <c r="H6" s="3" t="s">
        <v>30</v>
      </c>
      <c r="I6" s="3" t="s">
        <v>7</v>
      </c>
    </row>
    <row r="7" spans="1:10" ht="30" customHeight="1" x14ac:dyDescent="0.25">
      <c r="A7" s="4">
        <v>1</v>
      </c>
      <c r="B7" s="1" t="s">
        <v>57</v>
      </c>
      <c r="C7" s="8">
        <v>4</v>
      </c>
      <c r="D7" s="8">
        <v>4</v>
      </c>
      <c r="E7" s="8">
        <v>4</v>
      </c>
      <c r="F7" s="9">
        <f>IF(COUNTA(C7:E7)=0,"",(C7+D7+E7)/3)</f>
        <v>4</v>
      </c>
      <c r="G7" s="4"/>
      <c r="H7" s="4" t="s">
        <v>58</v>
      </c>
      <c r="I7" s="1"/>
    </row>
    <row r="8" spans="1:10" x14ac:dyDescent="0.25">
      <c r="A8" s="4">
        <v>2</v>
      </c>
      <c r="B8" s="1" t="s">
        <v>59</v>
      </c>
      <c r="C8" s="8">
        <v>2</v>
      </c>
      <c r="D8" s="8">
        <v>3</v>
      </c>
      <c r="E8" s="8">
        <v>4</v>
      </c>
      <c r="F8" s="9">
        <f>IF(COUNTA(C8:E8)=0,"",(C8+D8+E8)/3)</f>
        <v>3</v>
      </c>
      <c r="G8" s="4"/>
      <c r="H8" s="4" t="s">
        <v>58</v>
      </c>
      <c r="I8" s="1"/>
    </row>
    <row r="9" spans="1:10" x14ac:dyDescent="0.25">
      <c r="A9" s="4">
        <v>3</v>
      </c>
      <c r="B9" s="1" t="s">
        <v>60</v>
      </c>
      <c r="C9" s="8">
        <v>3</v>
      </c>
      <c r="D9" s="8">
        <v>4</v>
      </c>
      <c r="E9" s="8">
        <v>4</v>
      </c>
      <c r="F9" s="9">
        <f>IF(COUNTA(C9:E9)=0,"",(C9+D9+E9)/3)</f>
        <v>3.6666666666666665</v>
      </c>
      <c r="G9" s="4"/>
      <c r="H9" s="4" t="s">
        <v>58</v>
      </c>
      <c r="I9" s="1"/>
    </row>
    <row r="10" spans="1:10" x14ac:dyDescent="0.25">
      <c r="A10" s="4">
        <v>4</v>
      </c>
      <c r="B10" s="1" t="s">
        <v>61</v>
      </c>
      <c r="C10" s="8">
        <v>1</v>
      </c>
      <c r="D10" s="8">
        <v>4</v>
      </c>
      <c r="E10" s="8">
        <v>3</v>
      </c>
      <c r="F10" s="9">
        <f>IF(COUNTA(C10:E10)=0,"",(C10+D10+E10)/3)</f>
        <v>2.6666666666666665</v>
      </c>
      <c r="G10" s="4"/>
      <c r="H10" s="4" t="s">
        <v>58</v>
      </c>
      <c r="I10" s="1"/>
    </row>
    <row r="11" spans="1:10" x14ac:dyDescent="0.25">
      <c r="A11" s="4">
        <v>5</v>
      </c>
      <c r="B11" s="1" t="s">
        <v>62</v>
      </c>
      <c r="C11" s="8">
        <v>2.5</v>
      </c>
      <c r="D11" s="8">
        <v>2</v>
      </c>
      <c r="E11" s="8">
        <v>2</v>
      </c>
      <c r="F11" s="9">
        <f>IF(COUNTA(C11:E11)=0,"",(C11+D11+E11)/3)</f>
        <v>2.1666666666666665</v>
      </c>
      <c r="G11" s="4"/>
      <c r="H11" s="4" t="s">
        <v>58</v>
      </c>
      <c r="I11" s="1" t="s">
        <v>63</v>
      </c>
    </row>
    <row r="12" spans="1:10" x14ac:dyDescent="0.25">
      <c r="A12" s="10" t="s">
        <v>37</v>
      </c>
      <c r="F12" s="11">
        <f>IF(COUNTA(F7:F11)=0,"",AVERAGE(F7:F11))</f>
        <v>3.0999999999999996</v>
      </c>
      <c r="G12" s="5">
        <f>IF(F12="","",F12*5)</f>
        <v>15.499999999999998</v>
      </c>
      <c r="H12" s="2"/>
      <c r="I12" s="2"/>
    </row>
    <row r="15" spans="1:10" x14ac:dyDescent="0.25">
      <c r="A15" s="25" t="s">
        <v>38</v>
      </c>
      <c r="B15" s="24"/>
      <c r="C15" s="24"/>
      <c r="D15" s="24"/>
      <c r="E15" s="24"/>
      <c r="F15" s="24"/>
      <c r="G15" s="24"/>
      <c r="H15" s="24"/>
      <c r="I15" s="24"/>
      <c r="J15" s="24"/>
    </row>
    <row r="16" spans="1:10" ht="90" customHeight="1" x14ac:dyDescent="0.25">
      <c r="A16" s="23" t="s">
        <v>23</v>
      </c>
      <c r="B16" s="24"/>
      <c r="C16" s="1" t="s">
        <v>144</v>
      </c>
      <c r="D16" s="1" t="s">
        <v>145</v>
      </c>
      <c r="E16" s="1" t="s">
        <v>146</v>
      </c>
      <c r="F16" s="2"/>
      <c r="G16" s="2"/>
      <c r="H16" s="2"/>
      <c r="I16" s="2"/>
    </row>
    <row r="17" spans="1:10" ht="30" customHeight="1" x14ac:dyDescent="0.25">
      <c r="A17" s="3" t="s">
        <v>24</v>
      </c>
      <c r="B17" s="3" t="s">
        <v>25</v>
      </c>
      <c r="C17" s="3" t="s">
        <v>39</v>
      </c>
      <c r="D17" s="3" t="s">
        <v>40</v>
      </c>
      <c r="E17" s="3" t="s">
        <v>41</v>
      </c>
      <c r="F17" s="3" t="s">
        <v>152</v>
      </c>
      <c r="G17" s="3" t="s">
        <v>29</v>
      </c>
      <c r="H17" s="3" t="s">
        <v>30</v>
      </c>
      <c r="I17" s="3" t="s">
        <v>7</v>
      </c>
    </row>
    <row r="18" spans="1:10" x14ac:dyDescent="0.25">
      <c r="A18" s="4">
        <v>1</v>
      </c>
      <c r="B18" s="1" t="s">
        <v>64</v>
      </c>
      <c r="C18" s="8">
        <v>3</v>
      </c>
      <c r="D18" s="8">
        <v>2.9</v>
      </c>
      <c r="E18" s="8">
        <v>3</v>
      </c>
      <c r="F18" s="9">
        <f>IF(COUNTA(C18:E18)=0,"",(C18+D18+E18)/3)</f>
        <v>2.9666666666666668</v>
      </c>
      <c r="G18" s="4"/>
      <c r="H18" s="4" t="s">
        <v>58</v>
      </c>
      <c r="I18" s="1"/>
    </row>
    <row r="19" spans="1:10" x14ac:dyDescent="0.25">
      <c r="A19" s="10" t="s">
        <v>37</v>
      </c>
      <c r="F19" s="11">
        <f>IF(COUNTA(F18:F18)=0,"",AVERAGE(F18:F18))</f>
        <v>2.9666666666666668</v>
      </c>
      <c r="G19" s="5">
        <f>IF(F19="","",(F19/3.33)*10)</f>
        <v>8.9089089089089093</v>
      </c>
      <c r="H19" s="2"/>
      <c r="I19" s="2"/>
    </row>
    <row r="22" spans="1:10" x14ac:dyDescent="0.25">
      <c r="A22" s="25" t="s">
        <v>43</v>
      </c>
      <c r="B22" s="24"/>
      <c r="C22" s="24"/>
      <c r="D22" s="24"/>
      <c r="E22" s="24"/>
      <c r="F22" s="24"/>
      <c r="G22" s="24"/>
      <c r="H22" s="24"/>
      <c r="I22" s="24"/>
      <c r="J22" s="24"/>
    </row>
    <row r="23" spans="1:10" ht="75" customHeight="1" x14ac:dyDescent="0.25">
      <c r="A23" s="23" t="s">
        <v>23</v>
      </c>
      <c r="B23" s="24"/>
      <c r="C23" s="1" t="s">
        <v>149</v>
      </c>
      <c r="D23" s="1" t="s">
        <v>150</v>
      </c>
      <c r="E23" s="1" t="s">
        <v>151</v>
      </c>
      <c r="F23" s="2"/>
      <c r="G23" s="2"/>
      <c r="H23" s="2"/>
      <c r="I23" s="2"/>
    </row>
    <row r="24" spans="1:10" ht="30" customHeight="1" x14ac:dyDescent="0.25">
      <c r="A24" s="3" t="s">
        <v>24</v>
      </c>
      <c r="B24" s="3" t="s">
        <v>25</v>
      </c>
      <c r="C24" s="3" t="s">
        <v>148</v>
      </c>
      <c r="D24" s="3" t="s">
        <v>147</v>
      </c>
      <c r="E24" s="3" t="s">
        <v>44</v>
      </c>
      <c r="F24" s="3" t="s">
        <v>152</v>
      </c>
      <c r="G24" s="3" t="s">
        <v>29</v>
      </c>
      <c r="H24" s="3" t="s">
        <v>30</v>
      </c>
      <c r="I24" s="3" t="s">
        <v>7</v>
      </c>
    </row>
    <row r="25" spans="1:10" ht="30" customHeight="1" x14ac:dyDescent="0.25">
      <c r="A25" s="4">
        <v>1</v>
      </c>
      <c r="B25" s="1" t="s">
        <v>65</v>
      </c>
      <c r="C25" s="8">
        <v>2</v>
      </c>
      <c r="D25" s="8">
        <v>2.5</v>
      </c>
      <c r="E25" s="8">
        <v>3</v>
      </c>
      <c r="F25" s="9">
        <f>IF(COUNTA(C25:E25)=0,"",(C25+D25+E25)/3)</f>
        <v>2.5</v>
      </c>
      <c r="G25" s="4"/>
      <c r="H25" s="4"/>
      <c r="I25" s="1"/>
    </row>
    <row r="26" spans="1:10" ht="30" customHeight="1" x14ac:dyDescent="0.25">
      <c r="A26" s="4">
        <v>2</v>
      </c>
      <c r="B26" s="1" t="s">
        <v>66</v>
      </c>
      <c r="C26" s="8">
        <v>2</v>
      </c>
      <c r="D26" s="8">
        <v>2.5</v>
      </c>
      <c r="E26" s="8">
        <v>3</v>
      </c>
      <c r="F26" s="9">
        <f>IF(COUNTA(C26:E26)=0,"",(C26+D26+E26)/3)</f>
        <v>2.5</v>
      </c>
      <c r="G26" s="4"/>
      <c r="H26" s="4"/>
      <c r="I26" s="1"/>
    </row>
    <row r="27" spans="1:10" ht="30" customHeight="1" x14ac:dyDescent="0.25">
      <c r="A27" s="4">
        <v>3</v>
      </c>
      <c r="B27" s="1" t="s">
        <v>67</v>
      </c>
      <c r="C27" s="8">
        <v>3</v>
      </c>
      <c r="D27" s="8">
        <v>3</v>
      </c>
      <c r="E27" s="8">
        <v>3</v>
      </c>
      <c r="F27" s="9">
        <f>IF(COUNTA(C27:E27)=0,"",(C27+D27+E27)/3)</f>
        <v>3</v>
      </c>
      <c r="G27" s="4"/>
      <c r="H27" s="4"/>
      <c r="I27" s="1"/>
    </row>
    <row r="28" spans="1:10" x14ac:dyDescent="0.25">
      <c r="A28" s="10" t="s">
        <v>37</v>
      </c>
      <c r="F28" s="11">
        <f>IF(COUNTA(F25:F27)=0,"",AVERAGE(F25:F27))</f>
        <v>2.6666666666666665</v>
      </c>
      <c r="G28" s="5">
        <f>IF(F28="","",(F28/3.33)*10)</f>
        <v>8.0080080080080069</v>
      </c>
      <c r="H28" s="2"/>
      <c r="I28" s="2"/>
    </row>
    <row r="31" spans="1:10" x14ac:dyDescent="0.25">
      <c r="A31" s="25" t="s">
        <v>48</v>
      </c>
      <c r="B31" s="24"/>
      <c r="C31" s="24"/>
      <c r="D31" s="24"/>
      <c r="E31" s="24"/>
    </row>
    <row r="32" spans="1:10" x14ac:dyDescent="0.25">
      <c r="A32" s="6" t="s">
        <v>49</v>
      </c>
      <c r="B32" s="6" t="s">
        <v>50</v>
      </c>
      <c r="C32" s="6" t="s">
        <v>51</v>
      </c>
    </row>
    <row r="33" spans="1:3" x14ac:dyDescent="0.25">
      <c r="A33" s="18" t="s">
        <v>52</v>
      </c>
      <c r="B33" s="13">
        <f>G12</f>
        <v>15.499999999999998</v>
      </c>
      <c r="C33" s="2">
        <v>20</v>
      </c>
    </row>
    <row r="34" spans="1:3" x14ac:dyDescent="0.25">
      <c r="A34" s="18" t="s">
        <v>53</v>
      </c>
      <c r="B34" s="13">
        <f>G19</f>
        <v>8.9089089089089093</v>
      </c>
      <c r="C34" s="2">
        <v>10</v>
      </c>
    </row>
    <row r="35" spans="1:3" x14ac:dyDescent="0.25">
      <c r="A35" s="18" t="s">
        <v>54</v>
      </c>
      <c r="B35" s="13">
        <f>G28</f>
        <v>8.0080080080080069</v>
      </c>
      <c r="C35" s="2">
        <v>10</v>
      </c>
    </row>
    <row r="36" spans="1:3" x14ac:dyDescent="0.25">
      <c r="A36" s="14" t="s">
        <v>55</v>
      </c>
      <c r="B36" s="15">
        <f>SUM(B33:B35)</f>
        <v>32.416916916916911</v>
      </c>
      <c r="C36" s="14">
        <v>40</v>
      </c>
    </row>
  </sheetData>
  <mergeCells count="7">
    <mergeCell ref="A23:B23"/>
    <mergeCell ref="A31:E31"/>
    <mergeCell ref="A4:J4"/>
    <mergeCell ref="A5:B5"/>
    <mergeCell ref="A15:J15"/>
    <mergeCell ref="A16:B16"/>
    <mergeCell ref="A22:J22"/>
  </mergeCells>
  <dataValidations count="3">
    <dataValidation type="list" allowBlank="1" showInputMessage="1" showErrorMessage="1" sqref="H7:H11 H18 H25:H27">
      <formula1>"✔️ Sí,🟡 Parcial,❌ No (no puntua)"</formula1>
    </dataValidation>
    <dataValidation type="decimal" allowBlank="1" showInputMessage="1" showErrorMessage="1" sqref="C7:E11">
      <formula1>0</formula1>
      <formula2>4</formula2>
    </dataValidation>
    <dataValidation type="decimal" allowBlank="1" showInputMessage="1" showErrorMessage="1" sqref="C18:E18 C25:E27">
      <formula1>0</formula1>
      <formula2>3.33</formula2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pane ySplit="3" topLeftCell="A4" activePane="bottomLeft" state="frozen"/>
      <selection pane="bottomLeft" activeCell="G12" sqref="G12"/>
    </sheetView>
  </sheetViews>
  <sheetFormatPr baseColWidth="10" defaultColWidth="9.140625" defaultRowHeight="15" x14ac:dyDescent="0.25"/>
  <cols>
    <col min="1" max="5" width="34" customWidth="1"/>
    <col min="6" max="6" width="23.42578125" customWidth="1"/>
    <col min="7" max="7" width="15.85546875" customWidth="1"/>
    <col min="8" max="8" width="17.85546875" customWidth="1"/>
    <col min="9" max="9" width="25.7109375" customWidth="1"/>
    <col min="10" max="10" width="13" hidden="1" customWidth="1"/>
  </cols>
  <sheetData>
    <row r="1" spans="1:10" x14ac:dyDescent="0.25">
      <c r="A1" s="7" t="s">
        <v>18</v>
      </c>
      <c r="B1" t="s">
        <v>19</v>
      </c>
    </row>
    <row r="2" spans="1:10" x14ac:dyDescent="0.25">
      <c r="A2" s="7" t="s">
        <v>20</v>
      </c>
      <c r="B2" s="12" t="s">
        <v>68</v>
      </c>
    </row>
    <row r="4" spans="1:10" x14ac:dyDescent="0.25">
      <c r="A4" s="25" t="s">
        <v>22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ht="30" customHeight="1" x14ac:dyDescent="0.25">
      <c r="A5" s="23" t="s">
        <v>23</v>
      </c>
      <c r="B5" s="24"/>
      <c r="C5" s="1" t="s">
        <v>141</v>
      </c>
      <c r="D5" s="1" t="s">
        <v>142</v>
      </c>
      <c r="E5" s="1" t="s">
        <v>143</v>
      </c>
      <c r="F5" s="2"/>
      <c r="G5" s="2"/>
      <c r="H5" s="2"/>
      <c r="I5" s="2"/>
    </row>
    <row r="6" spans="1:10" ht="30" customHeight="1" x14ac:dyDescent="0.25">
      <c r="A6" s="3" t="s">
        <v>24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152</v>
      </c>
      <c r="G6" s="3" t="s">
        <v>29</v>
      </c>
      <c r="H6" s="3" t="s">
        <v>30</v>
      </c>
      <c r="I6" s="3" t="s">
        <v>7</v>
      </c>
    </row>
    <row r="7" spans="1:10" x14ac:dyDescent="0.25">
      <c r="A7" s="4">
        <v>1</v>
      </c>
      <c r="B7" s="1" t="s">
        <v>69</v>
      </c>
      <c r="C7" s="8">
        <v>2</v>
      </c>
      <c r="D7" s="8">
        <v>1.5</v>
      </c>
      <c r="E7" s="8">
        <v>2</v>
      </c>
      <c r="F7" s="9">
        <f>IF(COUNTA(C7:E7)=0,"",(C7+D7+E7)/3)</f>
        <v>1.8333333333333333</v>
      </c>
      <c r="G7" s="4"/>
      <c r="H7" s="4" t="s">
        <v>32</v>
      </c>
      <c r="I7" s="1"/>
    </row>
    <row r="8" spans="1:10" x14ac:dyDescent="0.25">
      <c r="A8" s="4">
        <v>2</v>
      </c>
      <c r="B8" s="1" t="s">
        <v>70</v>
      </c>
      <c r="C8" s="8">
        <v>2</v>
      </c>
      <c r="D8" s="8">
        <v>1.5</v>
      </c>
      <c r="E8" s="8">
        <v>2</v>
      </c>
      <c r="F8" s="9">
        <f>IF(COUNTA(C8:E8)=0,"",(C8+D8+E8)/3)</f>
        <v>1.8333333333333333</v>
      </c>
      <c r="G8" s="4"/>
      <c r="H8" s="4" t="s">
        <v>32</v>
      </c>
      <c r="I8" s="1" t="s">
        <v>71</v>
      </c>
    </row>
    <row r="9" spans="1:10" ht="30" customHeight="1" x14ac:dyDescent="0.25">
      <c r="A9" s="4">
        <v>3</v>
      </c>
      <c r="B9" s="1" t="s">
        <v>72</v>
      </c>
      <c r="C9" s="8">
        <v>1</v>
      </c>
      <c r="D9" s="8">
        <v>1.5</v>
      </c>
      <c r="E9" s="8">
        <v>1</v>
      </c>
      <c r="F9" s="9">
        <f>IF(COUNTA(C9:E9)=0,"",(C9+D9+E9)/3)</f>
        <v>1.1666666666666667</v>
      </c>
      <c r="G9" s="4"/>
      <c r="H9" s="4" t="s">
        <v>32</v>
      </c>
      <c r="I9" s="1" t="s">
        <v>71</v>
      </c>
    </row>
    <row r="10" spans="1:10" x14ac:dyDescent="0.25">
      <c r="A10" s="4">
        <v>4</v>
      </c>
      <c r="B10" s="1" t="s">
        <v>73</v>
      </c>
      <c r="C10" s="8">
        <v>1</v>
      </c>
      <c r="D10" s="8">
        <v>1.5</v>
      </c>
      <c r="E10" s="8">
        <v>1</v>
      </c>
      <c r="F10" s="9">
        <f>IF(COUNTA(C10:E10)=0,"",(C10+D10+E10)/3)</f>
        <v>1.1666666666666667</v>
      </c>
      <c r="G10" s="4"/>
      <c r="H10" s="4" t="s">
        <v>32</v>
      </c>
      <c r="I10" s="1" t="s">
        <v>71</v>
      </c>
    </row>
    <row r="11" spans="1:10" x14ac:dyDescent="0.25">
      <c r="A11" s="4">
        <v>5</v>
      </c>
      <c r="B11" s="1" t="s">
        <v>74</v>
      </c>
      <c r="C11" s="8">
        <v>1</v>
      </c>
      <c r="D11" s="8">
        <v>1</v>
      </c>
      <c r="E11" s="8">
        <v>1</v>
      </c>
      <c r="F11" s="9">
        <f>IF(COUNTA(C11:E11)=0,"",(C11+D11+E11)/3)</f>
        <v>1</v>
      </c>
      <c r="G11" s="4"/>
      <c r="H11" s="4" t="s">
        <v>32</v>
      </c>
      <c r="I11" s="1" t="s">
        <v>71</v>
      </c>
    </row>
    <row r="12" spans="1:10" x14ac:dyDescent="0.25">
      <c r="A12" s="10" t="s">
        <v>37</v>
      </c>
      <c r="F12" s="11">
        <f>IF(COUNTA(F7:F11)=0,"",AVERAGE(F7:F11))</f>
        <v>1.4</v>
      </c>
      <c r="G12" s="5">
        <f>IF(F12="","",F12*5)</f>
        <v>7</v>
      </c>
      <c r="H12" s="2"/>
      <c r="I12" s="2"/>
    </row>
    <row r="15" spans="1:10" x14ac:dyDescent="0.25">
      <c r="A15" s="25" t="s">
        <v>38</v>
      </c>
      <c r="B15" s="24"/>
      <c r="C15" s="24"/>
      <c r="D15" s="24"/>
      <c r="E15" s="24"/>
      <c r="F15" s="24"/>
      <c r="G15" s="24"/>
      <c r="H15" s="24"/>
      <c r="I15" s="24"/>
      <c r="J15" s="24"/>
    </row>
    <row r="16" spans="1:10" ht="32.1" customHeight="1" x14ac:dyDescent="0.25">
      <c r="A16" s="23" t="s">
        <v>23</v>
      </c>
      <c r="B16" s="24"/>
      <c r="C16" s="1" t="s">
        <v>144</v>
      </c>
      <c r="D16" s="1" t="s">
        <v>145</v>
      </c>
      <c r="E16" s="1" t="s">
        <v>146</v>
      </c>
      <c r="F16" s="2"/>
      <c r="G16" s="2"/>
      <c r="H16" s="2"/>
      <c r="I16" s="2"/>
    </row>
    <row r="17" spans="1:10" ht="30" customHeight="1" x14ac:dyDescent="0.25">
      <c r="A17" s="3" t="s">
        <v>24</v>
      </c>
      <c r="B17" s="3" t="s">
        <v>25</v>
      </c>
      <c r="C17" s="3" t="s">
        <v>39</v>
      </c>
      <c r="D17" s="3" t="s">
        <v>40</v>
      </c>
      <c r="E17" s="3" t="s">
        <v>41</v>
      </c>
      <c r="F17" s="3" t="s">
        <v>152</v>
      </c>
      <c r="G17" s="3" t="s">
        <v>29</v>
      </c>
      <c r="H17" s="3" t="s">
        <v>30</v>
      </c>
      <c r="I17" s="3" t="s">
        <v>7</v>
      </c>
    </row>
    <row r="18" spans="1:10" x14ac:dyDescent="0.25">
      <c r="A18" s="4">
        <v>1</v>
      </c>
      <c r="B18" s="1" t="s">
        <v>64</v>
      </c>
      <c r="C18" s="8">
        <v>2</v>
      </c>
      <c r="D18" s="8">
        <v>1.5</v>
      </c>
      <c r="E18" s="8">
        <v>2.5</v>
      </c>
      <c r="F18" s="9">
        <f>IF(COUNTA(C18:E18)=0,"",(C18+D18+E18)/3)</f>
        <v>2</v>
      </c>
      <c r="G18" s="4"/>
      <c r="H18" s="4" t="s">
        <v>32</v>
      </c>
      <c r="I18" s="1" t="s">
        <v>71</v>
      </c>
    </row>
    <row r="19" spans="1:10" x14ac:dyDescent="0.25">
      <c r="A19" s="10" t="s">
        <v>37</v>
      </c>
      <c r="F19" s="11">
        <f>IF(COUNTA(F18:F18)=0,"",AVERAGE(F18:F18))</f>
        <v>2</v>
      </c>
      <c r="G19" s="5">
        <f>IF(F19="","",(F19/3.33)*10)</f>
        <v>6.0060060060060056</v>
      </c>
      <c r="H19" s="2"/>
      <c r="I19" s="2"/>
    </row>
    <row r="22" spans="1:10" x14ac:dyDescent="0.25">
      <c r="A22" s="25" t="s">
        <v>43</v>
      </c>
      <c r="B22" s="24"/>
      <c r="C22" s="24"/>
      <c r="D22" s="24"/>
      <c r="E22" s="24"/>
      <c r="F22" s="24"/>
      <c r="G22" s="24"/>
      <c r="H22" s="24"/>
      <c r="I22" s="24"/>
      <c r="J22" s="24"/>
    </row>
    <row r="23" spans="1:10" ht="75" customHeight="1" x14ac:dyDescent="0.25">
      <c r="A23" s="23" t="s">
        <v>23</v>
      </c>
      <c r="B23" s="24"/>
      <c r="C23" s="1" t="s">
        <v>149</v>
      </c>
      <c r="D23" s="1" t="s">
        <v>150</v>
      </c>
      <c r="E23" s="1" t="s">
        <v>151</v>
      </c>
      <c r="F23" s="2"/>
      <c r="G23" s="2"/>
      <c r="H23" s="2"/>
      <c r="I23" s="2"/>
    </row>
    <row r="24" spans="1:10" ht="30" customHeight="1" x14ac:dyDescent="0.25">
      <c r="A24" s="3" t="s">
        <v>24</v>
      </c>
      <c r="B24" s="3" t="s">
        <v>25</v>
      </c>
      <c r="C24" s="3" t="s">
        <v>148</v>
      </c>
      <c r="D24" s="3" t="s">
        <v>147</v>
      </c>
      <c r="E24" s="3" t="s">
        <v>44</v>
      </c>
      <c r="F24" s="3" t="s">
        <v>152</v>
      </c>
      <c r="G24" s="3" t="s">
        <v>29</v>
      </c>
      <c r="H24" s="3" t="s">
        <v>30</v>
      </c>
      <c r="I24" s="3" t="s">
        <v>7</v>
      </c>
    </row>
    <row r="25" spans="1:10" x14ac:dyDescent="0.25">
      <c r="A25" s="4">
        <v>1</v>
      </c>
      <c r="B25" s="1" t="s">
        <v>75</v>
      </c>
      <c r="C25" s="8">
        <v>2.5</v>
      </c>
      <c r="D25" s="8">
        <v>2</v>
      </c>
      <c r="E25" s="8">
        <v>2</v>
      </c>
      <c r="F25" s="9">
        <f>IF(COUNTA(C25:E25)=0,"",(C25+D25+E25)/3)</f>
        <v>2.1666666666666665</v>
      </c>
      <c r="G25" s="4"/>
      <c r="H25" s="4"/>
      <c r="I25" s="1"/>
    </row>
    <row r="26" spans="1:10" ht="30" customHeight="1" x14ac:dyDescent="0.25">
      <c r="A26" s="4">
        <v>2</v>
      </c>
      <c r="B26" s="1" t="s">
        <v>76</v>
      </c>
      <c r="C26" s="8">
        <v>2</v>
      </c>
      <c r="D26" s="8">
        <v>2</v>
      </c>
      <c r="E26" s="8">
        <v>2</v>
      </c>
      <c r="F26" s="9">
        <f>IF(COUNTA(C26:E26)=0,"",(C26+D26+E26)/3)</f>
        <v>2</v>
      </c>
      <c r="G26" s="4"/>
      <c r="H26" s="4"/>
      <c r="I26" s="1"/>
    </row>
    <row r="27" spans="1:10" ht="30" customHeight="1" x14ac:dyDescent="0.25">
      <c r="A27" s="4">
        <v>3</v>
      </c>
      <c r="B27" s="1" t="s">
        <v>77</v>
      </c>
      <c r="C27" s="8">
        <v>1.5</v>
      </c>
      <c r="D27" s="8">
        <v>1.5</v>
      </c>
      <c r="E27" s="8">
        <v>1.5</v>
      </c>
      <c r="F27" s="9">
        <f>IF(COUNTA(C27:E27)=0,"",(C27+D27+E27)/3)</f>
        <v>1.5</v>
      </c>
      <c r="G27" s="4"/>
      <c r="H27" s="4"/>
      <c r="I27" s="1"/>
    </row>
    <row r="28" spans="1:10" x14ac:dyDescent="0.25">
      <c r="A28" s="10" t="s">
        <v>37</v>
      </c>
      <c r="F28" s="11">
        <f>IF(COUNTA(F25:F27)=0,"",AVERAGE(F25:F27))</f>
        <v>1.8888888888888886</v>
      </c>
      <c r="G28" s="5">
        <f>IF(F28="","",(F28/3.33)*10)</f>
        <v>5.6723390056723382</v>
      </c>
      <c r="H28" s="2"/>
      <c r="I28" s="2"/>
    </row>
    <row r="31" spans="1:10" x14ac:dyDescent="0.25">
      <c r="A31" s="25" t="s">
        <v>48</v>
      </c>
      <c r="B31" s="24"/>
      <c r="C31" s="24"/>
      <c r="D31" s="24"/>
      <c r="E31" s="24"/>
    </row>
    <row r="32" spans="1:10" x14ac:dyDescent="0.25">
      <c r="A32" s="6" t="s">
        <v>49</v>
      </c>
      <c r="B32" s="6" t="s">
        <v>50</v>
      </c>
      <c r="C32" s="6" t="s">
        <v>51</v>
      </c>
    </row>
    <row r="33" spans="1:3" x14ac:dyDescent="0.25">
      <c r="A33" s="18" t="s">
        <v>52</v>
      </c>
      <c r="B33" s="13">
        <f>G12</f>
        <v>7</v>
      </c>
      <c r="C33" s="2">
        <v>20</v>
      </c>
    </row>
    <row r="34" spans="1:3" x14ac:dyDescent="0.25">
      <c r="A34" s="18" t="s">
        <v>53</v>
      </c>
      <c r="B34" s="13">
        <f>G19</f>
        <v>6.0060060060060056</v>
      </c>
      <c r="C34" s="2">
        <v>10</v>
      </c>
    </row>
    <row r="35" spans="1:3" x14ac:dyDescent="0.25">
      <c r="A35" s="18" t="s">
        <v>54</v>
      </c>
      <c r="B35" s="13">
        <f>G28</f>
        <v>5.6723390056723382</v>
      </c>
      <c r="C35" s="2">
        <v>10</v>
      </c>
    </row>
    <row r="36" spans="1:3" x14ac:dyDescent="0.25">
      <c r="A36" s="14" t="s">
        <v>55</v>
      </c>
      <c r="B36" s="15">
        <f>SUM(B33:B35)</f>
        <v>18.678345011678346</v>
      </c>
      <c r="C36" s="14">
        <v>40</v>
      </c>
    </row>
  </sheetData>
  <mergeCells count="7">
    <mergeCell ref="A23:B23"/>
    <mergeCell ref="A31:E31"/>
    <mergeCell ref="A4:J4"/>
    <mergeCell ref="A5:B5"/>
    <mergeCell ref="A15:J15"/>
    <mergeCell ref="A16:B16"/>
    <mergeCell ref="A22:J22"/>
  </mergeCells>
  <dataValidations count="3">
    <dataValidation type="list" allowBlank="1" showInputMessage="1" showErrorMessage="1" sqref="H7:H11 H18 H25:H27">
      <formula1>"✔️ Sí,🟡 Parcial,❌ No (no puntua)"</formula1>
    </dataValidation>
    <dataValidation type="decimal" allowBlank="1" showInputMessage="1" showErrorMessage="1" sqref="C7:E11">
      <formula1>0</formula1>
      <formula2>4</formula2>
    </dataValidation>
    <dataValidation type="decimal" allowBlank="1" showInputMessage="1" showErrorMessage="1" sqref="C18:E18 C25:E27">
      <formula1>0</formula1>
      <formula2>3.33</formula2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pane ySplit="4" topLeftCell="A5" activePane="bottomLeft" state="frozen"/>
      <selection pane="bottomLeft" activeCell="G14" sqref="G14"/>
    </sheetView>
  </sheetViews>
  <sheetFormatPr baseColWidth="10" defaultColWidth="9.140625" defaultRowHeight="15" x14ac:dyDescent="0.25"/>
  <cols>
    <col min="1" max="5" width="34" customWidth="1"/>
    <col min="6" max="6" width="25.85546875" customWidth="1"/>
    <col min="7" max="7" width="14.42578125" customWidth="1"/>
    <col min="8" max="8" width="17.85546875" customWidth="1"/>
    <col min="9" max="9" width="20.28515625" customWidth="1"/>
    <col min="10" max="10" width="13" hidden="1" customWidth="1"/>
  </cols>
  <sheetData>
    <row r="1" spans="1:10" x14ac:dyDescent="0.25">
      <c r="A1" s="7" t="s">
        <v>18</v>
      </c>
      <c r="B1" t="s">
        <v>19</v>
      </c>
    </row>
    <row r="2" spans="1:10" x14ac:dyDescent="0.25">
      <c r="A2" s="7" t="s">
        <v>20</v>
      </c>
      <c r="B2" s="12" t="s">
        <v>78</v>
      </c>
    </row>
    <row r="3" spans="1:10" x14ac:dyDescent="0.25">
      <c r="A3" s="7" t="s">
        <v>79</v>
      </c>
      <c r="B3" s="12" t="s">
        <v>80</v>
      </c>
    </row>
    <row r="5" spans="1:10" x14ac:dyDescent="0.25">
      <c r="A5" s="25" t="s">
        <v>22</v>
      </c>
      <c r="B5" s="24"/>
      <c r="C5" s="24"/>
      <c r="D5" s="24"/>
      <c r="E5" s="24"/>
      <c r="F5" s="24"/>
      <c r="G5" s="24"/>
      <c r="H5" s="24"/>
      <c r="I5" s="24"/>
      <c r="J5" s="24"/>
    </row>
    <row r="6" spans="1:10" ht="33.950000000000003" customHeight="1" x14ac:dyDescent="0.25">
      <c r="A6" s="23" t="s">
        <v>23</v>
      </c>
      <c r="B6" s="24"/>
      <c r="C6" s="1" t="s">
        <v>141</v>
      </c>
      <c r="D6" s="1" t="s">
        <v>142</v>
      </c>
      <c r="E6" s="1" t="s">
        <v>143</v>
      </c>
      <c r="F6" s="2"/>
      <c r="G6" s="2"/>
      <c r="H6" s="2"/>
      <c r="I6" s="2"/>
    </row>
    <row r="7" spans="1:10" ht="30" customHeight="1" x14ac:dyDescent="0.25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152</v>
      </c>
      <c r="G7" s="3" t="s">
        <v>29</v>
      </c>
      <c r="H7" s="3" t="s">
        <v>30</v>
      </c>
      <c r="I7" s="3" t="s">
        <v>7</v>
      </c>
    </row>
    <row r="8" spans="1:10" ht="30" customHeight="1" x14ac:dyDescent="0.25">
      <c r="A8" s="4">
        <v>1</v>
      </c>
      <c r="B8" s="1" t="s">
        <v>81</v>
      </c>
      <c r="C8" s="8">
        <v>1</v>
      </c>
      <c r="D8" s="8">
        <v>2</v>
      </c>
      <c r="E8" s="8">
        <v>2</v>
      </c>
      <c r="F8" s="9">
        <f>IF(COUNTA(C8:E8)=0,"",(C8+D8+E8)/3)</f>
        <v>1.6666666666666667</v>
      </c>
      <c r="G8" s="4"/>
      <c r="H8" s="4" t="s">
        <v>58</v>
      </c>
      <c r="I8" s="1" t="s">
        <v>82</v>
      </c>
    </row>
    <row r="9" spans="1:10" ht="30" customHeight="1" x14ac:dyDescent="0.25">
      <c r="A9" s="4">
        <v>2</v>
      </c>
      <c r="B9" s="1" t="s">
        <v>83</v>
      </c>
      <c r="C9" s="8">
        <v>1</v>
      </c>
      <c r="D9" s="8">
        <v>2</v>
      </c>
      <c r="E9" s="8">
        <v>1</v>
      </c>
      <c r="F9" s="9">
        <f>IF(COUNTA(C9:E9)=0,"",(C9+D9+E9)/3)</f>
        <v>1.3333333333333333</v>
      </c>
      <c r="G9" s="4"/>
      <c r="H9" s="4" t="s">
        <v>58</v>
      </c>
      <c r="I9" s="1" t="s">
        <v>82</v>
      </c>
    </row>
    <row r="10" spans="1:10" x14ac:dyDescent="0.25">
      <c r="A10" s="4">
        <v>3</v>
      </c>
      <c r="B10" s="1" t="s">
        <v>84</v>
      </c>
      <c r="C10" s="8">
        <v>1</v>
      </c>
      <c r="D10" s="8">
        <v>1</v>
      </c>
      <c r="E10" s="8">
        <v>1</v>
      </c>
      <c r="F10" s="9">
        <f>IF(COUNTA(C10:E10)=0,"",(C10+D10+E10)/3)</f>
        <v>1</v>
      </c>
      <c r="G10" s="4"/>
      <c r="H10" s="4" t="s">
        <v>58</v>
      </c>
      <c r="I10" s="1"/>
    </row>
    <row r="11" spans="1:10" ht="30" customHeight="1" x14ac:dyDescent="0.25">
      <c r="A11" s="4">
        <v>4</v>
      </c>
      <c r="B11" s="1" t="s">
        <v>85</v>
      </c>
      <c r="C11" s="8">
        <v>1</v>
      </c>
      <c r="D11" s="8">
        <v>1</v>
      </c>
      <c r="E11" s="8">
        <v>1</v>
      </c>
      <c r="F11" s="9">
        <f>IF(COUNTA(C11:E11)=0,"",(C11+D11+E11)/3)</f>
        <v>1</v>
      </c>
      <c r="G11" s="4"/>
      <c r="H11" s="4" t="s">
        <v>58</v>
      </c>
      <c r="I11" s="1" t="s">
        <v>71</v>
      </c>
    </row>
    <row r="12" spans="1:10" ht="30" customHeight="1" x14ac:dyDescent="0.25">
      <c r="A12" s="4">
        <v>5</v>
      </c>
      <c r="B12" s="1" t="s">
        <v>86</v>
      </c>
      <c r="C12" s="8">
        <v>2</v>
      </c>
      <c r="D12" s="8">
        <v>1</v>
      </c>
      <c r="E12" s="8">
        <v>1</v>
      </c>
      <c r="F12" s="9">
        <f>IF(COUNTA(C12:E12)=0,"",(C12+D12+E12)/3)</f>
        <v>1.3333333333333333</v>
      </c>
      <c r="G12" s="4"/>
      <c r="H12" s="4" t="s">
        <v>58</v>
      </c>
      <c r="I12" s="1"/>
    </row>
    <row r="13" spans="1:10" x14ac:dyDescent="0.25">
      <c r="A13" s="10" t="s">
        <v>37</v>
      </c>
      <c r="F13" s="11">
        <f>IF(COUNTA(F8:F12)=0,"",AVERAGE(F8:F12))</f>
        <v>1.2666666666666666</v>
      </c>
      <c r="G13" s="5">
        <f>IF(F12="","",F12*5)</f>
        <v>6.6666666666666661</v>
      </c>
      <c r="H13" s="2"/>
      <c r="I13" s="2"/>
    </row>
    <row r="16" spans="1:10" x14ac:dyDescent="0.25">
      <c r="A16" s="25" t="s">
        <v>38</v>
      </c>
      <c r="B16" s="24"/>
      <c r="C16" s="24"/>
      <c r="D16" s="24"/>
      <c r="E16" s="24"/>
      <c r="F16" s="24"/>
      <c r="G16" s="24"/>
      <c r="H16" s="24"/>
      <c r="I16" s="24"/>
      <c r="J16" s="24"/>
    </row>
    <row r="17" spans="1:10" ht="38.1" customHeight="1" x14ac:dyDescent="0.25">
      <c r="A17" s="23" t="s">
        <v>23</v>
      </c>
      <c r="B17" s="24"/>
      <c r="C17" s="1" t="s">
        <v>144</v>
      </c>
      <c r="D17" s="1" t="s">
        <v>145</v>
      </c>
      <c r="E17" s="1" t="s">
        <v>146</v>
      </c>
      <c r="F17" s="2"/>
      <c r="G17" s="2"/>
      <c r="H17" s="2"/>
      <c r="I17" s="2"/>
    </row>
    <row r="18" spans="1:10" ht="30" customHeight="1" x14ac:dyDescent="0.25">
      <c r="A18" s="3" t="s">
        <v>24</v>
      </c>
      <c r="B18" s="3" t="s">
        <v>25</v>
      </c>
      <c r="C18" s="3" t="s">
        <v>39</v>
      </c>
      <c r="D18" s="3" t="s">
        <v>40</v>
      </c>
      <c r="E18" s="3" t="s">
        <v>41</v>
      </c>
      <c r="F18" s="3" t="s">
        <v>152</v>
      </c>
      <c r="G18" s="3" t="s">
        <v>29</v>
      </c>
      <c r="H18" s="3" t="s">
        <v>30</v>
      </c>
      <c r="I18" s="3" t="s">
        <v>7</v>
      </c>
    </row>
    <row r="19" spans="1:10" x14ac:dyDescent="0.25">
      <c r="A19" s="4">
        <v>1</v>
      </c>
      <c r="B19" s="1" t="s">
        <v>87</v>
      </c>
      <c r="C19" s="8">
        <v>2</v>
      </c>
      <c r="D19" s="8">
        <v>2</v>
      </c>
      <c r="E19" s="8">
        <v>2</v>
      </c>
      <c r="F19" s="9">
        <f>IF(COUNTA(C19:E19)=0,"",(C19+D19+E19)/3)</f>
        <v>2</v>
      </c>
      <c r="G19" s="4"/>
      <c r="H19" s="4" t="s">
        <v>58</v>
      </c>
      <c r="I19" s="1" t="s">
        <v>71</v>
      </c>
    </row>
    <row r="20" spans="1:10" x14ac:dyDescent="0.25">
      <c r="A20" s="10" t="s">
        <v>37</v>
      </c>
      <c r="F20" s="11">
        <f>IF(COUNTA(F19:F19)=0,"",AVERAGE(F19:F19))</f>
        <v>2</v>
      </c>
      <c r="G20" s="5">
        <f>IF(F20="","",(F20/3.33)*10)</f>
        <v>6.0060060060060056</v>
      </c>
      <c r="H20" s="2"/>
      <c r="I20" s="2"/>
    </row>
    <row r="23" spans="1:10" x14ac:dyDescent="0.25">
      <c r="A23" s="25" t="s">
        <v>43</v>
      </c>
      <c r="B23" s="24"/>
      <c r="C23" s="24"/>
      <c r="D23" s="24"/>
      <c r="E23" s="24"/>
      <c r="F23" s="24"/>
      <c r="G23" s="24"/>
      <c r="H23" s="24"/>
      <c r="I23" s="24"/>
      <c r="J23" s="24"/>
    </row>
    <row r="24" spans="1:10" ht="75" customHeight="1" x14ac:dyDescent="0.25">
      <c r="A24" s="23" t="s">
        <v>23</v>
      </c>
      <c r="B24" s="24"/>
      <c r="C24" s="1" t="s">
        <v>149</v>
      </c>
      <c r="D24" s="1" t="s">
        <v>150</v>
      </c>
      <c r="E24" s="1" t="s">
        <v>151</v>
      </c>
      <c r="F24" s="2"/>
      <c r="G24" s="2"/>
      <c r="H24" s="2"/>
      <c r="I24" s="2"/>
    </row>
    <row r="25" spans="1:10" ht="30" customHeight="1" x14ac:dyDescent="0.25">
      <c r="A25" s="3" t="s">
        <v>24</v>
      </c>
      <c r="B25" s="3" t="s">
        <v>25</v>
      </c>
      <c r="C25" s="3" t="s">
        <v>148</v>
      </c>
      <c r="D25" s="3" t="s">
        <v>147</v>
      </c>
      <c r="E25" s="3" t="s">
        <v>44</v>
      </c>
      <c r="F25" s="3" t="s">
        <v>152</v>
      </c>
      <c r="G25" s="3" t="s">
        <v>29</v>
      </c>
      <c r="H25" s="3" t="s">
        <v>30</v>
      </c>
      <c r="I25" s="3" t="s">
        <v>7</v>
      </c>
    </row>
    <row r="26" spans="1:10" ht="30" customHeight="1" x14ac:dyDescent="0.25">
      <c r="A26" s="4">
        <v>1</v>
      </c>
      <c r="B26" s="1" t="s">
        <v>88</v>
      </c>
      <c r="C26" s="8">
        <v>2</v>
      </c>
      <c r="D26" s="8">
        <v>1</v>
      </c>
      <c r="E26" s="8">
        <v>2</v>
      </c>
      <c r="F26" s="9">
        <f>IF(COUNTA(C26:E26)=0,"",(C26+D26+E26)/3)</f>
        <v>1.6666666666666667</v>
      </c>
      <c r="G26" s="4"/>
      <c r="H26" s="4"/>
      <c r="I26" s="1"/>
    </row>
    <row r="27" spans="1:10" ht="30" customHeight="1" x14ac:dyDescent="0.25">
      <c r="A27" s="4">
        <v>2</v>
      </c>
      <c r="B27" s="1" t="s">
        <v>89</v>
      </c>
      <c r="C27" s="8">
        <v>1</v>
      </c>
      <c r="D27" s="8">
        <v>1</v>
      </c>
      <c r="E27" s="8">
        <v>1</v>
      </c>
      <c r="F27" s="9">
        <f>IF(COUNTA(C27:E27)=0,"",(C27+D27+E27)/3)</f>
        <v>1</v>
      </c>
      <c r="G27" s="4"/>
      <c r="H27" s="4"/>
      <c r="I27" s="1"/>
    </row>
    <row r="28" spans="1:10" x14ac:dyDescent="0.25">
      <c r="A28" s="4">
        <v>3</v>
      </c>
      <c r="B28" s="1" t="s">
        <v>90</v>
      </c>
      <c r="C28" s="8">
        <v>1</v>
      </c>
      <c r="D28" s="8">
        <v>1</v>
      </c>
      <c r="E28" s="8">
        <v>1</v>
      </c>
      <c r="F28" s="9">
        <f>IF(COUNTA(C28:E28)=0,"",(C28+D28+E28)/3)</f>
        <v>1</v>
      </c>
      <c r="G28" s="4"/>
      <c r="H28" s="4"/>
      <c r="I28" s="1"/>
    </row>
    <row r="29" spans="1:10" x14ac:dyDescent="0.25">
      <c r="A29" s="10" t="s">
        <v>37</v>
      </c>
      <c r="F29" s="11">
        <f>IF(COUNTA(F26:F28)=0,"",AVERAGE(F26:F28))</f>
        <v>1.2222222222222223</v>
      </c>
      <c r="G29" s="5">
        <f>IF(F29="","",(F29/3.33)*10)</f>
        <v>3.6703370036703369</v>
      </c>
      <c r="H29" s="2"/>
      <c r="I29" s="2"/>
    </row>
    <row r="32" spans="1:10" x14ac:dyDescent="0.25">
      <c r="A32" s="25" t="s">
        <v>48</v>
      </c>
      <c r="B32" s="24"/>
      <c r="C32" s="24"/>
      <c r="D32" s="24"/>
      <c r="E32" s="24"/>
    </row>
    <row r="33" spans="1:3" x14ac:dyDescent="0.25">
      <c r="A33" s="6" t="s">
        <v>49</v>
      </c>
      <c r="B33" s="6" t="s">
        <v>50</v>
      </c>
      <c r="C33" s="6" t="s">
        <v>51</v>
      </c>
    </row>
    <row r="34" spans="1:3" x14ac:dyDescent="0.25">
      <c r="A34" s="18" t="s">
        <v>52</v>
      </c>
      <c r="B34" s="13">
        <f>G13</f>
        <v>6.6666666666666661</v>
      </c>
      <c r="C34" s="2">
        <v>20</v>
      </c>
    </row>
    <row r="35" spans="1:3" x14ac:dyDescent="0.25">
      <c r="A35" s="18" t="s">
        <v>53</v>
      </c>
      <c r="B35" s="13">
        <f>G20</f>
        <v>6.0060060060060056</v>
      </c>
      <c r="C35" s="2">
        <v>10</v>
      </c>
    </row>
    <row r="36" spans="1:3" x14ac:dyDescent="0.25">
      <c r="A36" s="18" t="s">
        <v>54</v>
      </c>
      <c r="B36" s="13">
        <f>G29</f>
        <v>3.6703370036703369</v>
      </c>
      <c r="C36" s="2">
        <v>10</v>
      </c>
    </row>
    <row r="37" spans="1:3" x14ac:dyDescent="0.25">
      <c r="A37" s="14" t="s">
        <v>55</v>
      </c>
      <c r="B37" s="15">
        <f>SUM(B34:B36)</f>
        <v>16.343009676343009</v>
      </c>
      <c r="C37" s="14">
        <v>40</v>
      </c>
    </row>
  </sheetData>
  <mergeCells count="7">
    <mergeCell ref="A24:B24"/>
    <mergeCell ref="A32:E32"/>
    <mergeCell ref="A5:J5"/>
    <mergeCell ref="A6:B6"/>
    <mergeCell ref="A16:J16"/>
    <mergeCell ref="A17:B17"/>
    <mergeCell ref="A23:J23"/>
  </mergeCells>
  <dataValidations count="3">
    <dataValidation type="list" allowBlank="1" showInputMessage="1" showErrorMessage="1" sqref="H8:H12 H19 H26:H28">
      <formula1>"✔️ Sí,🟡 Parcial,❌ No (no puntua)"</formula1>
    </dataValidation>
    <dataValidation type="decimal" allowBlank="1" showInputMessage="1" showErrorMessage="1" sqref="C8:E12">
      <formula1>0</formula1>
      <formula2>4</formula2>
    </dataValidation>
    <dataValidation type="decimal" allowBlank="1" showInputMessage="1" showErrorMessage="1" sqref="C19:E19 C26:E28">
      <formula1>0</formula1>
      <formula2>3.33</formula2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pane ySplit="4" topLeftCell="A5" activePane="bottomLeft" state="frozen"/>
      <selection pane="bottomLeft" activeCell="G13" sqref="G13"/>
    </sheetView>
  </sheetViews>
  <sheetFormatPr baseColWidth="10" defaultColWidth="9.140625" defaultRowHeight="15" x14ac:dyDescent="0.25"/>
  <cols>
    <col min="1" max="5" width="34" customWidth="1"/>
    <col min="6" max="6" width="22.7109375" customWidth="1"/>
    <col min="7" max="7" width="12.7109375" customWidth="1"/>
    <col min="8" max="8" width="17.85546875" customWidth="1"/>
    <col min="9" max="9" width="26.140625" customWidth="1"/>
    <col min="10" max="10" width="13" hidden="1" customWidth="1"/>
  </cols>
  <sheetData>
    <row r="1" spans="1:10" x14ac:dyDescent="0.25">
      <c r="A1" s="7" t="s">
        <v>18</v>
      </c>
      <c r="B1" t="s">
        <v>19</v>
      </c>
    </row>
    <row r="2" spans="1:10" x14ac:dyDescent="0.25">
      <c r="A2" s="7" t="s">
        <v>20</v>
      </c>
      <c r="B2" s="12" t="s">
        <v>91</v>
      </c>
    </row>
    <row r="3" spans="1:10" x14ac:dyDescent="0.25">
      <c r="A3" s="7" t="s">
        <v>79</v>
      </c>
      <c r="B3" s="12" t="s">
        <v>92</v>
      </c>
    </row>
    <row r="5" spans="1:10" x14ac:dyDescent="0.25">
      <c r="A5" s="25" t="s">
        <v>22</v>
      </c>
      <c r="B5" s="24"/>
      <c r="C5" s="24"/>
      <c r="D5" s="24"/>
      <c r="E5" s="24"/>
      <c r="F5" s="24"/>
      <c r="G5" s="24"/>
      <c r="H5" s="24"/>
      <c r="I5" s="24"/>
      <c r="J5" s="24"/>
    </row>
    <row r="6" spans="1:10" ht="38.1" customHeight="1" x14ac:dyDescent="0.25">
      <c r="A6" s="23" t="s">
        <v>23</v>
      </c>
      <c r="B6" s="24"/>
      <c r="C6" s="1" t="s">
        <v>141</v>
      </c>
      <c r="D6" s="1" t="s">
        <v>142</v>
      </c>
      <c r="E6" s="1" t="s">
        <v>143</v>
      </c>
      <c r="F6" s="2"/>
      <c r="G6" s="2"/>
      <c r="H6" s="2"/>
      <c r="I6" s="2"/>
    </row>
    <row r="7" spans="1:10" ht="30" customHeight="1" x14ac:dyDescent="0.25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152</v>
      </c>
      <c r="G7" s="3" t="s">
        <v>29</v>
      </c>
      <c r="H7" s="3" t="s">
        <v>30</v>
      </c>
      <c r="I7" s="3" t="s">
        <v>7</v>
      </c>
    </row>
    <row r="8" spans="1:10" x14ac:dyDescent="0.25">
      <c r="A8" s="4">
        <v>1</v>
      </c>
      <c r="B8" s="1" t="s">
        <v>93</v>
      </c>
      <c r="C8" s="8">
        <v>1.5</v>
      </c>
      <c r="D8" s="8">
        <v>2.5</v>
      </c>
      <c r="E8" s="8">
        <v>3</v>
      </c>
      <c r="F8" s="9">
        <f>IF(COUNTA(C8:E8)=0,"",(C8+D8+E8)/3)</f>
        <v>2.3333333333333335</v>
      </c>
      <c r="G8" s="4"/>
      <c r="H8" s="4" t="s">
        <v>58</v>
      </c>
      <c r="I8" s="1"/>
    </row>
    <row r="9" spans="1:10" x14ac:dyDescent="0.25">
      <c r="A9" s="4">
        <v>2</v>
      </c>
      <c r="B9" s="1" t="s">
        <v>94</v>
      </c>
      <c r="C9" s="8">
        <v>1.5</v>
      </c>
      <c r="D9" s="8">
        <v>2.5</v>
      </c>
      <c r="E9" s="8">
        <v>3</v>
      </c>
      <c r="F9" s="9">
        <f>IF(COUNTA(C9:E9)=0,"",(C9+D9+E9)/3)</f>
        <v>2.3333333333333335</v>
      </c>
      <c r="G9" s="4"/>
      <c r="H9" s="4" t="s">
        <v>58</v>
      </c>
      <c r="I9" s="1"/>
    </row>
    <row r="10" spans="1:10" ht="30" customHeight="1" x14ac:dyDescent="0.25">
      <c r="A10" s="4">
        <v>3</v>
      </c>
      <c r="B10" s="1" t="s">
        <v>95</v>
      </c>
      <c r="C10" s="8">
        <v>1.5</v>
      </c>
      <c r="D10" s="8">
        <v>3</v>
      </c>
      <c r="E10" s="8">
        <v>3.5</v>
      </c>
      <c r="F10" s="9">
        <f>IF(COUNTA(C10:E10)=0,"",(C10+D10+E10)/3)</f>
        <v>2.6666666666666665</v>
      </c>
      <c r="G10" s="4"/>
      <c r="H10" s="4" t="s">
        <v>58</v>
      </c>
      <c r="I10" s="1"/>
    </row>
    <row r="11" spans="1:10" x14ac:dyDescent="0.25">
      <c r="A11" s="4">
        <v>4</v>
      </c>
      <c r="B11" s="1" t="s">
        <v>96</v>
      </c>
      <c r="C11" s="8">
        <v>4</v>
      </c>
      <c r="D11" s="8">
        <v>3</v>
      </c>
      <c r="E11" s="8">
        <v>3.5</v>
      </c>
      <c r="F11" s="9">
        <f>IF(COUNTA(C11:E11)=0,"",(C11+D11+E11)/3)</f>
        <v>3.5</v>
      </c>
      <c r="G11" s="4"/>
      <c r="H11" s="4" t="s">
        <v>58</v>
      </c>
      <c r="I11" s="1"/>
    </row>
    <row r="12" spans="1:10" x14ac:dyDescent="0.25">
      <c r="A12" s="4">
        <v>5</v>
      </c>
      <c r="B12" s="1" t="s">
        <v>97</v>
      </c>
      <c r="C12" s="8">
        <v>1.5</v>
      </c>
      <c r="D12" s="8">
        <v>2.5</v>
      </c>
      <c r="E12" s="8">
        <v>3.5</v>
      </c>
      <c r="F12" s="9">
        <f>IF(COUNTA(C12:E12)=0,"",(C12+D12+E12)/3)</f>
        <v>2.5</v>
      </c>
      <c r="G12" s="4"/>
      <c r="H12" s="4" t="s">
        <v>58</v>
      </c>
      <c r="I12" s="1"/>
    </row>
    <row r="13" spans="1:10" x14ac:dyDescent="0.25">
      <c r="A13" s="10" t="s">
        <v>37</v>
      </c>
      <c r="F13" s="11">
        <f>IF(COUNTA(F8:F12)=0,"",AVERAGE(F8:F12))</f>
        <v>2.666666666666667</v>
      </c>
      <c r="G13" s="5">
        <f>IF(F12="","",F12*5)</f>
        <v>12.5</v>
      </c>
      <c r="H13" s="2"/>
      <c r="I13" s="2"/>
    </row>
    <row r="16" spans="1:10" x14ac:dyDescent="0.25">
      <c r="A16" s="25" t="s">
        <v>38</v>
      </c>
      <c r="B16" s="24"/>
      <c r="C16" s="24"/>
      <c r="D16" s="24"/>
      <c r="E16" s="24"/>
      <c r="F16" s="24"/>
      <c r="G16" s="24"/>
      <c r="H16" s="24"/>
      <c r="I16" s="24"/>
      <c r="J16" s="24"/>
    </row>
    <row r="17" spans="1:10" ht="48.95" customHeight="1" x14ac:dyDescent="0.25">
      <c r="A17" s="23" t="s">
        <v>23</v>
      </c>
      <c r="B17" s="24"/>
      <c r="C17" s="1" t="s">
        <v>144</v>
      </c>
      <c r="D17" s="1" t="s">
        <v>145</v>
      </c>
      <c r="E17" s="1" t="s">
        <v>146</v>
      </c>
      <c r="F17" s="2"/>
      <c r="G17" s="2"/>
      <c r="H17" s="2"/>
      <c r="I17" s="2"/>
    </row>
    <row r="18" spans="1:10" ht="30" customHeight="1" x14ac:dyDescent="0.25">
      <c r="A18" s="3" t="s">
        <v>24</v>
      </c>
      <c r="B18" s="3" t="s">
        <v>25</v>
      </c>
      <c r="C18" s="3" t="s">
        <v>39</v>
      </c>
      <c r="D18" s="3" t="s">
        <v>40</v>
      </c>
      <c r="E18" s="3" t="s">
        <v>41</v>
      </c>
      <c r="F18" s="3" t="s">
        <v>152</v>
      </c>
      <c r="G18" s="3" t="s">
        <v>29</v>
      </c>
      <c r="H18" s="3" t="s">
        <v>30</v>
      </c>
      <c r="I18" s="3" t="s">
        <v>7</v>
      </c>
    </row>
    <row r="19" spans="1:10" x14ac:dyDescent="0.25">
      <c r="A19" s="4">
        <v>1</v>
      </c>
      <c r="B19" s="1"/>
      <c r="C19" s="8">
        <v>3</v>
      </c>
      <c r="D19" s="8">
        <v>3.33</v>
      </c>
      <c r="E19" s="8">
        <v>3</v>
      </c>
      <c r="F19" s="9">
        <f>IF(COUNTA(C19:E19)=0,"",(C19+D19+E19)/3)</f>
        <v>3.11</v>
      </c>
      <c r="G19" s="4"/>
      <c r="H19" s="4" t="s">
        <v>58</v>
      </c>
      <c r="I19" s="1"/>
    </row>
    <row r="20" spans="1:10" x14ac:dyDescent="0.25">
      <c r="A20" s="10" t="s">
        <v>37</v>
      </c>
      <c r="F20" s="11">
        <f>IF(COUNTA(F19:F19)=0,"",AVERAGE(F19:F19))</f>
        <v>3.11</v>
      </c>
      <c r="G20" s="5">
        <f>IF(F20="","",(F20/3.33)*10)</f>
        <v>9.3393393393393396</v>
      </c>
      <c r="H20" s="2"/>
      <c r="I20" s="2"/>
    </row>
    <row r="23" spans="1:10" x14ac:dyDescent="0.25">
      <c r="A23" s="25" t="s">
        <v>43</v>
      </c>
      <c r="B23" s="24"/>
      <c r="C23" s="24"/>
      <c r="D23" s="24"/>
      <c r="E23" s="24"/>
      <c r="F23" s="24"/>
      <c r="G23" s="24"/>
      <c r="H23" s="24"/>
      <c r="I23" s="24"/>
      <c r="J23" s="24"/>
    </row>
    <row r="24" spans="1:10" ht="36.950000000000003" customHeight="1" x14ac:dyDescent="0.25">
      <c r="A24" s="23" t="s">
        <v>23</v>
      </c>
      <c r="B24" s="24"/>
      <c r="C24" s="1" t="s">
        <v>149</v>
      </c>
      <c r="D24" s="1" t="s">
        <v>150</v>
      </c>
      <c r="E24" s="1" t="s">
        <v>151</v>
      </c>
      <c r="F24" s="2"/>
      <c r="G24" s="2"/>
      <c r="H24" s="2"/>
      <c r="I24" s="2"/>
    </row>
    <row r="25" spans="1:10" ht="30" customHeight="1" x14ac:dyDescent="0.25">
      <c r="A25" s="3" t="s">
        <v>24</v>
      </c>
      <c r="B25" s="3" t="s">
        <v>25</v>
      </c>
      <c r="C25" s="3" t="s">
        <v>148</v>
      </c>
      <c r="D25" s="3" t="s">
        <v>147</v>
      </c>
      <c r="E25" s="3" t="s">
        <v>44</v>
      </c>
      <c r="F25" s="3" t="s">
        <v>152</v>
      </c>
      <c r="G25" s="3" t="s">
        <v>29</v>
      </c>
      <c r="H25" s="3" t="s">
        <v>30</v>
      </c>
      <c r="I25" s="3" t="s">
        <v>7</v>
      </c>
    </row>
    <row r="26" spans="1:10" ht="60" customHeight="1" x14ac:dyDescent="0.25">
      <c r="A26" s="4">
        <v>1</v>
      </c>
      <c r="B26" s="1" t="s">
        <v>98</v>
      </c>
      <c r="C26" s="8">
        <v>2</v>
      </c>
      <c r="D26" s="8">
        <v>1</v>
      </c>
      <c r="E26" s="8">
        <v>1</v>
      </c>
      <c r="F26" s="9">
        <f>IF(COUNTA(C26:E26)=0,"",(C26+D26+E26)/3)</f>
        <v>1.3333333333333333</v>
      </c>
      <c r="G26" s="4"/>
      <c r="H26" s="4"/>
      <c r="I26" s="1" t="s">
        <v>99</v>
      </c>
    </row>
    <row r="27" spans="1:10" ht="75" customHeight="1" x14ac:dyDescent="0.25">
      <c r="A27" s="4">
        <v>2</v>
      </c>
      <c r="B27" s="1" t="s">
        <v>100</v>
      </c>
      <c r="C27" s="8">
        <v>2</v>
      </c>
      <c r="D27" s="8">
        <v>1</v>
      </c>
      <c r="E27" s="8">
        <v>1</v>
      </c>
      <c r="F27" s="9">
        <f>IF(COUNTA(C27:E27)=0,"",(C27+D27+E27)/3)</f>
        <v>1.3333333333333333</v>
      </c>
      <c r="G27" s="4"/>
      <c r="H27" s="4"/>
      <c r="I27" s="1" t="s">
        <v>99</v>
      </c>
    </row>
    <row r="28" spans="1:10" ht="30" customHeight="1" x14ac:dyDescent="0.25">
      <c r="A28" s="4">
        <v>3</v>
      </c>
      <c r="B28" s="1" t="s">
        <v>101</v>
      </c>
      <c r="C28" s="8">
        <v>0</v>
      </c>
      <c r="D28" s="8">
        <v>0</v>
      </c>
      <c r="E28" s="8">
        <v>1</v>
      </c>
      <c r="F28" s="9">
        <f>IF(COUNTA(C28:E28)=0,"",(C28+D28+E28)/3)</f>
        <v>0.33333333333333331</v>
      </c>
      <c r="G28" s="4"/>
      <c r="H28" s="4"/>
      <c r="I28" s="1" t="s">
        <v>99</v>
      </c>
    </row>
    <row r="29" spans="1:10" x14ac:dyDescent="0.25">
      <c r="A29" s="10" t="s">
        <v>37</v>
      </c>
      <c r="F29" s="11">
        <f>IF(COUNTA(F26:F28)=0,"",AVERAGE(F26:F28))</f>
        <v>1</v>
      </c>
      <c r="G29" s="5">
        <f>IF(F29="","",(F29/3.33)*10)</f>
        <v>3.0030030030030028</v>
      </c>
      <c r="H29" s="2"/>
      <c r="I29" s="2"/>
    </row>
    <row r="32" spans="1:10" x14ac:dyDescent="0.25">
      <c r="A32" s="25" t="s">
        <v>48</v>
      </c>
      <c r="B32" s="24"/>
      <c r="C32" s="24"/>
      <c r="D32" s="24"/>
      <c r="E32" s="24"/>
    </row>
    <row r="33" spans="1:3" x14ac:dyDescent="0.25">
      <c r="A33" s="6" t="s">
        <v>49</v>
      </c>
      <c r="B33" s="6" t="s">
        <v>50</v>
      </c>
      <c r="C33" s="6" t="s">
        <v>51</v>
      </c>
    </row>
    <row r="34" spans="1:3" x14ac:dyDescent="0.25">
      <c r="A34" s="18" t="s">
        <v>52</v>
      </c>
      <c r="B34" s="13">
        <f>G13</f>
        <v>12.5</v>
      </c>
      <c r="C34" s="2">
        <v>20</v>
      </c>
    </row>
    <row r="35" spans="1:3" x14ac:dyDescent="0.25">
      <c r="A35" s="18" t="s">
        <v>53</v>
      </c>
      <c r="B35" s="13">
        <f>G20</f>
        <v>9.3393393393393396</v>
      </c>
      <c r="C35" s="2">
        <v>10</v>
      </c>
    </row>
    <row r="36" spans="1:3" x14ac:dyDescent="0.25">
      <c r="A36" s="18" t="s">
        <v>54</v>
      </c>
      <c r="B36" s="13">
        <f>G29</f>
        <v>3.0030030030030028</v>
      </c>
      <c r="C36" s="2">
        <v>10</v>
      </c>
    </row>
    <row r="37" spans="1:3" x14ac:dyDescent="0.25">
      <c r="A37" s="14" t="s">
        <v>55</v>
      </c>
      <c r="B37" s="15">
        <f>SUM(B34:B36)</f>
        <v>24.842342342342342</v>
      </c>
      <c r="C37" s="14">
        <v>40</v>
      </c>
    </row>
  </sheetData>
  <mergeCells count="7">
    <mergeCell ref="A24:B24"/>
    <mergeCell ref="A32:E32"/>
    <mergeCell ref="A5:J5"/>
    <mergeCell ref="A6:B6"/>
    <mergeCell ref="A16:J16"/>
    <mergeCell ref="A17:B17"/>
    <mergeCell ref="A23:J23"/>
  </mergeCells>
  <dataValidations count="3">
    <dataValidation type="list" allowBlank="1" showInputMessage="1" showErrorMessage="1" sqref="H8:H12 H19 H26:H28">
      <formula1>"✔️ Sí,🟡 Parcial,❌ No (no puntua)"</formula1>
    </dataValidation>
    <dataValidation type="decimal" allowBlank="1" showInputMessage="1" showErrorMessage="1" sqref="C8:E12">
      <formula1>0</formula1>
      <formula2>4</formula2>
    </dataValidation>
    <dataValidation type="decimal" allowBlank="1" showInputMessage="1" showErrorMessage="1" sqref="C19:E19 C26:E28">
      <formula1>0</formula1>
      <formula2>3.33</formula2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pane ySplit="4" topLeftCell="A5" activePane="bottomLeft" state="frozen"/>
      <selection pane="bottomLeft" activeCell="G13" sqref="G13"/>
    </sheetView>
  </sheetViews>
  <sheetFormatPr baseColWidth="10" defaultColWidth="9.140625" defaultRowHeight="15" x14ac:dyDescent="0.25"/>
  <cols>
    <col min="1" max="5" width="34" customWidth="1"/>
    <col min="6" max="6" width="24.85546875" customWidth="1"/>
    <col min="7" max="7" width="14.140625" customWidth="1"/>
    <col min="8" max="8" width="17.85546875" customWidth="1"/>
    <col min="9" max="9" width="19.7109375" customWidth="1"/>
    <col min="10" max="10" width="13" hidden="1" customWidth="1"/>
  </cols>
  <sheetData>
    <row r="1" spans="1:10" x14ac:dyDescent="0.25">
      <c r="A1" s="7" t="s">
        <v>18</v>
      </c>
      <c r="B1" t="s">
        <v>19</v>
      </c>
    </row>
    <row r="2" spans="1:10" x14ac:dyDescent="0.25">
      <c r="A2" s="7" t="s">
        <v>20</v>
      </c>
      <c r="B2" s="12" t="s">
        <v>102</v>
      </c>
    </row>
    <row r="3" spans="1:10" x14ac:dyDescent="0.25">
      <c r="A3" s="7" t="s">
        <v>79</v>
      </c>
      <c r="B3" s="12" t="s">
        <v>103</v>
      </c>
    </row>
    <row r="5" spans="1:10" x14ac:dyDescent="0.25">
      <c r="A5" s="25" t="s">
        <v>22</v>
      </c>
      <c r="B5" s="24"/>
      <c r="C5" s="24"/>
      <c r="D5" s="24"/>
      <c r="E5" s="24"/>
      <c r="F5" s="24"/>
      <c r="G5" s="24"/>
      <c r="H5" s="24"/>
      <c r="I5" s="24"/>
      <c r="J5" s="24"/>
    </row>
    <row r="6" spans="1:10" ht="33.950000000000003" customHeight="1" x14ac:dyDescent="0.25">
      <c r="A6" s="23" t="s">
        <v>23</v>
      </c>
      <c r="B6" s="24"/>
      <c r="C6" s="1" t="s">
        <v>141</v>
      </c>
      <c r="D6" s="1" t="s">
        <v>142</v>
      </c>
      <c r="E6" s="1" t="s">
        <v>143</v>
      </c>
      <c r="F6" s="2"/>
      <c r="G6" s="2"/>
      <c r="H6" s="2"/>
      <c r="I6" s="2"/>
    </row>
    <row r="7" spans="1:10" ht="30" customHeight="1" x14ac:dyDescent="0.25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152</v>
      </c>
      <c r="G7" s="3" t="s">
        <v>29</v>
      </c>
      <c r="H7" s="3" t="s">
        <v>30</v>
      </c>
      <c r="I7" s="3" t="s">
        <v>7</v>
      </c>
    </row>
    <row r="8" spans="1:10" x14ac:dyDescent="0.25">
      <c r="A8" s="4">
        <v>1</v>
      </c>
      <c r="B8" s="1" t="s">
        <v>104</v>
      </c>
      <c r="C8" s="8">
        <v>2</v>
      </c>
      <c r="D8" s="8">
        <v>3</v>
      </c>
      <c r="E8" s="8">
        <v>3</v>
      </c>
      <c r="F8" s="9">
        <f>IF(COUNTA(C8:E8)=0,"",(C8+D8+E8)/3)</f>
        <v>2.6666666666666665</v>
      </c>
      <c r="G8" s="4"/>
      <c r="H8" s="4" t="s">
        <v>58</v>
      </c>
      <c r="I8" s="1"/>
    </row>
    <row r="9" spans="1:10" ht="30" customHeight="1" x14ac:dyDescent="0.25">
      <c r="A9" s="4">
        <v>2</v>
      </c>
      <c r="B9" s="1" t="s">
        <v>105</v>
      </c>
      <c r="C9" s="8">
        <v>2</v>
      </c>
      <c r="D9" s="8">
        <v>3</v>
      </c>
      <c r="E9" s="8">
        <v>3.5</v>
      </c>
      <c r="F9" s="9">
        <f>IF(COUNTA(C9:E9)=0,"",(C9+D9+E9)/3)</f>
        <v>2.8333333333333335</v>
      </c>
      <c r="G9" s="4"/>
      <c r="H9" s="4" t="s">
        <v>58</v>
      </c>
      <c r="I9" s="1"/>
    </row>
    <row r="10" spans="1:10" x14ac:dyDescent="0.25">
      <c r="A10" s="4">
        <v>3</v>
      </c>
      <c r="B10" s="1" t="s">
        <v>106</v>
      </c>
      <c r="C10" s="8">
        <v>2</v>
      </c>
      <c r="D10" s="8">
        <v>3</v>
      </c>
      <c r="E10" s="8">
        <v>3</v>
      </c>
      <c r="F10" s="9">
        <f>IF(COUNTA(C10:E10)=0,"",(C10+D10+E10)/3)</f>
        <v>2.6666666666666665</v>
      </c>
      <c r="G10" s="4"/>
      <c r="H10" s="4" t="s">
        <v>58</v>
      </c>
      <c r="I10" s="1"/>
    </row>
    <row r="11" spans="1:10" ht="30" customHeight="1" x14ac:dyDescent="0.25">
      <c r="A11" s="4">
        <v>4</v>
      </c>
      <c r="B11" s="1" t="s">
        <v>107</v>
      </c>
      <c r="C11" s="8">
        <v>2</v>
      </c>
      <c r="D11" s="8">
        <v>3</v>
      </c>
      <c r="E11" s="8">
        <v>3</v>
      </c>
      <c r="F11" s="9">
        <f>IF(COUNTA(C11:E11)=0,"",(C11+D11+E11)/3)</f>
        <v>2.6666666666666665</v>
      </c>
      <c r="G11" s="4"/>
      <c r="H11" s="4" t="s">
        <v>58</v>
      </c>
      <c r="I11" s="1"/>
    </row>
    <row r="12" spans="1:10" x14ac:dyDescent="0.25">
      <c r="A12" s="4">
        <v>5</v>
      </c>
      <c r="B12" s="1" t="s">
        <v>108</v>
      </c>
      <c r="C12" s="8">
        <v>1.5</v>
      </c>
      <c r="D12" s="8">
        <v>2.5</v>
      </c>
      <c r="E12" s="8">
        <v>3</v>
      </c>
      <c r="F12" s="9">
        <f>IF(COUNTA(C12:E12)=0,"",(C12+D12+E12)/3)</f>
        <v>2.3333333333333335</v>
      </c>
      <c r="G12" s="4"/>
      <c r="H12" s="4" t="s">
        <v>58</v>
      </c>
      <c r="I12" s="1"/>
    </row>
    <row r="13" spans="1:10" x14ac:dyDescent="0.25">
      <c r="A13" s="10" t="s">
        <v>37</v>
      </c>
      <c r="F13" s="11">
        <f>IF(COUNTA(F8:F12)=0,"",AVERAGE(F8:F12))</f>
        <v>2.6333333333333333</v>
      </c>
      <c r="G13" s="5">
        <f>IF(F12="","",F12*5)</f>
        <v>11.666666666666668</v>
      </c>
      <c r="H13" s="2"/>
      <c r="I13" s="2"/>
    </row>
    <row r="16" spans="1:10" x14ac:dyDescent="0.25">
      <c r="A16" s="25" t="s">
        <v>38</v>
      </c>
      <c r="B16" s="24"/>
      <c r="C16" s="24"/>
      <c r="D16" s="24"/>
      <c r="E16" s="24"/>
      <c r="F16" s="24"/>
      <c r="G16" s="24"/>
      <c r="H16" s="24"/>
      <c r="I16" s="24"/>
      <c r="J16" s="24"/>
    </row>
    <row r="17" spans="1:10" ht="32.1" customHeight="1" x14ac:dyDescent="0.25">
      <c r="A17" s="23" t="s">
        <v>23</v>
      </c>
      <c r="B17" s="24"/>
      <c r="C17" s="1" t="s">
        <v>144</v>
      </c>
      <c r="D17" s="1" t="s">
        <v>145</v>
      </c>
      <c r="E17" s="1" t="s">
        <v>146</v>
      </c>
      <c r="F17" s="2"/>
      <c r="G17" s="2"/>
      <c r="H17" s="2"/>
      <c r="I17" s="2"/>
    </row>
    <row r="18" spans="1:10" ht="30" customHeight="1" x14ac:dyDescent="0.25">
      <c r="A18" s="3" t="s">
        <v>24</v>
      </c>
      <c r="B18" s="3" t="s">
        <v>25</v>
      </c>
      <c r="C18" s="3" t="s">
        <v>39</v>
      </c>
      <c r="D18" s="3" t="s">
        <v>40</v>
      </c>
      <c r="E18" s="3" t="s">
        <v>41</v>
      </c>
      <c r="F18" s="3" t="s">
        <v>152</v>
      </c>
      <c r="G18" s="3" t="s">
        <v>29</v>
      </c>
      <c r="H18" s="3" t="s">
        <v>30</v>
      </c>
      <c r="I18" s="3" t="s">
        <v>7</v>
      </c>
    </row>
    <row r="19" spans="1:10" x14ac:dyDescent="0.25">
      <c r="A19" s="4">
        <v>1</v>
      </c>
      <c r="B19" s="1" t="s">
        <v>64</v>
      </c>
      <c r="C19" s="8">
        <v>3</v>
      </c>
      <c r="D19" s="8">
        <v>3</v>
      </c>
      <c r="E19" s="8">
        <v>3</v>
      </c>
      <c r="F19" s="9">
        <f>IF(COUNTA(C19:E19)=0,"",(C19+D19+E19)/3)</f>
        <v>3</v>
      </c>
      <c r="G19" s="4"/>
      <c r="H19" s="4" t="s">
        <v>58</v>
      </c>
      <c r="I19" s="1"/>
    </row>
    <row r="20" spans="1:10" x14ac:dyDescent="0.25">
      <c r="A20" s="10" t="s">
        <v>37</v>
      </c>
      <c r="F20" s="11">
        <f>IF(COUNTA(F19:F19)=0,"",AVERAGE(F19:F19))</f>
        <v>3</v>
      </c>
      <c r="G20" s="5">
        <f>IF(F20="","",(F20/3.33)*10)</f>
        <v>9.0090090090090094</v>
      </c>
      <c r="H20" s="2"/>
      <c r="I20" s="2"/>
    </row>
    <row r="23" spans="1:10" x14ac:dyDescent="0.25">
      <c r="A23" s="25" t="s">
        <v>43</v>
      </c>
      <c r="B23" s="24"/>
      <c r="C23" s="24"/>
      <c r="D23" s="24"/>
      <c r="E23" s="24"/>
      <c r="F23" s="24"/>
      <c r="G23" s="24"/>
      <c r="H23" s="24"/>
      <c r="I23" s="24"/>
      <c r="J23" s="24"/>
    </row>
    <row r="24" spans="1:10" ht="35.1" customHeight="1" x14ac:dyDescent="0.25">
      <c r="A24" s="23" t="s">
        <v>23</v>
      </c>
      <c r="B24" s="24"/>
      <c r="C24" s="1" t="s">
        <v>149</v>
      </c>
      <c r="D24" s="1" t="s">
        <v>150</v>
      </c>
      <c r="E24" s="1" t="s">
        <v>151</v>
      </c>
      <c r="F24" s="2"/>
      <c r="G24" s="2"/>
      <c r="H24" s="2"/>
      <c r="I24" s="2"/>
    </row>
    <row r="25" spans="1:10" ht="30" customHeight="1" x14ac:dyDescent="0.25">
      <c r="A25" s="3" t="s">
        <v>24</v>
      </c>
      <c r="B25" s="3" t="s">
        <v>25</v>
      </c>
      <c r="C25" s="3" t="s">
        <v>148</v>
      </c>
      <c r="D25" s="3" t="s">
        <v>147</v>
      </c>
      <c r="E25" s="3" t="s">
        <v>44</v>
      </c>
      <c r="F25" s="3" t="s">
        <v>152</v>
      </c>
      <c r="G25" s="3" t="s">
        <v>29</v>
      </c>
      <c r="H25" s="3" t="s">
        <v>30</v>
      </c>
      <c r="I25" s="3" t="s">
        <v>7</v>
      </c>
    </row>
    <row r="26" spans="1:10" x14ac:dyDescent="0.25">
      <c r="A26" s="4">
        <v>1</v>
      </c>
      <c r="B26" s="1" t="s">
        <v>109</v>
      </c>
      <c r="C26" s="8">
        <v>2</v>
      </c>
      <c r="D26" s="8">
        <v>1</v>
      </c>
      <c r="E26" s="8">
        <v>2</v>
      </c>
      <c r="F26" s="9">
        <f>IF(COUNTA(C26:E26)=0,"",(C26+D26+E26)/3)</f>
        <v>1.6666666666666667</v>
      </c>
      <c r="G26" s="4"/>
      <c r="H26" s="4"/>
      <c r="I26" s="1"/>
    </row>
    <row r="27" spans="1:10" ht="30" customHeight="1" x14ac:dyDescent="0.25">
      <c r="A27" s="4">
        <v>2</v>
      </c>
      <c r="B27" s="1" t="s">
        <v>110</v>
      </c>
      <c r="C27" s="8">
        <v>2</v>
      </c>
      <c r="D27" s="8">
        <v>1</v>
      </c>
      <c r="E27" s="8">
        <v>1</v>
      </c>
      <c r="F27" s="9">
        <f>IF(COUNTA(C27:E27)=0,"",(C27+D27+E27)/3)</f>
        <v>1.3333333333333333</v>
      </c>
      <c r="G27" s="4"/>
      <c r="H27" s="4"/>
      <c r="I27" s="1"/>
    </row>
    <row r="28" spans="1:10" x14ac:dyDescent="0.25">
      <c r="A28" s="4">
        <v>3</v>
      </c>
      <c r="B28" s="1" t="s">
        <v>111</v>
      </c>
      <c r="C28" s="8">
        <v>2</v>
      </c>
      <c r="D28" s="8">
        <v>1</v>
      </c>
      <c r="E28" s="8">
        <v>1</v>
      </c>
      <c r="F28" s="9">
        <f>IF(COUNTA(C28:E28)=0,"",(C28+D28+E28)/3)</f>
        <v>1.3333333333333333</v>
      </c>
      <c r="G28" s="4"/>
      <c r="H28" s="4"/>
      <c r="I28" s="1"/>
    </row>
    <row r="29" spans="1:10" x14ac:dyDescent="0.25">
      <c r="A29" s="10" t="s">
        <v>37</v>
      </c>
      <c r="F29" s="11">
        <f>IF(COUNTA(F26:F28)=0,"",AVERAGE(F26:F28))</f>
        <v>1.4444444444444444</v>
      </c>
      <c r="G29" s="5">
        <f>IF(F29="","",(F29/3.33)*10)</f>
        <v>4.3376710043376709</v>
      </c>
      <c r="H29" s="2"/>
      <c r="I29" s="2"/>
    </row>
    <row r="32" spans="1:10" x14ac:dyDescent="0.25">
      <c r="A32" s="25" t="s">
        <v>48</v>
      </c>
      <c r="B32" s="24"/>
      <c r="C32" s="24"/>
      <c r="D32" s="24"/>
      <c r="E32" s="24"/>
    </row>
    <row r="33" spans="1:3" x14ac:dyDescent="0.25">
      <c r="A33" s="6" t="s">
        <v>49</v>
      </c>
      <c r="B33" s="6" t="s">
        <v>50</v>
      </c>
      <c r="C33" s="6" t="s">
        <v>51</v>
      </c>
    </row>
    <row r="34" spans="1:3" x14ac:dyDescent="0.25">
      <c r="A34" s="18" t="s">
        <v>52</v>
      </c>
      <c r="B34" s="13">
        <f>G13</f>
        <v>11.666666666666668</v>
      </c>
      <c r="C34" s="2">
        <v>20</v>
      </c>
    </row>
    <row r="35" spans="1:3" x14ac:dyDescent="0.25">
      <c r="A35" s="18" t="s">
        <v>53</v>
      </c>
      <c r="B35" s="13">
        <f>G20</f>
        <v>9.0090090090090094</v>
      </c>
      <c r="C35" s="2">
        <v>10</v>
      </c>
    </row>
    <row r="36" spans="1:3" x14ac:dyDescent="0.25">
      <c r="A36" s="18" t="s">
        <v>54</v>
      </c>
      <c r="B36" s="13">
        <f>G29</f>
        <v>4.3376710043376709</v>
      </c>
      <c r="C36" s="2">
        <v>10</v>
      </c>
    </row>
    <row r="37" spans="1:3" x14ac:dyDescent="0.25">
      <c r="A37" s="14" t="s">
        <v>55</v>
      </c>
      <c r="B37" s="15">
        <f>SUM(B34:B36)</f>
        <v>25.013346680013349</v>
      </c>
      <c r="C37" s="14">
        <v>40</v>
      </c>
    </row>
  </sheetData>
  <mergeCells count="7">
    <mergeCell ref="A24:B24"/>
    <mergeCell ref="A32:E32"/>
    <mergeCell ref="A5:J5"/>
    <mergeCell ref="A6:B6"/>
    <mergeCell ref="A16:J16"/>
    <mergeCell ref="A17:B17"/>
    <mergeCell ref="A23:J23"/>
  </mergeCells>
  <dataValidations count="3">
    <dataValidation type="list" allowBlank="1" showInputMessage="1" showErrorMessage="1" sqref="H8:H12 H19 H26:H28">
      <formula1>"✔️ Sí,🟡 Parcial,❌ No (no puntua)"</formula1>
    </dataValidation>
    <dataValidation type="decimal" allowBlank="1" showInputMessage="1" showErrorMessage="1" sqref="C8:E12">
      <formula1>0</formula1>
      <formula2>4</formula2>
    </dataValidation>
    <dataValidation type="decimal" allowBlank="1" showInputMessage="1" showErrorMessage="1" sqref="C19:E19 C26:E28">
      <formula1>0</formula1>
      <formula2>3.33</formula2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G13" sqref="G13"/>
    </sheetView>
  </sheetViews>
  <sheetFormatPr baseColWidth="10" defaultColWidth="9.140625" defaultRowHeight="15" x14ac:dyDescent="0.25"/>
  <cols>
    <col min="1" max="5" width="34" customWidth="1"/>
    <col min="6" max="6" width="24.85546875" customWidth="1"/>
    <col min="7" max="7" width="13.85546875" customWidth="1"/>
    <col min="8" max="8" width="17.85546875" customWidth="1"/>
    <col min="9" max="9" width="22" customWidth="1"/>
    <col min="10" max="10" width="13" hidden="1" customWidth="1"/>
  </cols>
  <sheetData>
    <row r="1" spans="1:10" x14ac:dyDescent="0.25">
      <c r="A1" s="7" t="s">
        <v>18</v>
      </c>
      <c r="B1" t="s">
        <v>19</v>
      </c>
    </row>
    <row r="2" spans="1:10" x14ac:dyDescent="0.25">
      <c r="A2" s="7" t="s">
        <v>20</v>
      </c>
      <c r="B2" s="12" t="s">
        <v>112</v>
      </c>
    </row>
    <row r="3" spans="1:10" x14ac:dyDescent="0.25">
      <c r="A3" s="7" t="s">
        <v>79</v>
      </c>
      <c r="B3" s="12" t="s">
        <v>113</v>
      </c>
    </row>
    <row r="5" spans="1:10" x14ac:dyDescent="0.25">
      <c r="A5" s="25" t="s">
        <v>22</v>
      </c>
      <c r="B5" s="24"/>
      <c r="C5" s="24"/>
      <c r="D5" s="24"/>
      <c r="E5" s="24"/>
      <c r="F5" s="24"/>
      <c r="G5" s="24"/>
      <c r="H5" s="24"/>
      <c r="I5" s="24"/>
      <c r="J5" s="24"/>
    </row>
    <row r="6" spans="1:10" ht="48.95" customHeight="1" x14ac:dyDescent="0.25">
      <c r="A6" s="23" t="s">
        <v>23</v>
      </c>
      <c r="B6" s="24"/>
      <c r="C6" s="1" t="s">
        <v>141</v>
      </c>
      <c r="D6" s="1" t="s">
        <v>142</v>
      </c>
      <c r="E6" s="1" t="s">
        <v>143</v>
      </c>
      <c r="F6" s="2"/>
      <c r="G6" s="2"/>
      <c r="H6" s="2"/>
      <c r="I6" s="2"/>
    </row>
    <row r="7" spans="1:10" ht="30" customHeight="1" x14ac:dyDescent="0.25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152</v>
      </c>
      <c r="G7" s="3" t="s">
        <v>29</v>
      </c>
      <c r="H7" s="3" t="s">
        <v>30</v>
      </c>
      <c r="I7" s="3" t="s">
        <v>7</v>
      </c>
    </row>
    <row r="8" spans="1:10" x14ac:dyDescent="0.25">
      <c r="A8" s="4">
        <v>1</v>
      </c>
      <c r="B8" s="1" t="s">
        <v>114</v>
      </c>
      <c r="C8" s="8">
        <v>2</v>
      </c>
      <c r="D8" s="8">
        <v>2</v>
      </c>
      <c r="E8" s="8">
        <v>3</v>
      </c>
      <c r="F8" s="9">
        <f>IF(COUNTA(C8:E8)=0,"",(C8+D8+E8)/3)</f>
        <v>2.3333333333333335</v>
      </c>
      <c r="G8" s="4"/>
      <c r="H8" s="4" t="s">
        <v>58</v>
      </c>
      <c r="I8" s="1"/>
    </row>
    <row r="9" spans="1:10" ht="30" customHeight="1" x14ac:dyDescent="0.25">
      <c r="A9" s="4">
        <v>2</v>
      </c>
      <c r="B9" s="1" t="s">
        <v>115</v>
      </c>
      <c r="C9" s="8">
        <v>2.5</v>
      </c>
      <c r="D9" s="8">
        <v>2.5</v>
      </c>
      <c r="E9" s="8">
        <v>3.5</v>
      </c>
      <c r="F9" s="9">
        <f>IF(COUNTA(C9:E9)=0,"",(C9+D9+E9)/3)</f>
        <v>2.8333333333333335</v>
      </c>
      <c r="G9" s="4"/>
      <c r="H9" s="4" t="s">
        <v>58</v>
      </c>
      <c r="I9" s="1"/>
    </row>
    <row r="10" spans="1:10" ht="30" customHeight="1" x14ac:dyDescent="0.25">
      <c r="A10" s="4">
        <v>3</v>
      </c>
      <c r="B10" s="1" t="s">
        <v>116</v>
      </c>
      <c r="C10" s="8">
        <v>3</v>
      </c>
      <c r="D10" s="8">
        <v>2.5</v>
      </c>
      <c r="E10" s="8">
        <v>3.5</v>
      </c>
      <c r="F10" s="9">
        <f>IF(COUNTA(C10:E10)=0,"",(C10+D10+E10)/3)</f>
        <v>3</v>
      </c>
      <c r="G10" s="4"/>
      <c r="H10" s="4" t="s">
        <v>58</v>
      </c>
      <c r="I10" s="1"/>
    </row>
    <row r="11" spans="1:10" x14ac:dyDescent="0.25">
      <c r="A11" s="4">
        <v>4</v>
      </c>
      <c r="B11" s="1" t="s">
        <v>117</v>
      </c>
      <c r="C11" s="8">
        <v>3</v>
      </c>
      <c r="D11" s="8">
        <v>2.5</v>
      </c>
      <c r="E11" s="8">
        <v>3</v>
      </c>
      <c r="F11" s="9">
        <f>IF(COUNTA(C11:E11)=0,"",(C11+D11+E11)/3)</f>
        <v>2.8333333333333335</v>
      </c>
      <c r="G11" s="4"/>
      <c r="H11" s="4" t="s">
        <v>58</v>
      </c>
      <c r="I11" s="1" t="s">
        <v>71</v>
      </c>
    </row>
    <row r="12" spans="1:10" ht="30" customHeight="1" x14ac:dyDescent="0.25">
      <c r="A12" s="4">
        <v>5</v>
      </c>
      <c r="B12" s="1" t="s">
        <v>118</v>
      </c>
      <c r="C12" s="8">
        <v>3.5</v>
      </c>
      <c r="D12" s="8">
        <v>3</v>
      </c>
      <c r="E12" s="8">
        <v>4</v>
      </c>
      <c r="F12" s="9">
        <f>IF(COUNTA(C12:E12)=0,"",(C12+D12+E12)/3)</f>
        <v>3.5</v>
      </c>
      <c r="G12" s="4"/>
      <c r="H12" s="4" t="s">
        <v>58</v>
      </c>
      <c r="I12" s="1"/>
    </row>
    <row r="13" spans="1:10" x14ac:dyDescent="0.25">
      <c r="A13" s="10" t="s">
        <v>37</v>
      </c>
      <c r="F13" s="11">
        <f>IF(COUNTA(F8:F12)=0,"",AVERAGE(F8:F12))</f>
        <v>2.9000000000000004</v>
      </c>
      <c r="G13" s="22">
        <f>IF(F12="","",F12*5)</f>
        <v>17.5</v>
      </c>
      <c r="H13" s="2"/>
      <c r="I13" s="2"/>
    </row>
    <row r="16" spans="1:10" x14ac:dyDescent="0.25">
      <c r="A16" s="25" t="s">
        <v>38</v>
      </c>
      <c r="B16" s="24"/>
      <c r="C16" s="24"/>
      <c r="D16" s="24"/>
      <c r="E16" s="24"/>
      <c r="F16" s="24"/>
      <c r="G16" s="24"/>
      <c r="H16" s="24"/>
      <c r="I16" s="24"/>
      <c r="J16" s="24"/>
    </row>
    <row r="17" spans="1:10" ht="90" customHeight="1" x14ac:dyDescent="0.25">
      <c r="A17" s="23" t="s">
        <v>23</v>
      </c>
      <c r="B17" s="24"/>
      <c r="C17" s="1" t="s">
        <v>144</v>
      </c>
      <c r="D17" s="1" t="s">
        <v>145</v>
      </c>
      <c r="E17" s="1" t="s">
        <v>146</v>
      </c>
      <c r="F17" s="2"/>
      <c r="G17" s="2"/>
      <c r="H17" s="2"/>
      <c r="I17" s="2"/>
    </row>
    <row r="18" spans="1:10" ht="30" customHeight="1" x14ac:dyDescent="0.25">
      <c r="A18" s="3" t="s">
        <v>24</v>
      </c>
      <c r="B18" s="3" t="s">
        <v>25</v>
      </c>
      <c r="C18" s="3" t="s">
        <v>39</v>
      </c>
      <c r="D18" s="3" t="s">
        <v>40</v>
      </c>
      <c r="E18" s="3" t="s">
        <v>41</v>
      </c>
      <c r="F18" s="3" t="s">
        <v>152</v>
      </c>
      <c r="G18" s="3" t="s">
        <v>29</v>
      </c>
      <c r="H18" s="3" t="s">
        <v>30</v>
      </c>
      <c r="I18" s="3" t="s">
        <v>7</v>
      </c>
    </row>
    <row r="19" spans="1:10" x14ac:dyDescent="0.25">
      <c r="A19" s="4">
        <v>1</v>
      </c>
      <c r="B19" s="1" t="s">
        <v>64</v>
      </c>
      <c r="C19" s="8">
        <v>3.33</v>
      </c>
      <c r="D19" s="8">
        <v>3.33</v>
      </c>
      <c r="E19" s="8">
        <v>3.33</v>
      </c>
      <c r="F19" s="9">
        <f>IF(COUNTA(C19:E19)=0,"",(C19+D19+E19)/3)</f>
        <v>3.33</v>
      </c>
      <c r="G19" s="4"/>
      <c r="H19" s="17" t="s">
        <v>58</v>
      </c>
      <c r="I19" s="1"/>
    </row>
    <row r="20" spans="1:10" x14ac:dyDescent="0.25">
      <c r="A20" s="10" t="s">
        <v>37</v>
      </c>
      <c r="F20" s="11">
        <f>IF(COUNTA(F19:F19)=0,"",AVERAGE(F19:F19))</f>
        <v>3.33</v>
      </c>
      <c r="G20" s="5">
        <f>IF(F20="","",(F20/3.33)*10)</f>
        <v>10</v>
      </c>
      <c r="H20" s="2"/>
      <c r="I20" s="2"/>
    </row>
    <row r="23" spans="1:10" x14ac:dyDescent="0.25">
      <c r="A23" s="25" t="s">
        <v>43</v>
      </c>
      <c r="B23" s="24"/>
      <c r="C23" s="24"/>
      <c r="D23" s="24"/>
      <c r="E23" s="24"/>
      <c r="F23" s="24"/>
      <c r="G23" s="24"/>
      <c r="H23" s="24"/>
      <c r="I23" s="24"/>
      <c r="J23" s="24"/>
    </row>
    <row r="24" spans="1:10" ht="75" customHeight="1" x14ac:dyDescent="0.25">
      <c r="A24" s="23" t="s">
        <v>23</v>
      </c>
      <c r="B24" s="24"/>
      <c r="C24" s="1" t="s">
        <v>149</v>
      </c>
      <c r="D24" s="1" t="s">
        <v>150</v>
      </c>
      <c r="E24" s="1" t="s">
        <v>151</v>
      </c>
      <c r="F24" s="2"/>
      <c r="G24" s="2"/>
      <c r="H24" s="2"/>
      <c r="I24" s="2"/>
    </row>
    <row r="25" spans="1:10" ht="30" customHeight="1" x14ac:dyDescent="0.25">
      <c r="A25" s="3" t="s">
        <v>24</v>
      </c>
      <c r="B25" s="3" t="s">
        <v>25</v>
      </c>
      <c r="C25" s="3" t="s">
        <v>148</v>
      </c>
      <c r="D25" s="3" t="s">
        <v>147</v>
      </c>
      <c r="E25" s="3" t="s">
        <v>44</v>
      </c>
      <c r="F25" s="3" t="s">
        <v>152</v>
      </c>
      <c r="G25" s="3" t="s">
        <v>29</v>
      </c>
      <c r="H25" s="3" t="s">
        <v>30</v>
      </c>
      <c r="I25" s="3" t="s">
        <v>7</v>
      </c>
    </row>
    <row r="26" spans="1:10" x14ac:dyDescent="0.25">
      <c r="A26" s="4">
        <v>1</v>
      </c>
      <c r="B26" s="1" t="s">
        <v>119</v>
      </c>
      <c r="C26" s="8">
        <v>3.33</v>
      </c>
      <c r="D26" s="8">
        <v>3</v>
      </c>
      <c r="E26" s="8">
        <v>3</v>
      </c>
      <c r="F26" s="9">
        <f>IF(COUNTA(C26:E26)=0,"",(C26+D26+E26)/3)</f>
        <v>3.11</v>
      </c>
      <c r="G26" s="4"/>
      <c r="H26" s="4"/>
      <c r="I26" s="1"/>
    </row>
    <row r="27" spans="1:10" x14ac:dyDescent="0.25">
      <c r="A27" s="4">
        <v>2</v>
      </c>
      <c r="B27" s="1" t="s">
        <v>120</v>
      </c>
      <c r="C27" s="8">
        <v>3.33</v>
      </c>
      <c r="D27" s="8">
        <v>3</v>
      </c>
      <c r="E27" s="8">
        <v>3</v>
      </c>
      <c r="F27" s="9">
        <f>IF(COUNTA(C27:E27)=0,"",(C27+D27+E27)/3)</f>
        <v>3.11</v>
      </c>
      <c r="G27" s="4"/>
      <c r="H27" s="4"/>
      <c r="I27" s="1"/>
    </row>
    <row r="28" spans="1:10" x14ac:dyDescent="0.25">
      <c r="A28" s="4">
        <v>3</v>
      </c>
      <c r="B28" s="1" t="s">
        <v>121</v>
      </c>
      <c r="C28" s="8">
        <v>2.5</v>
      </c>
      <c r="D28" s="8">
        <v>2.5</v>
      </c>
      <c r="E28" s="8">
        <v>2.5</v>
      </c>
      <c r="F28" s="9">
        <f>IF(COUNTA(C28:E28)=0,"",(C28+D28+E28)/3)</f>
        <v>2.5</v>
      </c>
      <c r="G28" s="4"/>
      <c r="H28" s="4"/>
      <c r="I28" s="1"/>
    </row>
    <row r="29" spans="1:10" x14ac:dyDescent="0.25">
      <c r="A29" s="10" t="s">
        <v>37</v>
      </c>
      <c r="F29" s="11">
        <f>IF(COUNTA(F26:F28)=0,"",AVERAGE(F26:F28))</f>
        <v>2.9066666666666663</v>
      </c>
      <c r="G29" s="5">
        <f>IF(F29="","",(F29/3.33)*10)</f>
        <v>8.7287287287287274</v>
      </c>
      <c r="H29" s="2"/>
      <c r="I29" s="2"/>
    </row>
    <row r="32" spans="1:10" x14ac:dyDescent="0.25">
      <c r="A32" s="25" t="s">
        <v>48</v>
      </c>
      <c r="B32" s="24"/>
      <c r="C32" s="24"/>
      <c r="D32" s="24"/>
      <c r="E32" s="24"/>
    </row>
    <row r="33" spans="1:3" x14ac:dyDescent="0.25">
      <c r="A33" s="6" t="s">
        <v>49</v>
      </c>
      <c r="B33" s="6" t="s">
        <v>50</v>
      </c>
      <c r="C33" s="6" t="s">
        <v>51</v>
      </c>
    </row>
    <row r="34" spans="1:3" x14ac:dyDescent="0.25">
      <c r="A34" s="18" t="s">
        <v>52</v>
      </c>
      <c r="B34" s="13">
        <f>G13</f>
        <v>17.5</v>
      </c>
      <c r="C34" s="2">
        <v>20</v>
      </c>
    </row>
    <row r="35" spans="1:3" x14ac:dyDescent="0.25">
      <c r="A35" s="18" t="s">
        <v>53</v>
      </c>
      <c r="B35" s="13">
        <f>G20</f>
        <v>10</v>
      </c>
      <c r="C35" s="2">
        <v>10</v>
      </c>
    </row>
    <row r="36" spans="1:3" x14ac:dyDescent="0.25">
      <c r="A36" s="18" t="s">
        <v>54</v>
      </c>
      <c r="B36" s="13">
        <f>G29</f>
        <v>8.7287287287287274</v>
      </c>
      <c r="C36" s="2">
        <v>10</v>
      </c>
    </row>
    <row r="37" spans="1:3" x14ac:dyDescent="0.25">
      <c r="A37" s="14" t="s">
        <v>55</v>
      </c>
      <c r="B37" s="15">
        <f>SUM(B34:B36)</f>
        <v>36.228728728728726</v>
      </c>
      <c r="C37" s="14">
        <v>40</v>
      </c>
    </row>
  </sheetData>
  <mergeCells count="7">
    <mergeCell ref="A24:B24"/>
    <mergeCell ref="A32:E32"/>
    <mergeCell ref="A5:J5"/>
    <mergeCell ref="A6:B6"/>
    <mergeCell ref="A16:J16"/>
    <mergeCell ref="A17:B17"/>
    <mergeCell ref="A23:J23"/>
  </mergeCells>
  <dataValidations count="3">
    <dataValidation type="decimal" allowBlank="1" showInputMessage="1" showErrorMessage="1" sqref="C8:E12">
      <formula1>0</formula1>
      <formula2>4</formula2>
    </dataValidation>
    <dataValidation type="decimal" allowBlank="1" showInputMessage="1" showErrorMessage="1" sqref="C19:E19 C26:E28">
      <formula1>0</formula1>
      <formula2>3.33</formula2>
    </dataValidation>
    <dataValidation type="list" allowBlank="1" showInputMessage="1" showErrorMessage="1" sqref="H8:H12">
      <formula1>"✔️ Sí,🟡 Parcial,❌ No (no puntua)"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G12" sqref="G12"/>
    </sheetView>
  </sheetViews>
  <sheetFormatPr baseColWidth="10" defaultColWidth="9.140625" defaultRowHeight="15" x14ac:dyDescent="0.25"/>
  <cols>
    <col min="1" max="5" width="34" customWidth="1"/>
    <col min="6" max="6" width="29" customWidth="1"/>
    <col min="7" max="7" width="19.7109375" customWidth="1"/>
    <col min="8" max="8" width="17.85546875" customWidth="1"/>
    <col min="9" max="9" width="22.7109375" customWidth="1"/>
    <col min="10" max="10" width="13" hidden="1" customWidth="1"/>
  </cols>
  <sheetData>
    <row r="1" spans="1:10" x14ac:dyDescent="0.25">
      <c r="A1" s="7" t="s">
        <v>18</v>
      </c>
      <c r="B1" t="s">
        <v>19</v>
      </c>
    </row>
    <row r="2" spans="1:10" x14ac:dyDescent="0.25">
      <c r="A2" s="7" t="s">
        <v>20</v>
      </c>
      <c r="B2" s="12" t="s">
        <v>122</v>
      </c>
    </row>
    <row r="4" spans="1:10" x14ac:dyDescent="0.25">
      <c r="A4" s="25" t="s">
        <v>22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ht="38.1" customHeight="1" x14ac:dyDescent="0.25">
      <c r="A5" s="23" t="s">
        <v>23</v>
      </c>
      <c r="B5" s="24"/>
      <c r="C5" s="1" t="s">
        <v>141</v>
      </c>
      <c r="D5" s="1" t="s">
        <v>142</v>
      </c>
      <c r="E5" s="1" t="s">
        <v>143</v>
      </c>
      <c r="F5" s="2"/>
      <c r="G5" s="2"/>
      <c r="H5" s="2"/>
      <c r="I5" s="2"/>
    </row>
    <row r="6" spans="1:10" ht="30" customHeight="1" x14ac:dyDescent="0.25">
      <c r="A6" s="3" t="s">
        <v>24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152</v>
      </c>
      <c r="G6" s="3" t="s">
        <v>29</v>
      </c>
      <c r="H6" s="3" t="s">
        <v>30</v>
      </c>
      <c r="I6" s="3" t="s">
        <v>7</v>
      </c>
    </row>
    <row r="7" spans="1:10" x14ac:dyDescent="0.25">
      <c r="A7" s="4">
        <v>1</v>
      </c>
      <c r="B7" s="1" t="s">
        <v>123</v>
      </c>
      <c r="C7" s="8">
        <v>2</v>
      </c>
      <c r="D7" s="8">
        <v>2</v>
      </c>
      <c r="E7" s="8">
        <v>2</v>
      </c>
      <c r="F7" s="9">
        <f>IF(COUNTA(C7:E7)=0,"",(C7+D7+E7)/3)</f>
        <v>2</v>
      </c>
      <c r="G7" s="4"/>
      <c r="H7" s="4" t="s">
        <v>58</v>
      </c>
      <c r="I7" s="1"/>
    </row>
    <row r="8" spans="1:10" x14ac:dyDescent="0.25">
      <c r="A8" s="4">
        <v>2</v>
      </c>
      <c r="B8" s="1" t="s">
        <v>124</v>
      </c>
      <c r="C8" s="8">
        <v>1</v>
      </c>
      <c r="D8" s="8">
        <v>4</v>
      </c>
      <c r="E8" s="8">
        <v>3</v>
      </c>
      <c r="F8" s="9">
        <f>IF(COUNTA(C8:E8)=0,"",(C8+D8+E8)/3)</f>
        <v>2.6666666666666665</v>
      </c>
      <c r="G8" s="4"/>
      <c r="H8" s="4" t="s">
        <v>58</v>
      </c>
      <c r="I8" s="1"/>
    </row>
    <row r="9" spans="1:10" ht="30" customHeight="1" x14ac:dyDescent="0.25">
      <c r="A9" s="4">
        <v>3</v>
      </c>
      <c r="B9" s="1" t="s">
        <v>125</v>
      </c>
      <c r="C9" s="8">
        <v>2</v>
      </c>
      <c r="D9" s="8">
        <v>3</v>
      </c>
      <c r="E9" s="8">
        <v>2</v>
      </c>
      <c r="F9" s="9">
        <f>IF(COUNTA(C9:E9)=0,"",(C9+D9+E9)/3)</f>
        <v>2.3333333333333335</v>
      </c>
      <c r="G9" s="4"/>
      <c r="H9" s="4" t="s">
        <v>58</v>
      </c>
      <c r="I9" s="1"/>
    </row>
    <row r="10" spans="1:10" x14ac:dyDescent="0.25">
      <c r="A10" s="4">
        <v>4</v>
      </c>
      <c r="B10" s="1" t="s">
        <v>126</v>
      </c>
      <c r="C10" s="8">
        <v>2</v>
      </c>
      <c r="D10" s="8">
        <v>3</v>
      </c>
      <c r="E10" s="8">
        <v>2</v>
      </c>
      <c r="F10" s="9">
        <f>IF(COUNTA(C10:E10)=0,"",(C10+D10+E10)/3)</f>
        <v>2.3333333333333335</v>
      </c>
      <c r="G10" s="4"/>
      <c r="H10" s="4" t="s">
        <v>58</v>
      </c>
      <c r="I10" s="1"/>
    </row>
    <row r="11" spans="1:10" x14ac:dyDescent="0.25">
      <c r="A11" s="4">
        <v>5</v>
      </c>
      <c r="B11" s="1" t="s">
        <v>127</v>
      </c>
      <c r="C11" s="8">
        <v>2.5</v>
      </c>
      <c r="D11" s="8">
        <v>3</v>
      </c>
      <c r="E11" s="8">
        <v>2</v>
      </c>
      <c r="F11" s="9">
        <f>IF(COUNTA(C11:E11)=0,"",(C11+D11+E11)/3)</f>
        <v>2.5</v>
      </c>
      <c r="G11" s="4"/>
      <c r="H11" s="4" t="s">
        <v>58</v>
      </c>
      <c r="I11" s="1"/>
    </row>
    <row r="12" spans="1:10" x14ac:dyDescent="0.25">
      <c r="A12" s="10" t="s">
        <v>37</v>
      </c>
      <c r="F12" s="11">
        <f>IF(COUNTA(F7:F11)=0,"",AVERAGE(F7:F11))</f>
        <v>2.3666666666666667</v>
      </c>
      <c r="G12" s="22">
        <f>IF(F12="","",F12*5)</f>
        <v>11.833333333333334</v>
      </c>
      <c r="H12" s="2"/>
      <c r="I12" s="2"/>
    </row>
    <row r="15" spans="1:10" x14ac:dyDescent="0.25">
      <c r="A15" s="25" t="s">
        <v>38</v>
      </c>
      <c r="B15" s="24"/>
      <c r="C15" s="24"/>
      <c r="D15" s="24"/>
      <c r="E15" s="24"/>
      <c r="F15" s="24"/>
      <c r="G15" s="24"/>
      <c r="H15" s="24"/>
      <c r="I15" s="24"/>
      <c r="J15" s="24"/>
    </row>
    <row r="16" spans="1:10" ht="51.95" customHeight="1" x14ac:dyDescent="0.25">
      <c r="A16" s="23" t="s">
        <v>23</v>
      </c>
      <c r="B16" s="24"/>
      <c r="C16" s="1" t="s">
        <v>144</v>
      </c>
      <c r="D16" s="1" t="s">
        <v>145</v>
      </c>
      <c r="E16" s="1" t="s">
        <v>146</v>
      </c>
      <c r="F16" s="2"/>
      <c r="G16" s="2"/>
      <c r="H16" s="2"/>
      <c r="I16" s="2"/>
    </row>
    <row r="17" spans="1:10" ht="30" customHeight="1" x14ac:dyDescent="0.25">
      <c r="A17" s="3" t="s">
        <v>24</v>
      </c>
      <c r="B17" s="3" t="s">
        <v>25</v>
      </c>
      <c r="C17" s="3" t="s">
        <v>39</v>
      </c>
      <c r="D17" s="3" t="s">
        <v>40</v>
      </c>
      <c r="E17" s="3" t="s">
        <v>41</v>
      </c>
      <c r="F17" s="3" t="s">
        <v>152</v>
      </c>
      <c r="G17" s="3" t="s">
        <v>29</v>
      </c>
      <c r="H17" s="3" t="s">
        <v>30</v>
      </c>
      <c r="I17" s="3" t="s">
        <v>7</v>
      </c>
    </row>
    <row r="18" spans="1:10" x14ac:dyDescent="0.25">
      <c r="A18" s="4">
        <v>1</v>
      </c>
      <c r="B18" s="1" t="s">
        <v>64</v>
      </c>
      <c r="C18" s="8">
        <v>2.5</v>
      </c>
      <c r="D18" s="8">
        <v>3</v>
      </c>
      <c r="E18" s="8">
        <v>2.75</v>
      </c>
      <c r="F18" s="9">
        <f>IF(COUNTA(C18:E18)=0,"",(C18+D18+E18)/3)</f>
        <v>2.75</v>
      </c>
      <c r="G18" s="4"/>
      <c r="H18" s="17" t="s">
        <v>58</v>
      </c>
      <c r="I18" s="1"/>
    </row>
    <row r="19" spans="1:10" x14ac:dyDescent="0.25">
      <c r="A19" s="10" t="s">
        <v>37</v>
      </c>
      <c r="F19" s="11">
        <f>IF(COUNTA(F18:F18)=0,"",AVERAGE(F18:F18))</f>
        <v>2.75</v>
      </c>
      <c r="G19" s="5">
        <f>IF(F19="","",(F19/3.33)*10)</f>
        <v>8.2582582582582571</v>
      </c>
      <c r="H19" s="2"/>
      <c r="I19" s="2"/>
    </row>
    <row r="22" spans="1:10" x14ac:dyDescent="0.25">
      <c r="A22" s="25" t="s">
        <v>43</v>
      </c>
      <c r="B22" s="24"/>
      <c r="C22" s="24"/>
      <c r="D22" s="24"/>
      <c r="E22" s="24"/>
      <c r="F22" s="24"/>
      <c r="G22" s="24"/>
      <c r="H22" s="24"/>
      <c r="I22" s="24"/>
      <c r="J22" s="24"/>
    </row>
    <row r="23" spans="1:10" ht="42" customHeight="1" x14ac:dyDescent="0.25">
      <c r="A23" s="23" t="s">
        <v>23</v>
      </c>
      <c r="B23" s="24"/>
      <c r="C23" s="1" t="s">
        <v>149</v>
      </c>
      <c r="D23" s="1" t="s">
        <v>150</v>
      </c>
      <c r="E23" s="1" t="s">
        <v>151</v>
      </c>
      <c r="F23" s="2"/>
      <c r="G23" s="2"/>
      <c r="H23" s="2"/>
      <c r="I23" s="2"/>
    </row>
    <row r="24" spans="1:10" ht="30" customHeight="1" x14ac:dyDescent="0.25">
      <c r="A24" s="3" t="s">
        <v>24</v>
      </c>
      <c r="B24" s="3" t="s">
        <v>25</v>
      </c>
      <c r="C24" s="3" t="s">
        <v>148</v>
      </c>
      <c r="D24" s="3" t="s">
        <v>147</v>
      </c>
      <c r="E24" s="3" t="s">
        <v>44</v>
      </c>
      <c r="F24" s="3" t="s">
        <v>152</v>
      </c>
      <c r="G24" s="3" t="s">
        <v>29</v>
      </c>
      <c r="H24" s="3" t="s">
        <v>30</v>
      </c>
      <c r="I24" s="3" t="s">
        <v>7</v>
      </c>
    </row>
    <row r="25" spans="1:10" ht="30" customHeight="1" x14ac:dyDescent="0.25">
      <c r="A25" s="4">
        <v>1</v>
      </c>
      <c r="B25" s="1" t="s">
        <v>128</v>
      </c>
      <c r="C25" s="8">
        <v>2</v>
      </c>
      <c r="D25" s="8">
        <v>2</v>
      </c>
      <c r="E25" s="8">
        <v>2</v>
      </c>
      <c r="F25" s="9">
        <f>IF(COUNTA(C25:E25)=0,"",(C25+D25+E25)/3)</f>
        <v>2</v>
      </c>
      <c r="G25" s="4"/>
      <c r="H25" s="4"/>
      <c r="I25" s="1"/>
    </row>
    <row r="26" spans="1:10" ht="30" customHeight="1" x14ac:dyDescent="0.25">
      <c r="A26" s="4">
        <v>2</v>
      </c>
      <c r="B26" s="1" t="s">
        <v>129</v>
      </c>
      <c r="C26" s="8">
        <v>3</v>
      </c>
      <c r="D26" s="8">
        <v>3</v>
      </c>
      <c r="E26" s="8">
        <v>2</v>
      </c>
      <c r="F26" s="9">
        <f>IF(COUNTA(C26:E26)=0,"",(C26+D26+E26)/3)</f>
        <v>2.6666666666666665</v>
      </c>
      <c r="G26" s="4"/>
      <c r="H26" s="4"/>
      <c r="I26" s="1"/>
    </row>
    <row r="27" spans="1:10" ht="30" customHeight="1" x14ac:dyDescent="0.25">
      <c r="A27" s="4">
        <v>3</v>
      </c>
      <c r="B27" s="1" t="s">
        <v>130</v>
      </c>
      <c r="C27" s="8">
        <v>2</v>
      </c>
      <c r="D27" s="8">
        <v>1.5</v>
      </c>
      <c r="E27" s="8">
        <v>2</v>
      </c>
      <c r="F27" s="9">
        <f>IF(COUNTA(C27:E27)=0,"",(C27+D27+E27)/3)</f>
        <v>1.8333333333333333</v>
      </c>
      <c r="G27" s="4"/>
      <c r="H27" s="4"/>
      <c r="I27" s="1"/>
    </row>
    <row r="28" spans="1:10" x14ac:dyDescent="0.25">
      <c r="A28" s="10" t="s">
        <v>37</v>
      </c>
      <c r="F28" s="11">
        <f>IF(COUNTA(F25:F27)=0,"",AVERAGE(F25:F27))</f>
        <v>2.1666666666666665</v>
      </c>
      <c r="G28" s="5">
        <f>IF(F28="","",(F28/3.33)*10)</f>
        <v>6.506506506506506</v>
      </c>
      <c r="H28" s="2"/>
      <c r="I28" s="2"/>
    </row>
    <row r="31" spans="1:10" x14ac:dyDescent="0.25">
      <c r="A31" s="25" t="s">
        <v>48</v>
      </c>
      <c r="B31" s="24"/>
      <c r="C31" s="24"/>
      <c r="D31" s="24"/>
      <c r="E31" s="24"/>
    </row>
    <row r="32" spans="1:10" x14ac:dyDescent="0.25">
      <c r="A32" s="6" t="s">
        <v>49</v>
      </c>
      <c r="B32" s="6" t="s">
        <v>50</v>
      </c>
      <c r="C32" s="6" t="s">
        <v>51</v>
      </c>
    </row>
    <row r="33" spans="1:3" x14ac:dyDescent="0.25">
      <c r="A33" s="18" t="s">
        <v>52</v>
      </c>
      <c r="B33" s="13">
        <f>G12</f>
        <v>11.833333333333334</v>
      </c>
      <c r="C33" s="2">
        <v>20</v>
      </c>
    </row>
    <row r="34" spans="1:3" x14ac:dyDescent="0.25">
      <c r="A34" s="18" t="s">
        <v>53</v>
      </c>
      <c r="B34" s="13">
        <f>G19</f>
        <v>8.2582582582582571</v>
      </c>
      <c r="C34" s="2">
        <v>10</v>
      </c>
    </row>
    <row r="35" spans="1:3" x14ac:dyDescent="0.25">
      <c r="A35" s="18" t="s">
        <v>54</v>
      </c>
      <c r="B35" s="13">
        <f>G28</f>
        <v>6.506506506506506</v>
      </c>
      <c r="C35" s="2">
        <v>10</v>
      </c>
    </row>
    <row r="36" spans="1:3" x14ac:dyDescent="0.25">
      <c r="A36" s="14" t="s">
        <v>55</v>
      </c>
      <c r="B36" s="15">
        <f>SUM(B33:B35)</f>
        <v>26.598098098098099</v>
      </c>
      <c r="C36" s="14">
        <v>40</v>
      </c>
    </row>
  </sheetData>
  <mergeCells count="7">
    <mergeCell ref="A23:B23"/>
    <mergeCell ref="A31:E31"/>
    <mergeCell ref="A4:J4"/>
    <mergeCell ref="A5:B5"/>
    <mergeCell ref="A15:J15"/>
    <mergeCell ref="A16:B16"/>
    <mergeCell ref="A22:J22"/>
  </mergeCells>
  <dataValidations count="3">
    <dataValidation type="decimal" allowBlank="1" showInputMessage="1" showErrorMessage="1" sqref="C7:E11">
      <formula1>0</formula1>
      <formula2>4</formula2>
    </dataValidation>
    <dataValidation type="decimal" allowBlank="1" showInputMessage="1" showErrorMessage="1" sqref="C18:E18 C25:E27">
      <formula1>0</formula1>
      <formula2>3.33</formula2>
    </dataValidation>
    <dataValidation type="list" allowBlank="1" showInputMessage="1" showErrorMessage="1" sqref="H7:H11">
      <formula1>"✔️ Sí,🟡 Parcial,❌ No (no puntua)"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WTKSbsv6yEtkhlv8EVdm4elrzKJ8HAWjLmuicIEwFEo=</DigestValue>
    </Reference>
    <Reference Type="http://www.w3.org/2000/09/xmldsig#Object" URI="#idOfficeObject">
      <DigestMethod Algorithm="http://www.w3.org/2001/04/xmlenc#sha256"/>
      <DigestValue>hLlE9ilaYASjz+v5oKQ1s5/jMdMPZGRPumbaaaYst+8=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GJ/ZS5iyunh56d4sOJDKLMdP0g4DDm1bGeulLIe1QtE=</DigestValue>
    </Reference>
  </SignedInfo>
  <SignatureValue>M26FUB9krxeaGR1mM5HNasC11BWMiyesoUv/kQCHs4ZiNQjlGn+9T10lc8Cs73Zka+v5KVzjBGqd
A068KZfFTg8V6BvZdqBE4SiKkHQHub1zCEU9+UeBoR0KPdHe/zQvJVenbHecTqaMAkfBonFW/c+j
iCGjQNGgDmqRWQ4At1wBNEqmo5iC9cdpM+KSevx3Xe+16Bhd3NBB6OBzn8bcNhPQ3xbp/cAvPz2f
gsWHCQiwBW534dDBqw3iSFMLbtHRZirS0R+GDSu1sghB06khPXqEgeJmU2Eu6lz9QsWK09TUqOx0
CGUbW01IO0JeK0dc+s0zO2Fj2arGQlYEqfJw0w==</SignatureValue>
  <KeyInfo>
    <X509Data>
      <X509Certificate>MIIHFTCCBf2gAwIBAgIQC6glJHVOOiOnG+z0G1YboDANBgkqhkiG9w0BAQsFADCBiDELMAkGA1UEBhMCRVMxMzAxBgNVBAoMKkNPTlNPUkNJIEFETUlOSVNUUkFDSU8gT0JFUlRBIERFIENBVEFMVU5ZQTEqMCgGA1UECwwhU2VydmVpcyBQw7pibGljcyBkZSBDZXJ0aWZpY2FjacOzMRgwFgYDVQQDDA9FQy1TZWN0b3JQdWJsaWMwHhcNMjMwOTIwMTEzNDMyWhcNMjcwOTIwMTEzNDMxWjCB+TELMAkGA1UEBhMCRVMxGzAZBgNVBAoMEkFqdW50YW1lbnQgZGUgU2FsdDEYMBYGA1UEYQwPVkFURVMtUDE3MTY0MDBFMSowKAYDVQQLDCFUcmViYWxsYWRvciBww7pibGljIGRlIG5pdmVsbCBhbHQxJjAkBgNVBAQMHURJQVogVklMQU5PVkEgLSBETkkgNDA0NDM0NTlZMQ8wDQYDVQQqDAZYQVZJRVIxGDAWBgNVBAUTD0lEQ0VTLTQwNDQzNDU5WTE0MDIGA1UEAwwrWEFWSUVSIERJQVogVklMQU5PVkEgLSBETkkgNDA0NDM0NTlZIChUQ0FUKTCCASIwDQYJKoZIhvcNAQEBBQADggEPADCCAQoCggEBAJi0Xj6jVYwkn45v37sGumaeugIM8l6ejjODx/QkUCeu61ZDVyYSVZxgMkRPD2MTbifZnEE1dDMFansctGzd2OaCnlUEx9cyq+pzbHASNht/tXazbKP9FWarxznas5VR+eBo950K16OPW4xgMsgTsJcoxZouzf7QSyQgGJl3IPcA29LdXCxbxWR8PORfxJeP2cQKEsU8m1XS8cpyWp94MArSlvVx4blDc7qGPKEsTLlXrWJQgbM9ofQefmmGr3GnW54hVewGKk3/HmGCX08GgalLoa+3zv+7bdtdT+OmOJlmP/TuZg4vaRr8rQMkh06NQKiUUEWNnaB1XM9B7wXJbF0CAwEAAaOCAwYwggMCMAwGA1UdEwEB/wQCMAAwHwYDVR0jBBgwFoAURzzeFHe7ak9HkakC/9QG4XPc4tkwdgYIKwYBBQUHAQEEajBoMEEGCCsGAQUFBzAChjVodHRwOi8vd3d3LmNhdGNlcnQuY2F0L2Rlc2NhcnJlZ2EvZWMtc2VjdG9ycHVibGljLmNydDAjBggrBgEFBQcwAYYXaHR0cDovL29jc3AuY2F0Y2VydC5jYXQwSgYDVR0RBEMwQYEUWEFWSUVSLkRJQVpAU0FMVC5DQVSgKQYKKwYBBAGCNxQCA6AbDBlYQVZJRVIuRElBWkBET01TQUxULkxPQ0FMMIHzBgNVHSAEgeswgegwgdoGDCsGAQQB9XgBAwJSAjCByTAxBggrBgEFBQcCARYlaHR0cHM6Ly93d3cuYW9jLmNhdC9DQVRDZXJ0L1JlZ3VsYWNpbzCBkwYIKwYBBQUHAgIwgYYMgYNDZXJ0aWZpY2F0IGVsZWN0csOybmljIGRlIHRyZWJhbGxhZG9yIHDDumJsaWMgZGUgbml2ZWxsIGFsdC4gQWRyZcOnYSBpIE5JRiBkZWwgcHJlc3RhZG9yOiBWaWEgTGFpZXRhbmEgMjYgMDgwMDMgQmFyY2Vsb25hIFEwODAxMTc1QTAJBgcEAIvsQAECMCkGA1UdJQQiMCAGCCsGAQUFBwMCBggrBgEFBQcDBAYKKwYBBAGCNxQCAjB6BggrBgEFBQcBAwRuMGwwCAYGBACORgEBMAsGBgQAjkYBAwIBDzAIBgYEAI5GAQQwEwYGBACORgEGMAkGBwQAjkYBBgEwNAYGBACORgEFMCowKBYiaHR0cHM6Ly93d3cuYW9jLmNhdC9jYXRjZXJ0L3Bkc19lbhMCZW4wQQYDVR0fBDowODA2oDSgMoYwaHR0cDovL2Vwc2NkLmNhdGNlcnQubmV0L2NybC9lYy1zZWN0b3JwdWJsaWMuY3JsMB0GA1UdDgQWBBRfZqcPro0ZOF3BldBq5bYzpWR/OjAOBgNVHQ8BAf8EBAMCBeAwDQYJKoZIhvcNAQELBQADggEBAHzHD5tsduKqAvXmXtjO9BNosd34yaTY+hKHXnBeBx2g96rISjjCJevkyH4DyEqXCfP7+z38jNUgsx5McAtCDtfSuS22mRXytfrei20X8HAsf4moqxdEjDx2PEKXOPndYjEeT231Cm8gBWcTVACJLrL4AJD2IDygVydFX3B452QpCiv596fGIG5N2GYuwQik/uQgVpZZD4ElIQNbN45hpz+67RadrIrxHzLYVurN/fBANyR/n4gO+ZswVS5UX4B3+ccMYiisD5NBUEq0pGi80r5H1Jzg1Xm9TY2FKqgPfvxYxAuDIBbbjC08n+6awS48KihXMBqHpbvezUwf39VsCI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Lu1yItisNNGJhgWhQl1iUPcngwGk/nf15/JFfeUoIJY=</DigestValue>
      </Reference>
      <Reference URI="/xl/calcChain.xml?ContentType=application/vnd.openxmlformats-officedocument.spreadsheetml.calcChain+xml">
        <DigestMethod Algorithm="http://www.w3.org/2001/04/xmlenc#sha256"/>
        <DigestValue>5wSWnN+UCRklgvH4AWeBLhOAH/y5gesUlUD/mMDibqM=</DigestValue>
      </Reference>
      <Reference URI="/xl/sharedStrings.xml?ContentType=application/vnd.openxmlformats-officedocument.spreadsheetml.sharedStrings+xml">
        <DigestMethod Algorithm="http://www.w3.org/2001/04/xmlenc#sha256"/>
        <DigestValue>/csg6KEGCJQ/tqoaEVW1j0z7p/tyaQRzS/D3X/f90eE=</DigestValue>
      </Reference>
      <Reference URI="/xl/styles.xml?ContentType=application/vnd.openxmlformats-officedocument.spreadsheetml.styles+xml">
        <DigestMethod Algorithm="http://www.w3.org/2001/04/xmlenc#sha256"/>
        <DigestValue>VcAtOjfDFnqZjZsrQ0KxZX7CxO3NkuVF5sH70kDu2rI=</DigestValue>
      </Reference>
      <Reference URI="/xl/theme/theme1.xml?ContentType=application/vnd.openxmlformats-officedocument.theme+xml">
        <DigestMethod Algorithm="http://www.w3.org/2001/04/xmlenc#sha256"/>
        <DigestValue>FWE3rC1/rnTgKG30fE0cdeZdXvFFX/dMTUYXau8G/lY=</DigestValue>
      </Reference>
      <Reference URI="/xl/workbook.xml?ContentType=application/vnd.openxmlformats-officedocument.spreadsheetml.sheet.main+xml">
        <DigestMethod Algorithm="http://www.w3.org/2001/04/xmlenc#sha256"/>
        <DigestValue>zo5FlE7EVbN51JvOKvcrejWCMVgY7pStIYgZeIyR0AQ=</DigestValue>
      </Reference>
      <Reference URI="/xl/worksheets/sheet1.xml?ContentType=application/vnd.openxmlformats-officedocument.spreadsheetml.worksheet+xml">
        <DigestMethod Algorithm="http://www.w3.org/2001/04/xmlenc#sha256"/>
        <DigestValue>ju+JvJbEue88Fva/dDxQitPowGjY9ZwOgHpgxjNvBsA=</DigestValue>
      </Reference>
      <Reference URI="/xl/worksheets/sheet10.xml?ContentType=application/vnd.openxmlformats-officedocument.spreadsheetml.worksheet+xml">
        <DigestMethod Algorithm="http://www.w3.org/2001/04/xmlenc#sha256"/>
        <DigestValue>EMHSGqqrwUeIkkyB4pHFgLAwG+d6GxSUkMscMCuuSvs=</DigestValue>
      </Reference>
      <Reference URI="/xl/worksheets/sheet2.xml?ContentType=application/vnd.openxmlformats-officedocument.spreadsheetml.worksheet+xml">
        <DigestMethod Algorithm="http://www.w3.org/2001/04/xmlenc#sha256"/>
        <DigestValue>0JTDrg5hXdvqu2s9PnPd6zVuQVBw8CMkY89VjzExtQU=</DigestValue>
      </Reference>
      <Reference URI="/xl/worksheets/sheet3.xml?ContentType=application/vnd.openxmlformats-officedocument.spreadsheetml.worksheet+xml">
        <DigestMethod Algorithm="http://www.w3.org/2001/04/xmlenc#sha256"/>
        <DigestValue>MKQzsIgPEAAJclX4gSdK0i8ydD3LsOHIdAznb2HL9cA=</DigestValue>
      </Reference>
      <Reference URI="/xl/worksheets/sheet4.xml?ContentType=application/vnd.openxmlformats-officedocument.spreadsheetml.worksheet+xml">
        <DigestMethod Algorithm="http://www.w3.org/2001/04/xmlenc#sha256"/>
        <DigestValue>A72uPVYbudclXpJlR3rFFlMxS/RiLmsuA6hYrbABYTY=</DigestValue>
      </Reference>
      <Reference URI="/xl/worksheets/sheet5.xml?ContentType=application/vnd.openxmlformats-officedocument.spreadsheetml.worksheet+xml">
        <DigestMethod Algorithm="http://www.w3.org/2001/04/xmlenc#sha256"/>
        <DigestValue>/OuDiuxspU5bWwQM69CjfEfjBtAsC4AzP6E9j3uO2Ho=</DigestValue>
      </Reference>
      <Reference URI="/xl/worksheets/sheet6.xml?ContentType=application/vnd.openxmlformats-officedocument.spreadsheetml.worksheet+xml">
        <DigestMethod Algorithm="http://www.w3.org/2001/04/xmlenc#sha256"/>
        <DigestValue>py03JbR/3RPOHvTqvMmDJgL2QnFtynjnM3jm+r6XWHc=</DigestValue>
      </Reference>
      <Reference URI="/xl/worksheets/sheet7.xml?ContentType=application/vnd.openxmlformats-officedocument.spreadsheetml.worksheet+xml">
        <DigestMethod Algorithm="http://www.w3.org/2001/04/xmlenc#sha256"/>
        <DigestValue>7RGLW2ZgToR/MfH1GOcskxjSw3l5c+Oc33sYURLYEfo=</DigestValue>
      </Reference>
      <Reference URI="/xl/worksheets/sheet8.xml?ContentType=application/vnd.openxmlformats-officedocument.spreadsheetml.worksheet+xml">
        <DigestMethod Algorithm="http://www.w3.org/2001/04/xmlenc#sha256"/>
        <DigestValue>/CsxSqDKDW116RjeEUxJLMrNo8jXzCr/NhhNyb2RdEI=</DigestValue>
      </Reference>
      <Reference URI="/xl/worksheets/sheet9.xml?ContentType=application/vnd.openxmlformats-officedocument.spreadsheetml.worksheet+xml">
        <DigestMethod Algorithm="http://www.w3.org/2001/04/xmlenc#sha256"/>
        <DigestValue>Txj8XQDv92paEqc5fxOrON6/1jDUIWhjpxg+3TRW/+s=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2026-01-11T17:18:14Z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2026-01-11T17:18:14Z</xd:SigningTime>
          <xd:SigningCertificate>
            <xd:Cert>
              <xd:CertDigest>
                <DigestMethod Algorithm="http://www.w3.org/2001/04/xmlenc#sha256"/>
                <DigestValue>G/k2Uh5agm6wlee/pXDUIzK97n4iIE7XuZreKhPd+8o=</DigestValue>
              </xd:CertDigest>
              <xd:IssuerSerial>
                <X509IssuerName>CN=EC-SectorPublic, OU=Serveis Públics de Certificació, O=CONSORCI ADMINISTRACIO OBERTA DE CATALUNYA, C=ES</X509IssuerName>
                <X509SerialNumber>15494567163541428186817682159835683744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Creó y aprobó este documento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F4zCCBMugAwIBAgIQcbBlOXyOB9JUGpZ/dVk3kjANBgkqhkiG9w0BAQs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xNDA5MTgwODIzMjdaFw0zMDA5MTgwODIzMjdaMIGIMQswCQYDVQQGEwJFUzEzMDEGA1UECgwqQ09OU09SQ0kgQURNSU5JU1RSQUNJTyBPQkVSVEEgREUgQ0FUQUxVTllBMSowKAYDVQQLDCFTZXJ2ZWlzIFDDumJsaWNzIGRlIENlcnRpZmljYWNpw7MxGDAWBgNVBAMMD0VDLVNlY3RvclB1YmxpYzCCASIwDQYJKoZIhvcNAQEBBQADggEPADCCAQoCggEBAMuuTjExvPHbEfGJ3MU9RznScEIL86TETwZTO1GZsF1vRrGAJBV3QcXSXp9/r5h7cyq19DKLTiqRtKmnwSDfQCHbtv4mIJWc8mbEZCRwQ2fp1TRV1YGFnUZghLh32PjSrjlcZcTH5rAaS8uGXdITf4Amms9wa+Ax705XFCd52sjiB4qUJtp6hMC7ECCHjWbLw0Akp4vPiPfbhLAxg400869eaMyEdkQsQYxgzyrEE9moNFRV66y3iB8env1QmN/NkMqdKlgy86HP22PrSed4fONGSB2mz/Ti4qfGY1eoroPnm5Q8IiWtvfDaBKi/DW5j+ogUJ7+2w6fMAbVZUsHWo8MCAwEAAaOCAdowggHWMBIGA1UdEwEB/wQIMAYBAf8CAQAwDgYDVR0PAQH/BAQDAgEGMB0GA1UdDgQWBBRHPN4Ud7tqT0eRqQL/1Abhc9zi2TAfBgNVHSMEGDAWgBSgw4tEqjelRb+XgFrR8Xiim+ldjTCB1gYDVR0gBIHOMIHLMIHIBgRVHSAAMIG/MDEGCCsGAQUFBwIBFiVodHRwczovL3d3dy5hb2MuY2F0L0NBVENlcnQvUmVndWxhY2lvMIGJBggrBgEFBQcCAjB9DHtBcXVlc3QgY2VydGlmaWNhdCDDqXMgZW3DqHMgw7puaWNhIGkgZXhjbHVzaXZhbWVudCBhIEVudGl0YXRzIGRlIENlcnRpZmljYWNpw7MuIFZlZ2V1IGh0dHBzOi8vd3d3LmFvYy5jYXQvQ0FUQ2VydC9SZWd1bGFjaW8wMwYIKwYBBQUHAQEEJzAlMCMGCCsGAQUFBzABhhdodHRwOi8vb2NzcC5jYXRjZXJ0LmNhdDBiBgNVHR8EWzBZMFegVaBThidodHRwOi8vZXBzY2QuY2F0Y2VydC5uZXQvY3JsL2VjLWFjYy5jcmyGKGh0dHA6Ly9lcHNjZDIuY2F0Y2VydC5uZXQvY3JsL2VjLWFjYy5jcmwwDQYJKoZIhvcNAQELBQADggEBADMRO0eqGiqUdIFFbxqwKXh+K6rXGJAnfgYI4bABMbbIAZaDklfwXj23BO8JxLPMzgIilTXgswBSZTbTVEujYQfP+lrUjP1ZG2XFPM+vKzsyF4K3s3FyfjdRmj0chun0Flao+gd9nl6j7ySzHspZb1u/i0LSz4/48mY+pTxT1HCVw4zvzm9E9X26uKxn/UikI9B5EECHGChxw5Cx1RSF7THvhEBXfCQ6wsY632uvhi/H4QAkzmOZkh1PVzzehlsK2telJGfAt+xIxLHYvRUOTC5MRpSt2EzqvTjdsC8gKzGvgqYEhZBqrq7VPnbUX9LuF9aeJlZXPsfNRaIkAJW8smo=</xd:EncapsulatedX509Certificate>
            <xd:EncapsulatedX509Certificate>MIIFVjCCBD6gAwIBAgIQ7is969Qh3hSoYqwE893EATANBgkqhkiG9w0BAQU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wMzAxMDcyMzAwMDBaFw0zMTAxMDcyMjU5NTlaMIHzMQswCQYDVQQGEwJFUzE7MDkGA1UEChMyQWdlbmNpYSBDYXRhbGFuYSBkZSBDZXJ0aWZpY2FjaW8gKE5JRiBRLTA4MDExNzYtSSkxKDAmBgNVBAsTH1NlcnZlaXMgUHVibGljcyBkZSBDZXJ0aWZpY2FjaW8xNTAzBgNVBAsTLFZlZ2V1IGh0dHBzOi8vd3d3LmNhdGNlcnQubmV0L3ZlcmFycmVsIChjKTAzMTUwMwYDVQQLEyxKZXJhcnF1aWEgRW50aXRhdHMgZGUgQ2VydGlmaWNhY2lvIENhdGFsYW5lczEPMA0GA1UEAxMGRUMtQUNDMIIBIjANBgkqhkiG9w0BAQEFAAOCAQ8AMIIBCgKCAQEAsyLHT+KXQpWIR4NA9h0X84NzJB5R85iKw5K4/0CQBXCHYMkAqbWUZRkiFRfCQ2xmRJoNBD45b6VLeqpjt4pEndljkYRm4CgPukLjbo73FCeTae6RDqNfDrHrZqJyTxIThmV6PttPB/SnCWDaOkKZx7J/sxaVHMf5NLWUhdWZXqBIoH7nF2W4onW4HvPlQn2v7fOKSGRdghST2MDk/7NQcvJ29rNdQlB50JQ+awwAvthrDk4q7D7SzIKiGGUzE3eeml0aE9jD2z3Il3rucO2n5nzbcc8tlGLfbdb1OL4/pYUKGbio2Al1QnDE6u/LDsg0qBIimAy4E5S2S+zw0JDnJwIDAQABo4HjMIHgMB0GA1UdEQQWMBSBEmVjX2FjY0BjYXRjZXJ0Lm5ldDAPBgNVHRMBAf8EBTADAQH/MA4GA1UdDwEB/wQEAwIBBjAdBgNVHQ4EFgQUoMOLRKo3pUW/l4Ba0fF4opvpXY0wfwYDVR0gBHgwdjB0BgsrBgEEAfV4AQMBCjBlMCwGCCsGAQUFBwIBFiBodHRwczovL3d3dy5jYXRjZXJ0Lm5ldC92ZXJhcnJlbDA1BggrBgEFBQcCAjApGidWZWdldSBodHRwczovL3d3dy5jYXRjZXJ0Lm5ldC92ZXJhcnJlbCAwDQYJKoZIhvcNAQEFBQADggEBAKBIW4IB9k1IuDlVNZyAelOZ1Vr/sXE7zDkJlF7W2u++AVtd0x7Y/X1PzaBB4DSTv8vihpw3kpBWHNzrKQXlxJ7HNd+KDM3FIUPpqojlNcAZQmNaAl6kSBg6hW/cnbw/nZzBh7h6YQjpdwt/cKt63dmXLGQehb+8dJahw3oS7AwaboMMPOhyRp/7SNVel+axofjk70YllJyJ22k4vuxcDlbHZVHlUIiIv0LVKz3l+bqeLrPK9HOSAgu+TGbrIP65y7WZf+a2E/rKS03Z7lNGBjvGTq2TWoF+bCpLagVFjPIhpDGQh2xlnJ2lYJU6Un/10asIbvPuW/mIPX64b24D5EI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Resum Voloració Lot 3</vt:lpstr>
      <vt:lpstr>Empresa 1</vt:lpstr>
      <vt:lpstr>Empresa 2</vt:lpstr>
      <vt:lpstr>Empresa 3</vt:lpstr>
      <vt:lpstr>Empresa 4</vt:lpstr>
      <vt:lpstr>Empresa 5</vt:lpstr>
      <vt:lpstr>Empresa 6</vt:lpstr>
      <vt:lpstr>Empresa 7</vt:lpstr>
      <vt:lpstr>Empresa 8</vt:lpstr>
      <vt:lpstr>Empresa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Xavier Díaz</cp:lastModifiedBy>
  <cp:lastPrinted>2025-12-09T10:39:54Z</cp:lastPrinted>
  <dcterms:created xsi:type="dcterms:W3CDTF">2025-11-05T19:29:18Z</dcterms:created>
  <dcterms:modified xsi:type="dcterms:W3CDTF">2025-12-15T12:05:25Z</dcterms:modified>
</cp:coreProperties>
</file>