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5\Obres remodelació Plaça Europa 2025-7153\"/>
    </mc:Choice>
  </mc:AlternateContent>
  <xr:revisionPtr revIDLastSave="0" documentId="13_ncr:1_{13F67B6E-FFDC-4C56-BE98-086341D173C0}" xr6:coauthVersionLast="47" xr6:coauthVersionMax="47" xr10:uidLastSave="{00000000-0000-0000-0000-000000000000}"/>
  <bookViews>
    <workbookView xWindow="-120" yWindow="-120" windowWidth="29040" windowHeight="15720" xr2:uid="{7B121103-479C-4477-ADDC-99C9BEAE87E2}"/>
  </bookViews>
  <sheets>
    <sheet name="lot 1" sheetId="1" r:id="rId1"/>
    <sheet name="lot 2" sheetId="2" r:id="rId2"/>
    <sheet name="lot 3" sheetId="3" r:id="rId3"/>
    <sheet name="lot 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D10" i="3"/>
  <c r="D15" i="2"/>
  <c r="D14" i="2"/>
  <c r="D10" i="2"/>
  <c r="I56" i="1"/>
  <c r="I55" i="1"/>
  <c r="I54" i="1"/>
  <c r="H54" i="1"/>
  <c r="H55" i="1"/>
  <c r="D45" i="1"/>
  <c r="D44" i="1"/>
  <c r="D43" i="1"/>
  <c r="D39" i="1"/>
  <c r="C14" i="4"/>
  <c r="D14" i="4" s="1"/>
  <c r="D18" i="3"/>
  <c r="C14" i="3"/>
  <c r="D20" i="2"/>
  <c r="C15" i="2"/>
  <c r="H50" i="1"/>
  <c r="H51" i="1"/>
  <c r="H49" i="1"/>
  <c r="C44" i="1"/>
  <c r="D19" i="2"/>
  <c r="C14" i="2"/>
  <c r="C45" i="1"/>
  <c r="C43" i="1"/>
</calcChain>
</file>

<file path=xl/sharedStrings.xml><?xml version="1.0" encoding="utf-8"?>
<sst xmlns="http://schemas.openxmlformats.org/spreadsheetml/2006/main" count="119" uniqueCount="43">
  <si>
    <t>`PUNTUACIÓ DELS CRITERIS D'ADJUDICACIÓ</t>
  </si>
  <si>
    <t>Empresa</t>
  </si>
  <si>
    <t>Punts</t>
  </si>
  <si>
    <t>PUNTUACIÓ DEL PREU AMB FÒRMULA</t>
  </si>
  <si>
    <t>INFORMACIÓ DELS PLECS</t>
  </si>
  <si>
    <t>Pressupost base de licitació:</t>
  </si>
  <si>
    <t>Puntuació máxima:</t>
  </si>
  <si>
    <t>Valor del factor K</t>
  </si>
  <si>
    <t>Preu Oferta</t>
  </si>
  <si>
    <t>% Baixa (BI)</t>
  </si>
  <si>
    <t>PUNTUACIÓ</t>
  </si>
  <si>
    <t xml:space="preserve">El llindar de la baixa serà </t>
  </si>
  <si>
    <t>Criteri 1</t>
  </si>
  <si>
    <t>Criteri2</t>
  </si>
  <si>
    <t>Criteri 3</t>
  </si>
  <si>
    <t>Criteri 4</t>
  </si>
  <si>
    <t>Criteri 5</t>
  </si>
  <si>
    <t>Total Punts</t>
  </si>
  <si>
    <t>PUNTUACIÓ TOTAL</t>
  </si>
  <si>
    <t>Sobre B</t>
  </si>
  <si>
    <t>Sobre C</t>
  </si>
  <si>
    <t>2.- Millores: Màxim 15 punts.</t>
  </si>
  <si>
    <t>3.- Experiència encarregat: Màxim 5 punts</t>
  </si>
  <si>
    <t>4.- Experiència jardiner: Màxim 5 punts</t>
  </si>
  <si>
    <t>6.- Oferta econòmica: Màxim 35 punts</t>
  </si>
  <si>
    <t>0%-5%</t>
  </si>
  <si>
    <t>R.S. Agrotècnica del Segrià S.L.</t>
  </si>
  <si>
    <t>B.Biosca SL</t>
  </si>
  <si>
    <t>Arroquetes obres i serveis SL</t>
  </si>
  <si>
    <t>Criteri 6</t>
  </si>
  <si>
    <t>1.- Oferta econòmica: Màxim 55 punts</t>
  </si>
  <si>
    <t>PUNTUACIÓ DELS CRITERIS D'ADJUDICACIÓ VALORACIÓ AUTOMÀTICA. MÀXIM 55 PUNTS</t>
  </si>
  <si>
    <t>Benito Urban, SLU</t>
  </si>
  <si>
    <t>Crous Expert SL</t>
  </si>
  <si>
    <t>Muntatges Lleida, S.A.</t>
  </si>
  <si>
    <t>Magourban,SL</t>
  </si>
  <si>
    <t>PUNTUACIÓ DELS CRITERIS D'ADJUDICACIÓ VALORACIÓ AUTOMÀTICA. MÀXIM 100 PUNTS</t>
  </si>
  <si>
    <t>1.- Oferta econòmica: Màxim 100 punts</t>
  </si>
  <si>
    <t>1- Ampliació garantia: Màxim 35 punts.</t>
  </si>
  <si>
    <t>5.- Experiència paisatgista: Màxim 5 punts</t>
  </si>
  <si>
    <t>Recàlcul</t>
  </si>
  <si>
    <t>mitjana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</si>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</sst>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4" fontId="1" fillId="2" borderId="0" xfId="0" applyNumberFormat="1" applyFont="1" applyFill="1"/>
    <xf numFmtId="0" fontId="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2" fontId="3" fillId="2" borderId="0" xfId="0" applyNumberFormat="1" applyFont="1" applyFill="1"/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left"/>
    </xf>
    <xf numFmtId="2" fontId="3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E847-6268-4BC4-9378-2F1A982B1330}">
  <dimension ref="A1:J56"/>
  <sheetViews>
    <sheetView tabSelected="1" topLeftCell="A16" workbookViewId="0">
      <selection activeCell="V24" sqref="V24"/>
    </sheetView>
  </sheetViews>
  <sheetFormatPr defaultRowHeight="14.25" x14ac:dyDescent="0.3"/>
  <cols>
    <col min="1" max="1" width="28.28515625" style="1" customWidth="1"/>
    <col min="2" max="2" width="10.42578125" style="1" customWidth="1"/>
    <col min="3" max="3" width="10.42578125" style="1" bestFit="1" customWidth="1"/>
    <col min="4" max="4" width="10.7109375" style="1" bestFit="1" customWidth="1"/>
    <col min="5" max="7" width="10.7109375" style="1" customWidth="1"/>
    <col min="8" max="8" width="11.140625" style="1" bestFit="1" customWidth="1"/>
    <col min="9" max="9" width="17" style="1" bestFit="1" customWidth="1"/>
    <col min="10" max="10" width="19.140625" style="1" customWidth="1"/>
    <col min="11" max="16384" width="9.140625" style="1"/>
  </cols>
  <sheetData>
    <row r="1" spans="1:9" x14ac:dyDescent="0.3">
      <c r="A1" s="2" t="s">
        <v>0</v>
      </c>
      <c r="B1" s="2"/>
      <c r="C1" s="2"/>
      <c r="D1" s="2"/>
      <c r="E1" s="2"/>
      <c r="F1" s="2"/>
      <c r="G1" s="2"/>
      <c r="H1" s="2"/>
    </row>
    <row r="2" spans="1:9" ht="6" customHeight="1" x14ac:dyDescent="0.3">
      <c r="A2" s="2"/>
      <c r="B2" s="2"/>
      <c r="C2" s="2"/>
      <c r="D2" s="2"/>
      <c r="E2" s="2"/>
      <c r="F2" s="2"/>
      <c r="G2" s="2"/>
      <c r="H2" s="2"/>
    </row>
    <row r="3" spans="1:9" x14ac:dyDescent="0.3">
      <c r="A3" s="2" t="s">
        <v>38</v>
      </c>
      <c r="B3" s="2"/>
      <c r="C3" s="2"/>
      <c r="D3" s="2"/>
      <c r="E3" s="2"/>
      <c r="F3" s="2"/>
      <c r="G3" s="2"/>
      <c r="H3" s="2"/>
    </row>
    <row r="4" spans="1:9" x14ac:dyDescent="0.3">
      <c r="A4" s="3" t="s">
        <v>1</v>
      </c>
      <c r="B4" s="4" t="s">
        <v>2</v>
      </c>
      <c r="C4" s="2"/>
      <c r="D4" s="2"/>
      <c r="E4" s="2"/>
      <c r="F4" s="2"/>
      <c r="G4" s="2"/>
      <c r="H4" s="2"/>
    </row>
    <row r="5" spans="1:9" x14ac:dyDescent="0.3">
      <c r="A5" s="14" t="s">
        <v>26</v>
      </c>
      <c r="B5" s="4">
        <v>35</v>
      </c>
      <c r="C5" s="2"/>
      <c r="D5" s="2"/>
      <c r="E5" s="2"/>
      <c r="F5" s="2"/>
      <c r="G5" s="2"/>
      <c r="H5" s="2"/>
    </row>
    <row r="6" spans="1:9" x14ac:dyDescent="0.3">
      <c r="A6" s="14" t="s">
        <v>27</v>
      </c>
      <c r="B6" s="4">
        <v>17.5</v>
      </c>
      <c r="C6" s="2"/>
      <c r="D6" s="2"/>
      <c r="E6" s="2"/>
      <c r="F6" s="2"/>
      <c r="G6" s="2"/>
      <c r="H6" s="2"/>
    </row>
    <row r="7" spans="1:9" x14ac:dyDescent="0.3">
      <c r="A7" s="3" t="s">
        <v>28</v>
      </c>
      <c r="B7" s="4">
        <v>13.125</v>
      </c>
      <c r="C7" s="2"/>
      <c r="D7" s="2"/>
      <c r="E7" s="2"/>
      <c r="F7" s="2"/>
      <c r="G7" s="2"/>
      <c r="H7" s="2"/>
    </row>
    <row r="8" spans="1:9" ht="9.75" customHeight="1" x14ac:dyDescent="0.3">
      <c r="A8" s="2"/>
      <c r="B8" s="2"/>
      <c r="C8" s="2"/>
      <c r="D8" s="2"/>
      <c r="E8" s="2"/>
      <c r="F8" s="2"/>
      <c r="G8" s="2"/>
      <c r="H8" s="2"/>
    </row>
    <row r="9" spans="1:9" x14ac:dyDescent="0.3">
      <c r="A9" s="2" t="s">
        <v>21</v>
      </c>
      <c r="B9" s="2"/>
      <c r="C9" s="2"/>
      <c r="D9" s="2"/>
      <c r="E9" s="2"/>
      <c r="F9" s="2"/>
      <c r="G9" s="2"/>
      <c r="H9" s="2"/>
    </row>
    <row r="10" spans="1:9" x14ac:dyDescent="0.3">
      <c r="A10" s="3" t="s">
        <v>1</v>
      </c>
      <c r="B10" s="4" t="s">
        <v>2</v>
      </c>
      <c r="C10" s="2"/>
      <c r="D10" s="2"/>
      <c r="E10" s="2"/>
      <c r="F10" s="2"/>
      <c r="G10" s="2"/>
      <c r="H10" s="2"/>
    </row>
    <row r="11" spans="1:9" x14ac:dyDescent="0.3">
      <c r="A11" s="14" t="s">
        <v>26</v>
      </c>
      <c r="B11" s="4">
        <v>10.41</v>
      </c>
      <c r="C11" s="2"/>
      <c r="D11" s="2"/>
      <c r="E11" s="2"/>
      <c r="F11" s="2"/>
      <c r="G11" s="2"/>
      <c r="H11" s="2"/>
    </row>
    <row r="12" spans="1:9" x14ac:dyDescent="0.3">
      <c r="A12" s="14" t="s">
        <v>27</v>
      </c>
      <c r="B12" s="4">
        <v>10.41</v>
      </c>
      <c r="C12" s="2"/>
      <c r="D12" s="2"/>
      <c r="E12" s="2"/>
      <c r="F12" s="2"/>
      <c r="G12" s="2"/>
      <c r="H12" s="2"/>
    </row>
    <row r="13" spans="1:9" x14ac:dyDescent="0.3">
      <c r="A13" s="3" t="s">
        <v>28</v>
      </c>
      <c r="B13" s="4">
        <v>2.4500000000000002</v>
      </c>
      <c r="C13" s="2"/>
      <c r="D13" s="2"/>
      <c r="E13" s="2"/>
      <c r="F13" s="2"/>
      <c r="G13" s="2"/>
      <c r="H13" s="2"/>
    </row>
    <row r="14" spans="1:9" ht="9.75" customHeight="1" x14ac:dyDescent="0.3">
      <c r="A14" s="2"/>
      <c r="B14" s="5"/>
      <c r="C14" s="2"/>
      <c r="D14" s="2"/>
      <c r="E14" s="2"/>
      <c r="F14" s="2"/>
      <c r="G14" s="2"/>
      <c r="H14" s="2"/>
    </row>
    <row r="15" spans="1:9" x14ac:dyDescent="0.3">
      <c r="A15" s="2" t="s">
        <v>22</v>
      </c>
      <c r="B15" s="2"/>
      <c r="C15" s="2"/>
      <c r="D15" s="2"/>
      <c r="E15" s="2"/>
      <c r="F15" s="2"/>
      <c r="G15" s="2"/>
      <c r="H15" s="2"/>
    </row>
    <row r="16" spans="1:9" x14ac:dyDescent="0.3">
      <c r="A16" s="3" t="s">
        <v>1</v>
      </c>
      <c r="B16" s="6" t="s">
        <v>2</v>
      </c>
      <c r="C16" s="2"/>
      <c r="D16" s="2"/>
      <c r="E16" s="2"/>
      <c r="F16" s="2"/>
      <c r="G16" s="2"/>
      <c r="H16" s="2"/>
      <c r="I16" s="2"/>
    </row>
    <row r="17" spans="1:9" x14ac:dyDescent="0.3">
      <c r="A17" s="14" t="s">
        <v>26</v>
      </c>
      <c r="B17" s="6">
        <v>5</v>
      </c>
      <c r="C17" s="2"/>
      <c r="D17" s="2"/>
      <c r="E17" s="2"/>
      <c r="F17" s="2"/>
      <c r="G17" s="2"/>
      <c r="H17" s="2"/>
      <c r="I17" s="2"/>
    </row>
    <row r="18" spans="1:9" x14ac:dyDescent="0.3">
      <c r="A18" s="14" t="s">
        <v>27</v>
      </c>
      <c r="B18" s="6">
        <v>5</v>
      </c>
      <c r="C18" s="2"/>
      <c r="D18" s="2"/>
      <c r="E18" s="2"/>
      <c r="F18" s="2"/>
      <c r="G18" s="2"/>
      <c r="H18" s="2"/>
      <c r="I18" s="2"/>
    </row>
    <row r="19" spans="1:9" x14ac:dyDescent="0.3">
      <c r="A19" s="3" t="s">
        <v>28</v>
      </c>
      <c r="B19" s="6">
        <v>0</v>
      </c>
      <c r="C19" s="2"/>
      <c r="D19" s="2"/>
      <c r="E19" s="2"/>
      <c r="F19" s="2"/>
      <c r="G19" s="2"/>
      <c r="H19" s="2"/>
      <c r="I19" s="2"/>
    </row>
    <row r="20" spans="1:9" ht="9.75" customHeight="1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3">
      <c r="A21" s="2" t="s">
        <v>23</v>
      </c>
      <c r="B21" s="2"/>
      <c r="C21" s="2"/>
      <c r="D21" s="2"/>
      <c r="E21" s="2"/>
      <c r="F21" s="2"/>
      <c r="G21" s="2"/>
      <c r="H21" s="2"/>
      <c r="I21" s="2"/>
    </row>
    <row r="22" spans="1:9" x14ac:dyDescent="0.3">
      <c r="A22" s="3" t="s">
        <v>1</v>
      </c>
      <c r="B22" s="6" t="s">
        <v>2</v>
      </c>
      <c r="C22" s="2"/>
      <c r="D22" s="2"/>
      <c r="E22" s="2"/>
      <c r="F22" s="2"/>
      <c r="G22" s="2"/>
      <c r="H22" s="2"/>
      <c r="I22" s="2"/>
    </row>
    <row r="23" spans="1:9" x14ac:dyDescent="0.3">
      <c r="A23" s="14" t="s">
        <v>26</v>
      </c>
      <c r="B23" s="6">
        <v>5</v>
      </c>
      <c r="C23" s="2"/>
      <c r="D23" s="2"/>
      <c r="E23" s="2"/>
      <c r="F23" s="2"/>
      <c r="G23" s="2"/>
      <c r="H23" s="2"/>
      <c r="I23" s="2"/>
    </row>
    <row r="24" spans="1:9" x14ac:dyDescent="0.3">
      <c r="A24" s="14" t="s">
        <v>27</v>
      </c>
      <c r="B24" s="6">
        <v>5</v>
      </c>
      <c r="C24" s="2"/>
      <c r="D24" s="2"/>
      <c r="E24" s="2"/>
      <c r="F24" s="2"/>
      <c r="G24" s="2"/>
      <c r="H24" s="2"/>
      <c r="I24" s="2"/>
    </row>
    <row r="25" spans="1:9" x14ac:dyDescent="0.3">
      <c r="A25" s="3" t="s">
        <v>28</v>
      </c>
      <c r="B25" s="6">
        <v>0</v>
      </c>
      <c r="C25" s="2"/>
      <c r="D25" s="2"/>
      <c r="E25" s="2"/>
      <c r="F25" s="2"/>
      <c r="G25" s="2"/>
      <c r="H25" s="2"/>
      <c r="I25" s="2"/>
    </row>
    <row r="26" spans="1:9" ht="9.75" customHeight="1" x14ac:dyDescent="0.3">
      <c r="A26" s="2"/>
      <c r="B26" s="19"/>
      <c r="C26" s="2"/>
      <c r="D26" s="2"/>
      <c r="E26" s="2"/>
      <c r="F26" s="2"/>
      <c r="G26" s="2"/>
      <c r="H26" s="2"/>
      <c r="I26" s="2"/>
    </row>
    <row r="27" spans="1:9" ht="14.25" customHeight="1" x14ac:dyDescent="0.3">
      <c r="A27" s="2" t="s">
        <v>39</v>
      </c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3">
      <c r="A28" s="3" t="s">
        <v>1</v>
      </c>
      <c r="B28" s="6" t="s">
        <v>2</v>
      </c>
      <c r="C28" s="2"/>
      <c r="D28" s="2"/>
      <c r="E28" s="2"/>
      <c r="F28" s="2"/>
      <c r="G28" s="2"/>
      <c r="H28" s="2"/>
      <c r="I28" s="2"/>
    </row>
    <row r="29" spans="1:9" ht="14.25" customHeight="1" x14ac:dyDescent="0.3">
      <c r="A29" s="14" t="s">
        <v>26</v>
      </c>
      <c r="B29" s="6">
        <v>5</v>
      </c>
      <c r="C29" s="2"/>
      <c r="D29" s="2"/>
      <c r="E29" s="2"/>
      <c r="F29" s="2"/>
      <c r="G29" s="2"/>
      <c r="H29" s="2"/>
      <c r="I29" s="2"/>
    </row>
    <row r="30" spans="1:9" ht="14.25" customHeight="1" x14ac:dyDescent="0.3">
      <c r="A30" s="14" t="s">
        <v>27</v>
      </c>
      <c r="B30" s="6">
        <v>5</v>
      </c>
      <c r="C30" s="2"/>
      <c r="D30" s="2"/>
      <c r="E30" s="2"/>
      <c r="F30" s="2"/>
      <c r="G30" s="2"/>
      <c r="H30" s="2"/>
      <c r="I30" s="2"/>
    </row>
    <row r="31" spans="1:9" ht="14.25" customHeight="1" x14ac:dyDescent="0.3">
      <c r="A31" s="3" t="s">
        <v>28</v>
      </c>
      <c r="B31" s="6">
        <v>0</v>
      </c>
      <c r="C31" s="2"/>
      <c r="D31" s="2"/>
      <c r="E31" s="2"/>
      <c r="F31" s="2"/>
      <c r="G31" s="2"/>
      <c r="H31" s="2"/>
      <c r="I31" s="2"/>
    </row>
    <row r="32" spans="1:9" ht="9.75" customHeight="1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 t="s">
        <v>24</v>
      </c>
      <c r="B33" s="2"/>
      <c r="C33" s="2"/>
      <c r="D33" s="2"/>
      <c r="E33" s="2"/>
      <c r="F33" s="2"/>
      <c r="G33" s="2"/>
      <c r="H33" s="2"/>
      <c r="I33" s="2"/>
    </row>
    <row r="34" spans="1:9" ht="4.5" customHeight="1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7" t="s">
        <v>3</v>
      </c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8" t="s">
        <v>4</v>
      </c>
      <c r="B36" s="8"/>
      <c r="C36" s="8"/>
      <c r="D36" s="8"/>
      <c r="E36" s="2"/>
      <c r="F36" s="2"/>
      <c r="G36" s="2"/>
      <c r="H36" s="2"/>
      <c r="I36" s="2"/>
    </row>
    <row r="37" spans="1:9" x14ac:dyDescent="0.3">
      <c r="A37" s="8" t="s">
        <v>5</v>
      </c>
      <c r="B37" s="8"/>
      <c r="C37" s="9">
        <v>198996.74</v>
      </c>
      <c r="D37" s="8"/>
      <c r="E37" s="2"/>
      <c r="F37" s="2"/>
      <c r="G37" s="2"/>
      <c r="H37" s="2"/>
      <c r="I37" s="2"/>
    </row>
    <row r="38" spans="1:9" x14ac:dyDescent="0.3">
      <c r="A38" s="8" t="s">
        <v>6</v>
      </c>
      <c r="B38" s="8"/>
      <c r="C38" s="8">
        <v>35</v>
      </c>
      <c r="D38" s="11" t="s">
        <v>40</v>
      </c>
      <c r="E38" s="2"/>
      <c r="F38" s="2"/>
      <c r="G38" s="2"/>
      <c r="H38" s="2"/>
      <c r="I38" s="2"/>
    </row>
    <row r="39" spans="1:9" x14ac:dyDescent="0.3">
      <c r="A39" s="8" t="s">
        <v>7</v>
      </c>
      <c r="B39" s="8"/>
      <c r="C39" s="8">
        <v>20</v>
      </c>
      <c r="D39" s="21">
        <f>1/C44*100</f>
        <v>16.666672808589759</v>
      </c>
      <c r="E39" s="10"/>
      <c r="F39" s="2"/>
      <c r="G39" s="2"/>
      <c r="H39" s="2"/>
      <c r="I39" s="2"/>
    </row>
    <row r="40" spans="1:9" x14ac:dyDescent="0.3">
      <c r="A40" s="8" t="s">
        <v>11</v>
      </c>
      <c r="B40" s="7"/>
      <c r="C40" s="11" t="s">
        <v>25</v>
      </c>
      <c r="D40" s="8"/>
      <c r="E40" s="2"/>
      <c r="F40" s="2"/>
      <c r="G40" s="2"/>
      <c r="H40" s="2"/>
      <c r="I40" s="2"/>
    </row>
    <row r="41" spans="1:9" ht="7.5" customHeight="1" x14ac:dyDescent="0.3">
      <c r="A41" s="7"/>
      <c r="B41" s="2"/>
      <c r="C41" s="2"/>
      <c r="D41" s="2"/>
      <c r="E41" s="2"/>
      <c r="F41" s="2"/>
      <c r="G41" s="2"/>
      <c r="H41" s="2"/>
      <c r="I41" s="2"/>
    </row>
    <row r="42" spans="1:9" x14ac:dyDescent="0.3">
      <c r="A42" s="12" t="s">
        <v>1</v>
      </c>
      <c r="B42" s="4" t="s">
        <v>8</v>
      </c>
      <c r="C42" s="4" t="s">
        <v>9</v>
      </c>
      <c r="D42" s="4" t="s">
        <v>10</v>
      </c>
      <c r="E42" s="15"/>
      <c r="F42" s="2"/>
      <c r="G42" s="2"/>
      <c r="H42" s="2"/>
      <c r="I42" s="2"/>
    </row>
    <row r="43" spans="1:9" x14ac:dyDescent="0.3">
      <c r="A43" s="14" t="s">
        <v>26</v>
      </c>
      <c r="B43" s="13">
        <v>188051.92</v>
      </c>
      <c r="C43" s="13">
        <f>100-B43*100/C37</f>
        <v>5.4999996482354447</v>
      </c>
      <c r="D43" s="13">
        <f>C43*C38*D39/100</f>
        <v>32.083343104574624</v>
      </c>
      <c r="E43" s="16"/>
      <c r="F43" s="2"/>
      <c r="G43" s="2"/>
      <c r="H43" s="2"/>
      <c r="I43" s="2"/>
    </row>
    <row r="44" spans="1:9" x14ac:dyDescent="0.3">
      <c r="A44" s="14" t="s">
        <v>27</v>
      </c>
      <c r="B44" s="13">
        <v>187056.94</v>
      </c>
      <c r="C44" s="13">
        <f>100-B44*100/C37</f>
        <v>5.9999977889085017</v>
      </c>
      <c r="D44" s="13">
        <f>C44*C38*D39/100</f>
        <v>35</v>
      </c>
      <c r="E44" s="16"/>
      <c r="F44" s="2"/>
      <c r="G44" s="2"/>
      <c r="H44" s="2"/>
      <c r="I44" s="2"/>
    </row>
    <row r="45" spans="1:9" x14ac:dyDescent="0.3">
      <c r="A45" s="3" t="s">
        <v>28</v>
      </c>
      <c r="B45" s="13">
        <v>193066.39</v>
      </c>
      <c r="C45" s="13">
        <f>100-B45*100/C37</f>
        <v>2.9801241970094594</v>
      </c>
      <c r="D45" s="13">
        <f>C45*C38*D39/100</f>
        <v>17.384064222181284</v>
      </c>
      <c r="E45" s="16"/>
      <c r="F45" s="2"/>
      <c r="G45" s="2"/>
      <c r="H45" s="2"/>
      <c r="I45" s="2"/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2" t="s">
        <v>18</v>
      </c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12" t="s">
        <v>1</v>
      </c>
      <c r="B48" s="4" t="s">
        <v>12</v>
      </c>
      <c r="C48" s="4" t="s">
        <v>13</v>
      </c>
      <c r="D48" s="4" t="s">
        <v>14</v>
      </c>
      <c r="E48" s="4" t="s">
        <v>15</v>
      </c>
      <c r="F48" s="4" t="s">
        <v>16</v>
      </c>
      <c r="G48" s="20" t="s">
        <v>29</v>
      </c>
      <c r="H48" s="6" t="s">
        <v>17</v>
      </c>
      <c r="I48" s="2"/>
    </row>
    <row r="49" spans="1:10" x14ac:dyDescent="0.3">
      <c r="A49" s="14" t="s">
        <v>26</v>
      </c>
      <c r="B49" s="17">
        <v>35</v>
      </c>
      <c r="C49" s="17">
        <v>10.41</v>
      </c>
      <c r="D49" s="17">
        <v>5</v>
      </c>
      <c r="E49" s="17">
        <v>5</v>
      </c>
      <c r="F49" s="17">
        <v>5</v>
      </c>
      <c r="G49" s="20">
        <v>32.08</v>
      </c>
      <c r="H49" s="23">
        <f>SUM(B49:G49)</f>
        <v>92.49</v>
      </c>
      <c r="I49" s="2"/>
    </row>
    <row r="50" spans="1:10" x14ac:dyDescent="0.3">
      <c r="A50" s="14" t="s">
        <v>27</v>
      </c>
      <c r="B50" s="17">
        <v>17.5</v>
      </c>
      <c r="C50" s="17">
        <v>10.41</v>
      </c>
      <c r="D50" s="17">
        <v>5</v>
      </c>
      <c r="E50" s="17">
        <v>5</v>
      </c>
      <c r="F50" s="17">
        <v>5</v>
      </c>
      <c r="G50" s="24">
        <v>35</v>
      </c>
      <c r="H50" s="23">
        <f t="shared" ref="H50:H51" si="0">SUM(B50:G50)</f>
        <v>77.91</v>
      </c>
      <c r="I50" s="2"/>
    </row>
    <row r="51" spans="1:10" x14ac:dyDescent="0.3">
      <c r="A51" s="3" t="s">
        <v>28</v>
      </c>
      <c r="B51" s="22">
        <v>13.125</v>
      </c>
      <c r="C51" s="17">
        <v>2.4500000000000002</v>
      </c>
      <c r="D51" s="17">
        <v>0</v>
      </c>
      <c r="E51" s="17">
        <v>0</v>
      </c>
      <c r="F51" s="17">
        <v>0</v>
      </c>
      <c r="G51" s="20">
        <v>17.38</v>
      </c>
      <c r="H51" s="23">
        <f t="shared" si="0"/>
        <v>32.954999999999998</v>
      </c>
      <c r="I51" s="2"/>
    </row>
    <row r="52" spans="1:10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10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10" x14ac:dyDescent="0.3">
      <c r="F54" s="18"/>
      <c r="G54" s="1" t="s">
        <v>41</v>
      </c>
      <c r="H54" s="27">
        <f>SUM(H49:H53)/3</f>
        <v>67.784999999999982</v>
      </c>
      <c r="I54" s="2">
        <f>SUM(H49:H50)/2</f>
        <v>85.199999999999989</v>
      </c>
    </row>
    <row r="55" spans="1:10" x14ac:dyDescent="0.3">
      <c r="G55" s="25" t="s">
        <v>42</v>
      </c>
      <c r="H55" s="27">
        <f>H54*G55</f>
        <v>61.006499999999988</v>
      </c>
      <c r="I55" s="2">
        <f>I54*J55</f>
        <v>8.52</v>
      </c>
      <c r="J55" s="28">
        <v>0.1</v>
      </c>
    </row>
    <row r="56" spans="1:10" x14ac:dyDescent="0.3">
      <c r="G56" s="25"/>
      <c r="H56" s="26"/>
      <c r="I56" s="1">
        <f>SUM(I54:I55)</f>
        <v>93.719999999999985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641-5794-4C2F-84DA-675D3BD6B516}">
  <dimension ref="A1:H23"/>
  <sheetViews>
    <sheetView workbookViewId="0">
      <selection activeCell="A14" sqref="A14"/>
    </sheetView>
  </sheetViews>
  <sheetFormatPr defaultRowHeight="14.25" x14ac:dyDescent="0.3"/>
  <cols>
    <col min="1" max="1" width="34.5703125" style="1" customWidth="1"/>
    <col min="2" max="2" width="10.42578125" style="1" customWidth="1"/>
    <col min="3" max="3" width="10.42578125" style="1" bestFit="1" customWidth="1"/>
    <col min="4" max="4" width="10.7109375" style="1" bestFit="1" customWidth="1"/>
    <col min="5" max="7" width="10.7109375" style="1" customWidth="1"/>
    <col min="8" max="8" width="11.140625" style="1" bestFit="1" customWidth="1"/>
    <col min="9" max="9" width="17" style="1" bestFit="1" customWidth="1"/>
    <col min="10" max="10" width="19.140625" style="1" customWidth="1"/>
    <col min="11" max="16384" width="9.140625" style="1"/>
  </cols>
  <sheetData>
    <row r="1" spans="1:8" x14ac:dyDescent="0.3">
      <c r="A1" s="2" t="s">
        <v>31</v>
      </c>
      <c r="B1" s="2"/>
      <c r="C1" s="2"/>
      <c r="D1" s="2"/>
      <c r="E1" s="2"/>
      <c r="F1" s="2"/>
      <c r="G1" s="2"/>
      <c r="H1" s="2"/>
    </row>
    <row r="2" spans="1:8" ht="6" customHeight="1" x14ac:dyDescent="0.3">
      <c r="A2" s="2"/>
      <c r="B2" s="2"/>
      <c r="C2" s="2"/>
      <c r="D2" s="2"/>
      <c r="E2" s="2"/>
      <c r="F2" s="2"/>
      <c r="G2" s="2"/>
      <c r="H2" s="2"/>
    </row>
    <row r="3" spans="1:8" ht="9" customHeight="1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2" t="s">
        <v>30</v>
      </c>
      <c r="B4" s="2"/>
      <c r="C4" s="2"/>
      <c r="D4" s="2"/>
      <c r="E4" s="2"/>
      <c r="F4" s="2"/>
      <c r="G4" s="2"/>
      <c r="H4" s="2"/>
    </row>
    <row r="5" spans="1:8" ht="4.5" customHeight="1" x14ac:dyDescent="0.3">
      <c r="A5" s="2"/>
      <c r="B5" s="2"/>
      <c r="C5" s="2"/>
      <c r="D5" s="2"/>
      <c r="E5" s="2"/>
      <c r="F5" s="2"/>
      <c r="G5" s="2"/>
      <c r="H5" s="2"/>
    </row>
    <row r="6" spans="1:8" x14ac:dyDescent="0.3">
      <c r="A6" s="7" t="s">
        <v>3</v>
      </c>
      <c r="B6" s="2"/>
      <c r="C6" s="2"/>
      <c r="D6" s="2"/>
      <c r="E6" s="2"/>
      <c r="F6" s="2"/>
      <c r="G6" s="2"/>
      <c r="H6" s="2"/>
    </row>
    <row r="7" spans="1:8" x14ac:dyDescent="0.3">
      <c r="A7" s="8" t="s">
        <v>4</v>
      </c>
      <c r="B7" s="8"/>
      <c r="C7" s="8"/>
      <c r="D7" s="8"/>
      <c r="E7" s="2"/>
      <c r="F7" s="2"/>
      <c r="G7" s="2"/>
      <c r="H7" s="2"/>
    </row>
    <row r="8" spans="1:8" x14ac:dyDescent="0.3">
      <c r="A8" s="8" t="s">
        <v>5</v>
      </c>
      <c r="B8" s="8"/>
      <c r="C8" s="9">
        <v>82319.17</v>
      </c>
      <c r="D8" s="8"/>
      <c r="E8" s="2"/>
      <c r="F8" s="2"/>
      <c r="G8" s="2"/>
      <c r="H8" s="2"/>
    </row>
    <row r="9" spans="1:8" x14ac:dyDescent="0.3">
      <c r="A9" s="8" t="s">
        <v>6</v>
      </c>
      <c r="B9" s="8"/>
      <c r="C9" s="8">
        <v>55</v>
      </c>
      <c r="D9" s="11" t="s">
        <v>40</v>
      </c>
      <c r="E9" s="2"/>
      <c r="F9" s="2"/>
      <c r="G9" s="2"/>
      <c r="H9" s="2"/>
    </row>
    <row r="10" spans="1:8" x14ac:dyDescent="0.3">
      <c r="A10" s="8" t="s">
        <v>7</v>
      </c>
      <c r="B10" s="8"/>
      <c r="C10" s="8">
        <v>20</v>
      </c>
      <c r="D10" s="29">
        <f>1/C14*100</f>
        <v>2.8860243771951293</v>
      </c>
      <c r="E10" s="10"/>
      <c r="F10" s="2"/>
      <c r="G10" s="2"/>
      <c r="H10" s="2"/>
    </row>
    <row r="11" spans="1:8" x14ac:dyDescent="0.3">
      <c r="A11" s="8" t="s">
        <v>11</v>
      </c>
      <c r="B11" s="7"/>
      <c r="C11" s="11" t="s">
        <v>25</v>
      </c>
      <c r="D11" s="8"/>
      <c r="E11" s="2"/>
      <c r="F11" s="2"/>
      <c r="G11" s="2"/>
      <c r="H11" s="2"/>
    </row>
    <row r="12" spans="1:8" ht="7.5" customHeight="1" x14ac:dyDescent="0.3">
      <c r="A12" s="7"/>
      <c r="B12" s="2"/>
      <c r="C12" s="2"/>
      <c r="D12" s="2"/>
      <c r="E12" s="2"/>
      <c r="F12" s="2"/>
      <c r="G12" s="2"/>
      <c r="H12" s="2"/>
    </row>
    <row r="13" spans="1:8" ht="44.25" customHeight="1" x14ac:dyDescent="0.3">
      <c r="A13" s="12" t="s">
        <v>1</v>
      </c>
      <c r="B13" s="4" t="s">
        <v>8</v>
      </c>
      <c r="C13" s="4" t="s">
        <v>9</v>
      </c>
      <c r="D13" s="4" t="s">
        <v>10</v>
      </c>
      <c r="E13" s="15"/>
      <c r="F13" s="2"/>
      <c r="G13" s="2"/>
      <c r="H13" s="2"/>
    </row>
    <row r="14" spans="1:8" ht="12.75" customHeight="1" x14ac:dyDescent="0.3">
      <c r="A14" s="14" t="s">
        <v>32</v>
      </c>
      <c r="B14" s="13">
        <v>53795.79</v>
      </c>
      <c r="C14" s="13">
        <f>100-B14*100/C8</f>
        <v>34.649741973831851</v>
      </c>
      <c r="D14" s="13">
        <f>C14*C9*D10/100</f>
        <v>55</v>
      </c>
      <c r="E14" s="16"/>
      <c r="F14" s="2"/>
      <c r="G14" s="2"/>
      <c r="H14" s="2"/>
    </row>
    <row r="15" spans="1:8" x14ac:dyDescent="0.3">
      <c r="A15" s="3" t="s">
        <v>33</v>
      </c>
      <c r="B15" s="13">
        <v>62978</v>
      </c>
      <c r="C15" s="13">
        <f>100-B15*100/C8</f>
        <v>23.495341364593443</v>
      </c>
      <c r="D15" s="13">
        <f>C15*C9*D10/100</f>
        <v>37.294470360805761</v>
      </c>
      <c r="E15" s="2"/>
      <c r="F15" s="2"/>
      <c r="G15" s="2"/>
      <c r="H15" s="2"/>
    </row>
    <row r="16" spans="1:8" x14ac:dyDescent="0.3">
      <c r="A16" s="2"/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18</v>
      </c>
      <c r="B17" s="2"/>
      <c r="C17" s="2"/>
      <c r="D17" s="2"/>
      <c r="E17" s="2"/>
      <c r="F17" s="2"/>
      <c r="G17" s="2"/>
      <c r="H17" s="2"/>
    </row>
    <row r="18" spans="1:8" x14ac:dyDescent="0.3">
      <c r="A18" s="12" t="s">
        <v>1</v>
      </c>
      <c r="B18" s="4" t="s">
        <v>19</v>
      </c>
      <c r="C18" s="4" t="s">
        <v>20</v>
      </c>
      <c r="D18" s="4" t="s">
        <v>17</v>
      </c>
      <c r="E18" s="2"/>
      <c r="F18" s="2"/>
      <c r="G18" s="2"/>
      <c r="H18" s="2"/>
    </row>
    <row r="19" spans="1:8" ht="12.75" customHeight="1" x14ac:dyDescent="0.3">
      <c r="A19" s="14" t="s">
        <v>32</v>
      </c>
      <c r="B19" s="13">
        <v>45</v>
      </c>
      <c r="C19" s="13">
        <v>55</v>
      </c>
      <c r="D19" s="13">
        <f>SUM(B19:C19)</f>
        <v>100</v>
      </c>
      <c r="E19" s="2"/>
      <c r="F19" s="2"/>
      <c r="G19" s="2"/>
      <c r="H19" s="2"/>
    </row>
    <row r="20" spans="1:8" x14ac:dyDescent="0.3">
      <c r="A20" s="3" t="s">
        <v>33</v>
      </c>
      <c r="B20" s="17">
        <v>7</v>
      </c>
      <c r="C20" s="17">
        <v>37</v>
      </c>
      <c r="D20" s="13">
        <f>SUM(B20:C20)</f>
        <v>44</v>
      </c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  <row r="23" spans="1:8" x14ac:dyDescent="0.3">
      <c r="A23" s="2"/>
      <c r="B23" s="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278A-F07E-4851-ABF5-042A167D6B3F}">
  <dimension ref="A1:H21"/>
  <sheetViews>
    <sheetView workbookViewId="0">
      <selection activeCell="A14" sqref="A14"/>
    </sheetView>
  </sheetViews>
  <sheetFormatPr defaultRowHeight="14.25" x14ac:dyDescent="0.3"/>
  <cols>
    <col min="1" max="1" width="34.5703125" style="1" customWidth="1"/>
    <col min="2" max="2" width="10.42578125" style="1" customWidth="1"/>
    <col min="3" max="3" width="10.42578125" style="1" bestFit="1" customWidth="1"/>
    <col min="4" max="4" width="10.7109375" style="1" bestFit="1" customWidth="1"/>
    <col min="5" max="7" width="10.7109375" style="1" customWidth="1"/>
    <col min="8" max="8" width="11.140625" style="1" bestFit="1" customWidth="1"/>
    <col min="9" max="9" width="17" style="1" bestFit="1" customWidth="1"/>
    <col min="10" max="10" width="19.140625" style="1" customWidth="1"/>
    <col min="11" max="16384" width="9.140625" style="1"/>
  </cols>
  <sheetData>
    <row r="1" spans="1:8" x14ac:dyDescent="0.3">
      <c r="A1" s="2" t="s">
        <v>31</v>
      </c>
      <c r="B1" s="2"/>
      <c r="C1" s="2"/>
      <c r="D1" s="2"/>
      <c r="E1" s="2"/>
      <c r="F1" s="2"/>
      <c r="G1" s="2"/>
      <c r="H1" s="2"/>
    </row>
    <row r="2" spans="1:8" ht="6" customHeight="1" x14ac:dyDescent="0.3">
      <c r="A2" s="2"/>
      <c r="B2" s="2"/>
      <c r="C2" s="2"/>
      <c r="D2" s="2"/>
      <c r="E2" s="2"/>
      <c r="F2" s="2"/>
      <c r="G2" s="2"/>
      <c r="H2" s="2"/>
    </row>
    <row r="3" spans="1:8" ht="9" customHeight="1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2" t="s">
        <v>30</v>
      </c>
      <c r="B4" s="2"/>
      <c r="C4" s="2"/>
      <c r="D4" s="2"/>
      <c r="E4" s="2"/>
      <c r="F4" s="2"/>
      <c r="G4" s="2"/>
      <c r="H4" s="2"/>
    </row>
    <row r="5" spans="1:8" ht="4.5" customHeight="1" x14ac:dyDescent="0.3">
      <c r="A5" s="2"/>
      <c r="B5" s="2"/>
      <c r="C5" s="2"/>
      <c r="D5" s="2"/>
      <c r="E5" s="2"/>
      <c r="F5" s="2"/>
      <c r="G5" s="2"/>
      <c r="H5" s="2"/>
    </row>
    <row r="6" spans="1:8" x14ac:dyDescent="0.3">
      <c r="A6" s="7" t="s">
        <v>3</v>
      </c>
      <c r="B6" s="2"/>
      <c r="C6" s="2"/>
      <c r="D6" s="2"/>
      <c r="E6" s="2"/>
      <c r="F6" s="2"/>
      <c r="G6" s="2"/>
      <c r="H6" s="2"/>
    </row>
    <row r="7" spans="1:8" x14ac:dyDescent="0.3">
      <c r="A7" s="8" t="s">
        <v>4</v>
      </c>
      <c r="B7" s="8"/>
      <c r="C7" s="8"/>
      <c r="D7" s="8"/>
      <c r="E7" s="2"/>
      <c r="F7" s="2"/>
      <c r="G7" s="2"/>
      <c r="H7" s="2"/>
    </row>
    <row r="8" spans="1:8" x14ac:dyDescent="0.3">
      <c r="A8" s="8" t="s">
        <v>5</v>
      </c>
      <c r="B8" s="8"/>
      <c r="C8" s="9">
        <v>32325.759999999998</v>
      </c>
      <c r="D8" s="8"/>
      <c r="E8" s="2"/>
      <c r="F8" s="2"/>
      <c r="G8" s="2"/>
      <c r="H8" s="2"/>
    </row>
    <row r="9" spans="1:8" x14ac:dyDescent="0.3">
      <c r="A9" s="8" t="s">
        <v>6</v>
      </c>
      <c r="B9" s="8"/>
      <c r="C9" s="8">
        <v>55</v>
      </c>
      <c r="D9" s="8" t="s">
        <v>40</v>
      </c>
      <c r="E9" s="2"/>
      <c r="F9" s="2"/>
      <c r="G9" s="2"/>
      <c r="H9" s="2"/>
    </row>
    <row r="10" spans="1:8" x14ac:dyDescent="0.3">
      <c r="A10" s="8" t="s">
        <v>7</v>
      </c>
      <c r="B10" s="8"/>
      <c r="C10" s="8">
        <v>20</v>
      </c>
      <c r="D10" s="21">
        <f>1/C14*100</f>
        <v>9.6617091482951558</v>
      </c>
      <c r="E10" s="10"/>
      <c r="F10" s="2"/>
      <c r="G10" s="2"/>
      <c r="H10" s="2"/>
    </row>
    <row r="11" spans="1:8" x14ac:dyDescent="0.3">
      <c r="A11" s="8" t="s">
        <v>11</v>
      </c>
      <c r="B11" s="7"/>
      <c r="C11" s="11" t="s">
        <v>25</v>
      </c>
      <c r="D11" s="8"/>
      <c r="E11" s="2"/>
      <c r="F11" s="2"/>
      <c r="G11" s="2"/>
      <c r="H11" s="2"/>
    </row>
    <row r="12" spans="1:8" ht="7.5" customHeight="1" x14ac:dyDescent="0.3">
      <c r="A12" s="7"/>
      <c r="B12" s="2"/>
      <c r="C12" s="2"/>
      <c r="D12" s="2"/>
      <c r="E12" s="2"/>
      <c r="F12" s="2"/>
      <c r="G12" s="2"/>
      <c r="H12" s="2"/>
    </row>
    <row r="13" spans="1:8" ht="44.25" customHeight="1" x14ac:dyDescent="0.3">
      <c r="A13" s="12" t="s">
        <v>1</v>
      </c>
      <c r="B13" s="4" t="s">
        <v>8</v>
      </c>
      <c r="C13" s="4" t="s">
        <v>9</v>
      </c>
      <c r="D13" s="4" t="s">
        <v>10</v>
      </c>
      <c r="E13" s="15"/>
      <c r="F13" s="2"/>
      <c r="G13" s="2"/>
      <c r="H13" s="2"/>
    </row>
    <row r="14" spans="1:8" ht="12.75" customHeight="1" x14ac:dyDescent="0.3">
      <c r="A14" s="14" t="s">
        <v>34</v>
      </c>
      <c r="B14" s="13">
        <v>28980</v>
      </c>
      <c r="C14" s="13">
        <f>100-B14*100/C8</f>
        <v>10.350135619394564</v>
      </c>
      <c r="D14" s="13">
        <f>C14*C9*D10/100</f>
        <v>55</v>
      </c>
      <c r="E14" s="16"/>
      <c r="F14" s="2"/>
      <c r="G14" s="2"/>
      <c r="H14" s="2"/>
    </row>
    <row r="15" spans="1:8" x14ac:dyDescent="0.3">
      <c r="A15" s="2"/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18</v>
      </c>
      <c r="B16" s="2"/>
      <c r="C16" s="2"/>
      <c r="D16" s="2"/>
      <c r="E16" s="2"/>
      <c r="F16" s="2"/>
      <c r="G16" s="2"/>
      <c r="H16" s="2"/>
    </row>
    <row r="17" spans="1:8" x14ac:dyDescent="0.3">
      <c r="A17" s="12" t="s">
        <v>1</v>
      </c>
      <c r="B17" s="4" t="s">
        <v>19</v>
      </c>
      <c r="C17" s="4" t="s">
        <v>20</v>
      </c>
      <c r="D17" s="4" t="s">
        <v>17</v>
      </c>
      <c r="E17" s="2"/>
      <c r="F17" s="2"/>
      <c r="G17" s="2"/>
      <c r="H17" s="2"/>
    </row>
    <row r="18" spans="1:8" ht="12.75" customHeight="1" x14ac:dyDescent="0.3">
      <c r="A18" s="14" t="s">
        <v>34</v>
      </c>
      <c r="B18" s="13">
        <v>45</v>
      </c>
      <c r="C18" s="13">
        <v>55</v>
      </c>
      <c r="D18" s="13">
        <f>SUM(B18:C18)</f>
        <v>100</v>
      </c>
      <c r="E18" s="2"/>
      <c r="F18" s="2"/>
      <c r="G18" s="2"/>
      <c r="H18" s="2"/>
    </row>
    <row r="19" spans="1:8" x14ac:dyDescent="0.3">
      <c r="A19" s="2"/>
      <c r="B19" s="2"/>
      <c r="C19" s="2"/>
      <c r="D19" s="2"/>
      <c r="E19" s="2"/>
      <c r="F19" s="2"/>
      <c r="G19" s="2"/>
      <c r="H19" s="2"/>
    </row>
    <row r="20" spans="1:8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E6B4-3598-4F4D-972A-C7048D773E38}">
  <dimension ref="A1:H18"/>
  <sheetViews>
    <sheetView workbookViewId="0">
      <selection activeCell="B14" sqref="B14"/>
    </sheetView>
  </sheetViews>
  <sheetFormatPr defaultRowHeight="14.25" x14ac:dyDescent="0.3"/>
  <cols>
    <col min="1" max="1" width="34.5703125" style="1" customWidth="1"/>
    <col min="2" max="2" width="10.42578125" style="1" customWidth="1"/>
    <col min="3" max="3" width="10.42578125" style="1" bestFit="1" customWidth="1"/>
    <col min="4" max="4" width="10.7109375" style="1" bestFit="1" customWidth="1"/>
    <col min="5" max="7" width="10.7109375" style="1" customWidth="1"/>
    <col min="8" max="8" width="11.140625" style="1" bestFit="1" customWidth="1"/>
    <col min="9" max="9" width="17" style="1" bestFit="1" customWidth="1"/>
    <col min="10" max="10" width="19.140625" style="1" customWidth="1"/>
    <col min="11" max="16384" width="9.140625" style="1"/>
  </cols>
  <sheetData>
    <row r="1" spans="1:8" x14ac:dyDescent="0.3">
      <c r="A1" s="2" t="s">
        <v>36</v>
      </c>
      <c r="B1" s="2"/>
      <c r="C1" s="2"/>
      <c r="D1" s="2"/>
      <c r="E1" s="2"/>
      <c r="F1" s="2"/>
      <c r="G1" s="2"/>
      <c r="H1" s="2"/>
    </row>
    <row r="2" spans="1:8" ht="6" customHeight="1" x14ac:dyDescent="0.3">
      <c r="A2" s="2"/>
      <c r="B2" s="2"/>
      <c r="C2" s="2"/>
      <c r="D2" s="2"/>
      <c r="E2" s="2"/>
      <c r="F2" s="2"/>
      <c r="G2" s="2"/>
      <c r="H2" s="2"/>
    </row>
    <row r="3" spans="1:8" ht="9" customHeight="1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2" t="s">
        <v>37</v>
      </c>
      <c r="B4" s="2"/>
      <c r="C4" s="2"/>
      <c r="D4" s="2"/>
      <c r="E4" s="2"/>
      <c r="F4" s="2"/>
      <c r="G4" s="2"/>
      <c r="H4" s="2"/>
    </row>
    <row r="5" spans="1:8" ht="4.5" customHeight="1" x14ac:dyDescent="0.3">
      <c r="A5" s="2"/>
      <c r="B5" s="2"/>
      <c r="C5" s="2"/>
      <c r="D5" s="2"/>
      <c r="E5" s="2"/>
      <c r="F5" s="2"/>
      <c r="G5" s="2"/>
      <c r="H5" s="2"/>
    </row>
    <row r="6" spans="1:8" x14ac:dyDescent="0.3">
      <c r="A6" s="7" t="s">
        <v>3</v>
      </c>
      <c r="B6" s="2"/>
      <c r="C6" s="2"/>
      <c r="D6" s="2"/>
      <c r="E6" s="2"/>
      <c r="F6" s="2"/>
      <c r="G6" s="2"/>
      <c r="H6" s="2"/>
    </row>
    <row r="7" spans="1:8" x14ac:dyDescent="0.3">
      <c r="A7" s="8" t="s">
        <v>4</v>
      </c>
      <c r="B7" s="8"/>
      <c r="C7" s="8"/>
      <c r="D7" s="8"/>
      <c r="E7" s="2"/>
      <c r="F7" s="2"/>
      <c r="G7" s="2"/>
      <c r="H7" s="2"/>
    </row>
    <row r="8" spans="1:8" x14ac:dyDescent="0.3">
      <c r="A8" s="8" t="s">
        <v>5</v>
      </c>
      <c r="B8" s="8"/>
      <c r="C8" s="9">
        <v>8474.6</v>
      </c>
      <c r="D8" s="8"/>
      <c r="E8" s="2"/>
      <c r="F8" s="2"/>
      <c r="G8" s="2"/>
      <c r="H8" s="2"/>
    </row>
    <row r="9" spans="1:8" x14ac:dyDescent="0.3">
      <c r="A9" s="8" t="s">
        <v>6</v>
      </c>
      <c r="B9" s="8"/>
      <c r="C9" s="8">
        <v>55</v>
      </c>
      <c r="D9" s="8"/>
      <c r="E9" s="2"/>
      <c r="F9" s="2"/>
      <c r="G9" s="2"/>
      <c r="H9" s="2"/>
    </row>
    <row r="10" spans="1:8" x14ac:dyDescent="0.3">
      <c r="A10" s="8" t="s">
        <v>7</v>
      </c>
      <c r="B10" s="8"/>
      <c r="C10" s="8">
        <v>20</v>
      </c>
      <c r="D10" s="8"/>
      <c r="E10" s="10"/>
      <c r="F10" s="2"/>
      <c r="G10" s="2"/>
      <c r="H10" s="2"/>
    </row>
    <row r="11" spans="1:8" x14ac:dyDescent="0.3">
      <c r="A11" s="8" t="s">
        <v>11</v>
      </c>
      <c r="B11" s="7"/>
      <c r="C11" s="11" t="s">
        <v>25</v>
      </c>
      <c r="D11" s="8"/>
      <c r="E11" s="2"/>
      <c r="F11" s="2"/>
      <c r="G11" s="2"/>
      <c r="H11" s="2"/>
    </row>
    <row r="12" spans="1:8" ht="7.5" customHeight="1" x14ac:dyDescent="0.3">
      <c r="A12" s="7"/>
      <c r="B12" s="2"/>
      <c r="C12" s="2"/>
      <c r="D12" s="2"/>
      <c r="E12" s="2"/>
      <c r="F12" s="2"/>
      <c r="G12" s="2"/>
      <c r="H12" s="2"/>
    </row>
    <row r="13" spans="1:8" ht="44.25" customHeight="1" x14ac:dyDescent="0.3">
      <c r="A13" s="12" t="s">
        <v>1</v>
      </c>
      <c r="B13" s="4" t="s">
        <v>8</v>
      </c>
      <c r="C13" s="4" t="s">
        <v>9</v>
      </c>
      <c r="D13" s="4" t="s">
        <v>10</v>
      </c>
      <c r="E13" s="15"/>
      <c r="F13" s="2"/>
      <c r="G13" s="2"/>
      <c r="H13" s="2"/>
    </row>
    <row r="14" spans="1:8" ht="12.75" customHeight="1" x14ac:dyDescent="0.3">
      <c r="A14" s="14" t="s">
        <v>35</v>
      </c>
      <c r="B14" s="13">
        <v>7961</v>
      </c>
      <c r="C14" s="13">
        <f>100-B14*100/C8</f>
        <v>6.0604630307035166</v>
      </c>
      <c r="D14" s="13">
        <f>C14*C9*C10/100</f>
        <v>66.665093337738668</v>
      </c>
      <c r="E14" s="16"/>
      <c r="F14" s="2"/>
      <c r="G14" s="2"/>
      <c r="H14" s="2"/>
    </row>
    <row r="15" spans="1:8" x14ac:dyDescent="0.3">
      <c r="A15" s="2"/>
      <c r="B15" s="2"/>
      <c r="C15" s="2"/>
      <c r="D15" s="2"/>
      <c r="E15" s="2"/>
      <c r="F15" s="2"/>
      <c r="G15" s="2"/>
      <c r="H15" s="2"/>
    </row>
    <row r="16" spans="1:8" x14ac:dyDescent="0.3">
      <c r="A16" s="2"/>
      <c r="B16" s="2"/>
      <c r="C16" s="2"/>
      <c r="D16" s="2"/>
      <c r="E16" s="2"/>
      <c r="F16" s="2"/>
      <c r="G16" s="2"/>
      <c r="H16" s="2"/>
    </row>
    <row r="17" spans="1:8" x14ac:dyDescent="0.3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/>
      <c r="B18" s="2"/>
      <c r="C18" s="2"/>
      <c r="D18" s="2"/>
      <c r="E18" s="2"/>
      <c r="F18" s="2"/>
      <c r="G18" s="2"/>
      <c r="H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lot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Marta Maspons</cp:lastModifiedBy>
  <dcterms:created xsi:type="dcterms:W3CDTF">2024-08-29T09:19:12Z</dcterms:created>
  <dcterms:modified xsi:type="dcterms:W3CDTF">2026-01-26T13:02:57Z</dcterms:modified>
</cp:coreProperties>
</file>