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gccat-my.sharepoint.com/personal/georgina_arno_icgc_cat/Documents/01_UHIG_One/02_GEOTERMIA/04_G_SINGULARS/2025_Sondeig_wireline_Samalús/08_Projecte_Miner_sondeig/"/>
    </mc:Choice>
  </mc:AlternateContent>
  <xr:revisionPtr revIDLastSave="308" documentId="14_{CACF8BE5-E666-46CE-A6D4-977008E1DF67}" xr6:coauthVersionLast="47" xr6:coauthVersionMax="47" xr10:uidLastSave="{309D4CE6-B220-4FB9-88BC-80E4546F024D}"/>
  <bookViews>
    <workbookView xWindow="9050" yWindow="10690" windowWidth="19420" windowHeight="11500" tabRatio="708" xr2:uid="{31247E8C-1297-4BF1-8ACA-314CACD7FDC7}"/>
  </bookViews>
  <sheets>
    <sheet name="Taula_projecte_v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  <c r="E35" i="4" l="1"/>
  <c r="C37" i="4" l="1"/>
  <c r="E34" i="4" l="1"/>
  <c r="E32" i="4"/>
  <c r="E41" i="4" l="1"/>
  <c r="E42" i="4"/>
  <c r="E39" i="4"/>
  <c r="E24" i="4"/>
  <c r="E8" i="4" l="1"/>
  <c r="E14" i="4"/>
  <c r="E10" i="4"/>
  <c r="E12" i="4"/>
  <c r="E16" i="4"/>
  <c r="E17" i="4"/>
  <c r="E18" i="4"/>
  <c r="E19" i="4"/>
  <c r="E20" i="4"/>
  <c r="E22" i="4"/>
  <c r="E30" i="4"/>
  <c r="E33" i="4"/>
  <c r="E37" i="4"/>
  <c r="E6" i="4"/>
  <c r="E26" i="4" l="1"/>
  <c r="E27" i="4" l="1"/>
  <c r="D43" i="4" l="1"/>
  <c r="E45" i="4" s="1"/>
  <c r="E46" i="4" l="1"/>
  <c r="E47" i="4" l="1"/>
  <c r="E48" i="4" l="1"/>
  <c r="E49" i="4" l="1"/>
</calcChain>
</file>

<file path=xl/sharedStrings.xml><?xml version="1.0" encoding="utf-8"?>
<sst xmlns="http://schemas.openxmlformats.org/spreadsheetml/2006/main" count="78" uniqueCount="55">
  <si>
    <t>ud</t>
  </si>
  <si>
    <t>h</t>
  </si>
  <si>
    <t>m2</t>
  </si>
  <si>
    <t>m</t>
  </si>
  <si>
    <t>m3</t>
  </si>
  <si>
    <t>Introducció de maniobra HQ</t>
  </si>
  <si>
    <t>TOTAL</t>
  </si>
  <si>
    <t>IVA</t>
  </si>
  <si>
    <t>Pressupost</t>
  </si>
  <si>
    <t>Amidament</t>
  </si>
  <si>
    <t>Unitats</t>
  </si>
  <si>
    <t>Preu unitari</t>
  </si>
  <si>
    <t>Import</t>
  </si>
  <si>
    <t>Restauració de terrenys</t>
  </si>
  <si>
    <t>Manteniment de basses i subministrament d'aigua</t>
  </si>
  <si>
    <t>Ciemntació anul·lar per gravetat</t>
  </si>
  <si>
    <t>Perforació a TC wire-line en diàmetre HQ de 0 a 150m</t>
  </si>
  <si>
    <t>Perforació a TC wire-line en diàmetre HQ de 150 a 300 m</t>
  </si>
  <si>
    <t>Perforació a TC wire-line en diàmetre HQ de 300 a 450 m</t>
  </si>
  <si>
    <t>Perforació a TC wire-line en diàmetre HQ de 450 a 600 m</t>
  </si>
  <si>
    <t>Caixes testimonis</t>
  </si>
  <si>
    <t>Tub piezomètric</t>
  </si>
  <si>
    <t>Despeses generals</t>
  </si>
  <si>
    <t>Benefici industrial</t>
  </si>
  <si>
    <t>Concepte</t>
  </si>
  <si>
    <t>Redacció i Implementació del Pla de Seguretat i Salut de les obres</t>
  </si>
  <si>
    <t>Informes i documents tècnics</t>
  </si>
  <si>
    <t>Acabat sondeig en superficie</t>
  </si>
  <si>
    <t xml:space="preserve">Construcció de dau-arqueta formigó segons mides 
1x0,65x0,85 imatges alçat i planta) amb 
col·locació i ancoratge 
d’armari (inclosos cargols) facilitats per la 
propietat. Construcció de tancat perimetral amb tanca metàl·lica rígida cimentada al terreny segons especificacions i porta. </t>
  </si>
  <si>
    <t>Total (IVA no inclòs)</t>
  </si>
  <si>
    <t>ut</t>
  </si>
  <si>
    <t>Informe final d'obra. Testificació geològica del sondeig, recull fotogràfic i descripció dels treballs executats</t>
  </si>
  <si>
    <t>Tub piezomètric diàmetre d’acer de diàmetre 1 1/2"</t>
  </si>
  <si>
    <t>Assaigs de permeabilitat</t>
  </si>
  <si>
    <t>Perforació a rotopercussió Ø190mm (0-200m)</t>
  </si>
  <si>
    <t>Tub d'acer de revestiment de Ø 210x4mm, instal·lat</t>
  </si>
  <si>
    <t>Caixa portatestimoni de plàstic reforçat (3m)</t>
  </si>
  <si>
    <t>Transport i emplaçament de l'equip de perforació Wire-Line i tot el seu material auxiliar</t>
  </si>
  <si>
    <t>Impermeabilització</t>
  </si>
  <si>
    <t>Cimentació anular terreny/tub Ø113mm soldat</t>
  </si>
  <si>
    <t>Tub de revestiment de Ø113mm soldat i instal·lat</t>
  </si>
  <si>
    <t xml:space="preserve">Perforació de sondeig a ROTOPERCUSSIÓ </t>
  </si>
  <si>
    <t>Perforació</t>
  </si>
  <si>
    <t>Perforació de sondeig mitjançant recuperació contínua de testimoni amb sistema WIRE-LINE</t>
  </si>
  <si>
    <t xml:space="preserve">Assaig tipus Lugeon utilitzant un equip de doble obturador amb control de cabals i pressions a fondàries entre 200 a 300 m </t>
  </si>
  <si>
    <t>Assaig tipus Lugeon utilitzant un equip de doble obturador amb control de cabals i pressions a fondàries entre 400 a 500 m</t>
  </si>
  <si>
    <t>Assaig tipus Lugeon utilitzant un equip de doble obturador amb control de cabals i pressions a fondàries entre 300 a 400 m</t>
  </si>
  <si>
    <t>Restauració integral dels terrenys amb la retirada i gestió dels residus i llots mitjançant contenidors, la neteja i el restabliment de les condicions originals</t>
  </si>
  <si>
    <t>Subministrament d'aigua a peu d'obra amb camió cisterna</t>
  </si>
  <si>
    <t>Subministrament i col·locació de làmina de polietilè d’alta densitat (PEAD) de 1,5 mm de gruix, per a la impermeabilització d’una bassa temporal</t>
  </si>
  <si>
    <t>Transport de màquina i de tots els elements i eines auxiliars (compressors, barnillatge, equips de llots, etc.), emplaçament a l’obra i la seva retirada</t>
  </si>
  <si>
    <t>Treballs previs d'obra civil per la preparació de l'emplaçament (inclou l’execució d'una bassa impermeabilitza temporal)</t>
  </si>
  <si>
    <t>-</t>
  </si>
  <si>
    <t>Temps d’administració quan la durada de l’assaig unitari sigui superior a 1 hora a partir de la introducció del sistema d’obturadors</t>
  </si>
  <si>
    <t>Execució de les obres de perforació d’un sondeig geològic de prospecció, amb 200 m inicials perforats mitjançant sistema de percussió amb equip dual i 350 m restants amb recuperació de testimoni mitjançant sistema wire-line, fins a una profunditat total de 550 m, per a la recerca científica de l’estratigrafia existent i la seva adequació com a punt de monitoratge al municipi de Cànoves i Samalús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</si>
</sst>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_ ;[Red]\-#,##0\ "/>
    <numFmt numFmtId="165" formatCode="#,##0.00\ &quot;€&quot;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right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wrapText="1"/>
    </xf>
    <xf numFmtId="1" fontId="3" fillId="0" borderId="12" xfId="0" applyNumberFormat="1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25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8" fontId="2" fillId="2" borderId="3" xfId="0" applyNumberFormat="1" applyFont="1" applyFill="1" applyBorder="1" applyAlignment="1">
      <alignment horizontal="right" vertical="center"/>
    </xf>
    <xf numFmtId="8" fontId="2" fillId="2" borderId="4" xfId="0" applyNumberFormat="1" applyFont="1" applyFill="1" applyBorder="1" applyAlignment="1">
      <alignment horizontal="right" vertical="center"/>
    </xf>
    <xf numFmtId="8" fontId="2" fillId="2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9" fontId="3" fillId="0" borderId="0" xfId="0" applyNumberFormat="1" applyFont="1" applyAlignment="1">
      <alignment vertical="center"/>
    </xf>
    <xf numFmtId="8" fontId="3" fillId="0" borderId="0" xfId="0" applyNumberFormat="1" applyFont="1" applyAlignment="1">
      <alignment vertical="center"/>
    </xf>
    <xf numFmtId="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right" vertical="center" wrapText="1"/>
    </xf>
    <xf numFmtId="164" fontId="3" fillId="0" borderId="27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9F26-8D3A-43B5-B0D1-34F71AE9923A}">
  <dimension ref="A2:E49"/>
  <sheetViews>
    <sheetView tabSelected="1" zoomScale="85" zoomScaleNormal="85" workbookViewId="0">
      <selection activeCell="E7" sqref="C7:E7"/>
    </sheetView>
  </sheetViews>
  <sheetFormatPr defaultColWidth="10.85546875" defaultRowHeight="15" x14ac:dyDescent="0.25"/>
  <cols>
    <col min="1" max="1" width="10.85546875" style="27"/>
    <col min="2" max="2" width="51.42578125" style="27" customWidth="1"/>
    <col min="3" max="3" width="10.7109375" style="27" customWidth="1"/>
    <col min="4" max="4" width="10.28515625" style="27" customWidth="1"/>
    <col min="5" max="5" width="12.85546875" style="27" customWidth="1"/>
    <col min="6" max="16384" width="10.85546875" style="27"/>
  </cols>
  <sheetData>
    <row r="2" spans="1:5" ht="9" customHeight="1" x14ac:dyDescent="0.25"/>
    <row r="3" spans="1:5" ht="78.75" customHeight="1" thickBot="1" x14ac:dyDescent="0.3">
      <c r="A3" s="28" t="s">
        <v>54</v>
      </c>
      <c r="B3" s="28"/>
      <c r="C3" s="28"/>
      <c r="D3" s="28"/>
      <c r="E3" s="28"/>
    </row>
    <row r="4" spans="1:5" x14ac:dyDescent="0.25">
      <c r="A4" s="18" t="s">
        <v>10</v>
      </c>
      <c r="B4" s="20" t="s">
        <v>24</v>
      </c>
      <c r="C4" s="22" t="s">
        <v>8</v>
      </c>
      <c r="D4" s="23"/>
      <c r="E4" s="24"/>
    </row>
    <row r="5" spans="1:5" ht="24.75" thickBot="1" x14ac:dyDescent="0.3">
      <c r="A5" s="19"/>
      <c r="B5" s="21"/>
      <c r="C5" s="29" t="s">
        <v>9</v>
      </c>
      <c r="D5" s="30" t="s">
        <v>11</v>
      </c>
      <c r="E5" s="31" t="s">
        <v>12</v>
      </c>
    </row>
    <row r="6" spans="1:5" ht="27.75" customHeight="1" thickBot="1" x14ac:dyDescent="0.3">
      <c r="A6" s="6" t="s">
        <v>0</v>
      </c>
      <c r="B6" s="2" t="s">
        <v>51</v>
      </c>
      <c r="C6" s="43">
        <v>1</v>
      </c>
      <c r="D6" s="44">
        <v>3671.9999999999995</v>
      </c>
      <c r="E6" s="44">
        <f t="shared" ref="E6" si="0">C6*D6</f>
        <v>3671.9999999999995</v>
      </c>
    </row>
    <row r="7" spans="1:5" ht="15.75" thickBot="1" x14ac:dyDescent="0.3">
      <c r="A7" s="5"/>
      <c r="B7" s="1" t="s">
        <v>13</v>
      </c>
      <c r="C7" s="47"/>
      <c r="D7" s="48"/>
      <c r="E7" s="49"/>
    </row>
    <row r="8" spans="1:5" ht="39.75" customHeight="1" thickBot="1" x14ac:dyDescent="0.3">
      <c r="A8" s="6" t="s">
        <v>0</v>
      </c>
      <c r="B8" s="2" t="s">
        <v>47</v>
      </c>
      <c r="C8" s="45">
        <v>1</v>
      </c>
      <c r="D8" s="46">
        <v>1518</v>
      </c>
      <c r="E8" s="46">
        <f>C8*D8</f>
        <v>1518</v>
      </c>
    </row>
    <row r="9" spans="1:5" ht="15.75" thickBot="1" x14ac:dyDescent="0.3">
      <c r="A9" s="5"/>
      <c r="B9" s="1" t="s">
        <v>14</v>
      </c>
      <c r="C9" s="9"/>
      <c r="D9" s="9"/>
      <c r="E9" s="10"/>
    </row>
    <row r="10" spans="1:5" ht="15.75" thickBot="1" x14ac:dyDescent="0.3">
      <c r="A10" s="6" t="s">
        <v>1</v>
      </c>
      <c r="B10" s="2" t="s">
        <v>48</v>
      </c>
      <c r="C10" s="7">
        <v>88</v>
      </c>
      <c r="D10" s="8">
        <v>100.1</v>
      </c>
      <c r="E10" s="8">
        <f>C10*D10</f>
        <v>8808.7999999999993</v>
      </c>
    </row>
    <row r="11" spans="1:5" ht="15.75" thickBot="1" x14ac:dyDescent="0.3">
      <c r="A11" s="5"/>
      <c r="B11" s="1" t="s">
        <v>38</v>
      </c>
      <c r="C11" s="47"/>
      <c r="D11" s="48"/>
      <c r="E11" s="49"/>
    </row>
    <row r="12" spans="1:5" ht="36.75" thickBot="1" x14ac:dyDescent="0.3">
      <c r="A12" s="6" t="s">
        <v>2</v>
      </c>
      <c r="B12" s="2" t="s">
        <v>49</v>
      </c>
      <c r="C12" s="7">
        <v>120</v>
      </c>
      <c r="D12" s="8">
        <v>23.1</v>
      </c>
      <c r="E12" s="8">
        <f>C12*D12</f>
        <v>2772</v>
      </c>
    </row>
    <row r="13" spans="1:5" ht="18.75" customHeight="1" thickBot="1" x14ac:dyDescent="0.3">
      <c r="A13" s="25" t="s">
        <v>41</v>
      </c>
      <c r="B13" s="25"/>
      <c r="C13" s="25"/>
      <c r="D13" s="25"/>
      <c r="E13" s="26"/>
    </row>
    <row r="14" spans="1:5" ht="36.75" thickBot="1" x14ac:dyDescent="0.3">
      <c r="A14" s="15" t="s">
        <v>30</v>
      </c>
      <c r="B14" s="3" t="s">
        <v>50</v>
      </c>
      <c r="C14" s="12">
        <v>1</v>
      </c>
      <c r="D14" s="8">
        <v>4400</v>
      </c>
      <c r="E14" s="13">
        <f t="shared" ref="E14" si="1">C14*D14</f>
        <v>4400</v>
      </c>
    </row>
    <row r="15" spans="1:5" ht="15.75" thickBot="1" x14ac:dyDescent="0.3">
      <c r="A15" s="5"/>
      <c r="B15" s="1" t="s">
        <v>42</v>
      </c>
      <c r="C15" s="47"/>
      <c r="D15" s="48"/>
      <c r="E15" s="49"/>
    </row>
    <row r="16" spans="1:5" ht="15.75" thickBot="1" x14ac:dyDescent="0.3">
      <c r="A16" s="11" t="s">
        <v>3</v>
      </c>
      <c r="B16" s="3" t="s">
        <v>35</v>
      </c>
      <c r="C16" s="12">
        <v>9</v>
      </c>
      <c r="D16" s="8">
        <v>55</v>
      </c>
      <c r="E16" s="13">
        <f t="shared" ref="E16:E18" si="2">C16*D16</f>
        <v>495</v>
      </c>
    </row>
    <row r="17" spans="1:5" ht="15.75" thickBot="1" x14ac:dyDescent="0.3">
      <c r="A17" s="11" t="s">
        <v>3</v>
      </c>
      <c r="B17" s="3" t="s">
        <v>15</v>
      </c>
      <c r="C17" s="12">
        <v>9</v>
      </c>
      <c r="D17" s="8">
        <v>33</v>
      </c>
      <c r="E17" s="13">
        <f t="shared" si="2"/>
        <v>297</v>
      </c>
    </row>
    <row r="18" spans="1:5" ht="15.75" thickBot="1" x14ac:dyDescent="0.3">
      <c r="A18" s="11" t="s">
        <v>3</v>
      </c>
      <c r="B18" s="3" t="s">
        <v>34</v>
      </c>
      <c r="C18" s="12">
        <v>200</v>
      </c>
      <c r="D18" s="8">
        <v>71.5</v>
      </c>
      <c r="E18" s="13">
        <f t="shared" si="2"/>
        <v>14300</v>
      </c>
    </row>
    <row r="19" spans="1:5" ht="15.75" thickBot="1" x14ac:dyDescent="0.3">
      <c r="A19" s="6" t="s">
        <v>3</v>
      </c>
      <c r="B19" s="2" t="s">
        <v>40</v>
      </c>
      <c r="C19" s="12">
        <v>200</v>
      </c>
      <c r="D19" s="8">
        <v>33</v>
      </c>
      <c r="E19" s="13">
        <f>C19*D19</f>
        <v>6600</v>
      </c>
    </row>
    <row r="20" spans="1:5" ht="15.75" thickBot="1" x14ac:dyDescent="0.3">
      <c r="A20" s="6" t="s">
        <v>4</v>
      </c>
      <c r="B20" s="2" t="s">
        <v>39</v>
      </c>
      <c r="C20" s="12">
        <v>200</v>
      </c>
      <c r="D20" s="8">
        <v>33</v>
      </c>
      <c r="E20" s="13">
        <f>C20*D20</f>
        <v>6600</v>
      </c>
    </row>
    <row r="21" spans="1:5" ht="15.75" thickBot="1" x14ac:dyDescent="0.3">
      <c r="A21" s="25" t="s">
        <v>43</v>
      </c>
      <c r="B21" s="25" t="s">
        <v>37</v>
      </c>
      <c r="C21" s="25"/>
      <c r="D21" s="25"/>
      <c r="E21" s="26"/>
    </row>
    <row r="22" spans="1:5" ht="39" customHeight="1" thickBot="1" x14ac:dyDescent="0.3">
      <c r="A22" s="15" t="s">
        <v>30</v>
      </c>
      <c r="B22" s="3" t="s">
        <v>50</v>
      </c>
      <c r="C22" s="7">
        <v>1</v>
      </c>
      <c r="D22" s="8">
        <v>7368.4210526315792</v>
      </c>
      <c r="E22" s="8">
        <f>C22*D22</f>
        <v>7368.4210526315792</v>
      </c>
    </row>
    <row r="23" spans="1:5" ht="15.75" thickBot="1" x14ac:dyDescent="0.3">
      <c r="A23" s="5"/>
      <c r="B23" s="1" t="s">
        <v>42</v>
      </c>
      <c r="C23" s="47"/>
      <c r="D23" s="48"/>
      <c r="E23" s="49"/>
    </row>
    <row r="24" spans="1:5" ht="15.75" thickBot="1" x14ac:dyDescent="0.3">
      <c r="A24" s="6" t="s">
        <v>3</v>
      </c>
      <c r="B24" s="2" t="s">
        <v>5</v>
      </c>
      <c r="C24" s="7">
        <v>200</v>
      </c>
      <c r="D24" s="8">
        <v>15.4</v>
      </c>
      <c r="E24" s="8">
        <f t="shared" ref="E24:E28" si="3">C24*D24</f>
        <v>3080</v>
      </c>
    </row>
    <row r="25" spans="1:5" ht="15.75" thickBot="1" x14ac:dyDescent="0.3">
      <c r="A25" s="6" t="s">
        <v>3</v>
      </c>
      <c r="B25" s="2" t="s">
        <v>16</v>
      </c>
      <c r="C25" s="12" t="s">
        <v>52</v>
      </c>
      <c r="D25" s="8">
        <v>173.03</v>
      </c>
      <c r="E25" s="13" t="s">
        <v>52</v>
      </c>
    </row>
    <row r="26" spans="1:5" ht="15.75" thickBot="1" x14ac:dyDescent="0.3">
      <c r="A26" s="6" t="s">
        <v>3</v>
      </c>
      <c r="B26" s="2" t="s">
        <v>17</v>
      </c>
      <c r="C26" s="7">
        <v>100</v>
      </c>
      <c r="D26" s="8">
        <v>207.63600000000002</v>
      </c>
      <c r="E26" s="8">
        <f t="shared" si="3"/>
        <v>20763.600000000002</v>
      </c>
    </row>
    <row r="27" spans="1:5" ht="15.75" thickBot="1" x14ac:dyDescent="0.3">
      <c r="A27" s="6" t="s">
        <v>3</v>
      </c>
      <c r="B27" s="2" t="s">
        <v>18</v>
      </c>
      <c r="C27" s="7">
        <v>150</v>
      </c>
      <c r="D27" s="8">
        <v>249.16320000000002</v>
      </c>
      <c r="E27" s="8">
        <f t="shared" si="3"/>
        <v>37374.480000000003</v>
      </c>
    </row>
    <row r="28" spans="1:5" ht="15.75" thickBot="1" x14ac:dyDescent="0.3">
      <c r="A28" s="6" t="s">
        <v>3</v>
      </c>
      <c r="B28" s="2" t="s">
        <v>19</v>
      </c>
      <c r="C28" s="7">
        <v>100</v>
      </c>
      <c r="D28" s="8">
        <v>298.99584000000004</v>
      </c>
      <c r="E28" s="8">
        <f t="shared" si="3"/>
        <v>29899.584000000003</v>
      </c>
    </row>
    <row r="29" spans="1:5" ht="15.75" thickBot="1" x14ac:dyDescent="0.3">
      <c r="A29" s="5"/>
      <c r="B29" s="1" t="s">
        <v>20</v>
      </c>
      <c r="C29" s="47"/>
      <c r="D29" s="48"/>
      <c r="E29" s="49"/>
    </row>
    <row r="30" spans="1:5" ht="15.75" thickBot="1" x14ac:dyDescent="0.3">
      <c r="A30" s="15" t="s">
        <v>30</v>
      </c>
      <c r="B30" s="2" t="s">
        <v>36</v>
      </c>
      <c r="C30" s="7">
        <v>120.71385666666666</v>
      </c>
      <c r="D30" s="8">
        <v>15.4</v>
      </c>
      <c r="E30" s="8">
        <f>C30*D30</f>
        <v>1858.9933926666665</v>
      </c>
    </row>
    <row r="31" spans="1:5" ht="15.75" thickBot="1" x14ac:dyDescent="0.3">
      <c r="A31" s="5"/>
      <c r="B31" s="1" t="s">
        <v>33</v>
      </c>
      <c r="C31" s="47"/>
      <c r="D31" s="48"/>
      <c r="E31" s="49"/>
    </row>
    <row r="32" spans="1:5" ht="36.75" thickBot="1" x14ac:dyDescent="0.3">
      <c r="A32" s="15" t="s">
        <v>30</v>
      </c>
      <c r="B32" s="2" t="s">
        <v>44</v>
      </c>
      <c r="C32" s="14">
        <v>1</v>
      </c>
      <c r="D32" s="8">
        <v>422.4</v>
      </c>
      <c r="E32" s="8">
        <f t="shared" ref="E32:E35" si="4">C32*D32</f>
        <v>422.4</v>
      </c>
    </row>
    <row r="33" spans="1:5" ht="36.75" thickBot="1" x14ac:dyDescent="0.3">
      <c r="A33" s="15" t="s">
        <v>30</v>
      </c>
      <c r="B33" s="2" t="s">
        <v>46</v>
      </c>
      <c r="C33" s="14">
        <v>1</v>
      </c>
      <c r="D33" s="8">
        <v>633.6</v>
      </c>
      <c r="E33" s="8">
        <f t="shared" si="4"/>
        <v>633.6</v>
      </c>
    </row>
    <row r="34" spans="1:5" ht="36.75" thickBot="1" x14ac:dyDescent="0.3">
      <c r="A34" s="15" t="s">
        <v>30</v>
      </c>
      <c r="B34" s="2" t="s">
        <v>45</v>
      </c>
      <c r="C34" s="14">
        <v>1</v>
      </c>
      <c r="D34" s="8">
        <v>951.5</v>
      </c>
      <c r="E34" s="8">
        <f t="shared" si="4"/>
        <v>951.5</v>
      </c>
    </row>
    <row r="35" spans="1:5" ht="36.75" thickBot="1" x14ac:dyDescent="0.3">
      <c r="A35" s="15" t="s">
        <v>1</v>
      </c>
      <c r="B35" s="2" t="s">
        <v>53</v>
      </c>
      <c r="C35" s="14">
        <v>6</v>
      </c>
      <c r="D35" s="8">
        <v>366.3</v>
      </c>
      <c r="E35" s="8">
        <f t="shared" si="4"/>
        <v>2197.8000000000002</v>
      </c>
    </row>
    <row r="36" spans="1:5" ht="15.75" thickBot="1" x14ac:dyDescent="0.3">
      <c r="A36" s="5"/>
      <c r="B36" s="1" t="s">
        <v>21</v>
      </c>
      <c r="C36" s="47"/>
      <c r="D36" s="48"/>
      <c r="E36" s="49"/>
    </row>
    <row r="37" spans="1:5" ht="15.75" thickBot="1" x14ac:dyDescent="0.3">
      <c r="A37" s="15" t="s">
        <v>3</v>
      </c>
      <c r="B37" s="4" t="s">
        <v>32</v>
      </c>
      <c r="C37" s="16">
        <f>SUM(C24:C28)</f>
        <v>550</v>
      </c>
      <c r="D37" s="8">
        <v>10.67</v>
      </c>
      <c r="E37" s="17">
        <f>C37*D37</f>
        <v>5868.5</v>
      </c>
    </row>
    <row r="38" spans="1:5" ht="15.75" thickBot="1" x14ac:dyDescent="0.3">
      <c r="A38" s="5"/>
      <c r="B38" s="1" t="s">
        <v>27</v>
      </c>
      <c r="C38" s="47"/>
      <c r="D38" s="48"/>
      <c r="E38" s="49"/>
    </row>
    <row r="39" spans="1:5" ht="84.75" thickBot="1" x14ac:dyDescent="0.3">
      <c r="A39" s="15" t="s">
        <v>30</v>
      </c>
      <c r="B39" s="4" t="s">
        <v>28</v>
      </c>
      <c r="C39" s="16">
        <v>1</v>
      </c>
      <c r="D39" s="8">
        <v>2737.8509999999997</v>
      </c>
      <c r="E39" s="17">
        <f>C39*D39</f>
        <v>2737.8509999999997</v>
      </c>
    </row>
    <row r="40" spans="1:5" ht="15.75" thickBot="1" x14ac:dyDescent="0.3">
      <c r="A40" s="5"/>
      <c r="B40" s="1" t="s">
        <v>26</v>
      </c>
      <c r="C40" s="47"/>
      <c r="D40" s="48"/>
      <c r="E40" s="49"/>
    </row>
    <row r="41" spans="1:5" ht="24.75" thickBot="1" x14ac:dyDescent="0.3">
      <c r="A41" s="15" t="s">
        <v>30</v>
      </c>
      <c r="B41" s="4" t="s">
        <v>31</v>
      </c>
      <c r="C41" s="16">
        <v>1</v>
      </c>
      <c r="D41" s="8">
        <v>875</v>
      </c>
      <c r="E41" s="17">
        <f>C41*D41</f>
        <v>875</v>
      </c>
    </row>
    <row r="42" spans="1:5" ht="24.75" thickBot="1" x14ac:dyDescent="0.3">
      <c r="A42" s="15" t="s">
        <v>30</v>
      </c>
      <c r="B42" s="4" t="s">
        <v>25</v>
      </c>
      <c r="C42" s="16">
        <v>1</v>
      </c>
      <c r="D42" s="8">
        <v>700</v>
      </c>
      <c r="E42" s="17">
        <f>C42*D42</f>
        <v>700</v>
      </c>
    </row>
    <row r="43" spans="1:5" ht="15.75" thickBot="1" x14ac:dyDescent="0.3">
      <c r="A43" s="32"/>
      <c r="B43" s="33"/>
      <c r="C43" s="34" t="s">
        <v>6</v>
      </c>
      <c r="D43" s="35">
        <f>SUM(E6:E42)</f>
        <v>164194.52944529822</v>
      </c>
      <c r="E43" s="36"/>
    </row>
    <row r="44" spans="1:5" x14ac:dyDescent="0.25">
      <c r="A44" s="37"/>
      <c r="B44" s="37"/>
    </row>
    <row r="45" spans="1:5" x14ac:dyDescent="0.25">
      <c r="A45" s="37"/>
      <c r="B45" s="32"/>
      <c r="C45" s="38" t="s">
        <v>22</v>
      </c>
      <c r="D45" s="39">
        <v>0.13</v>
      </c>
      <c r="E45" s="40">
        <f>D43*0.13</f>
        <v>21345.288827888769</v>
      </c>
    </row>
    <row r="46" spans="1:5" x14ac:dyDescent="0.25">
      <c r="A46" s="37"/>
      <c r="B46" s="32"/>
      <c r="C46" s="38" t="s">
        <v>23</v>
      </c>
      <c r="D46" s="39">
        <v>0.06</v>
      </c>
      <c r="E46" s="40">
        <f>D43*0.06</f>
        <v>9851.6717667178928</v>
      </c>
    </row>
    <row r="47" spans="1:5" x14ac:dyDescent="0.25">
      <c r="A47" s="37"/>
      <c r="B47" s="32"/>
      <c r="C47" s="38" t="s">
        <v>29</v>
      </c>
      <c r="D47" s="32"/>
      <c r="E47" s="41">
        <f>D43+E46+E45</f>
        <v>195391.49003990489</v>
      </c>
    </row>
    <row r="48" spans="1:5" x14ac:dyDescent="0.25">
      <c r="A48" s="37"/>
      <c r="B48" s="32"/>
      <c r="C48" s="38" t="s">
        <v>7</v>
      </c>
      <c r="D48" s="39">
        <v>0.21</v>
      </c>
      <c r="E48" s="40">
        <f>E47*0.21</f>
        <v>41032.212908380025</v>
      </c>
    </row>
    <row r="49" spans="1:5" x14ac:dyDescent="0.25">
      <c r="A49" s="37"/>
      <c r="B49" s="32"/>
      <c r="C49" s="42" t="s">
        <v>6</v>
      </c>
      <c r="D49" s="42"/>
      <c r="E49" s="41">
        <f>E47+E48</f>
        <v>236423.70294828492</v>
      </c>
    </row>
  </sheetData>
  <mergeCells count="7">
    <mergeCell ref="C4:E4"/>
    <mergeCell ref="D43:E43"/>
    <mergeCell ref="A3:E3"/>
    <mergeCell ref="A4:A5"/>
    <mergeCell ref="B4:B5"/>
    <mergeCell ref="A13:E13"/>
    <mergeCell ref="A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Taula_projecte_v2026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Camps, Victor</dc:creator>
  <cp:lastModifiedBy>Herms, J.Ignasi</cp:lastModifiedBy>
  <dcterms:created xsi:type="dcterms:W3CDTF">2025-05-02T08:33:44Z</dcterms:created>
  <dcterms:modified xsi:type="dcterms:W3CDTF">2025-11-20T18:11:57Z</dcterms:modified>
</cp:coreProperties>
</file>