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erver-dd-01\public\SERVEIS_ADM_JURIDIC\CONTRACTACIO\2. LICITACIONS\06. PROC OBERT\26. 2026\07. 2026-478. S ALIMENTACIÓ FARINERA-NEXT\PER PUBLICAR\"/>
    </mc:Choice>
  </mc:AlternateContent>
  <xr:revisionPtr revIDLastSave="0" documentId="8_{C40F6746-2CD0-4071-82F6-C8132A9CAEF1}" xr6:coauthVersionLast="47" xr6:coauthVersionMax="47" xr10:uidLastSave="{00000000-0000-0000-0000-000000000000}"/>
  <bookViews>
    <workbookView xWindow="28680" yWindow="3480" windowWidth="24240" windowHeight="13020" xr2:uid="{00000000-000D-0000-FFFF-FFFF00000000}"/>
  </bookViews>
  <sheets>
    <sheet name="Hoja1" sheetId="1" r:id="rId1"/>
  </sheets>
  <definedNames>
    <definedName name="_xlnm.Print_Area" localSheetId="0">Hoja1!$A$1:$H$385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7" i="1"/>
  <c r="F9" i="1"/>
  <c r="F11" i="1"/>
  <c r="F13" i="1"/>
  <c r="F15" i="1"/>
  <c r="F17" i="1"/>
  <c r="F19" i="1"/>
  <c r="F21" i="1"/>
  <c r="F26" i="1"/>
  <c r="F28" i="1"/>
  <c r="F31" i="1"/>
  <c r="F32" i="1"/>
  <c r="F33" i="1"/>
  <c r="F30" i="1"/>
  <c r="F34" i="1"/>
  <c r="F36" i="1"/>
  <c r="F38" i="1"/>
  <c r="F40" i="1"/>
  <c r="F42" i="1"/>
  <c r="F45" i="1"/>
  <c r="F48" i="1"/>
  <c r="F50" i="1"/>
  <c r="F52" i="1"/>
  <c r="F54" i="1"/>
  <c r="F56" i="1"/>
  <c r="F58" i="1"/>
  <c r="F60" i="1"/>
  <c r="F64" i="1"/>
  <c r="F66" i="1"/>
  <c r="F68" i="1"/>
  <c r="F70" i="1"/>
  <c r="F72" i="1"/>
  <c r="F74" i="1"/>
  <c r="F76" i="1"/>
  <c r="F78" i="1"/>
  <c r="F81" i="1"/>
  <c r="F83" i="1"/>
  <c r="F85" i="1"/>
  <c r="F87" i="1"/>
  <c r="F90" i="1"/>
  <c r="F92" i="1"/>
  <c r="F95" i="1"/>
  <c r="F97" i="1"/>
  <c r="F99" i="1"/>
  <c r="F101" i="1"/>
  <c r="F103" i="1"/>
  <c r="F106" i="1"/>
  <c r="F108" i="1"/>
  <c r="F110" i="1"/>
  <c r="F112" i="1"/>
  <c r="F114" i="1"/>
  <c r="F116" i="1"/>
  <c r="F119" i="1"/>
  <c r="F121" i="1"/>
  <c r="F124" i="1"/>
  <c r="F126" i="1"/>
  <c r="F130" i="1"/>
  <c r="F132" i="1"/>
  <c r="F134" i="1"/>
  <c r="F137" i="1"/>
  <c r="F139" i="1"/>
  <c r="F141" i="1"/>
  <c r="F143" i="1"/>
  <c r="F145" i="1"/>
  <c r="F147" i="1"/>
  <c r="F149" i="1"/>
  <c r="F152" i="1"/>
  <c r="F154" i="1"/>
  <c r="F156" i="1"/>
  <c r="F158" i="1"/>
  <c r="F160" i="1"/>
  <c r="F163" i="1"/>
  <c r="F165" i="1"/>
  <c r="F167" i="1"/>
  <c r="F169" i="1"/>
  <c r="F171" i="1"/>
  <c r="F173" i="1"/>
  <c r="F175" i="1"/>
  <c r="F177" i="1"/>
  <c r="F180" i="1"/>
  <c r="F182" i="1"/>
  <c r="F186" i="1"/>
  <c r="F188" i="1"/>
  <c r="F190" i="1"/>
  <c r="F192" i="1"/>
  <c r="F194" i="1"/>
  <c r="F197" i="1"/>
  <c r="F199" i="1"/>
  <c r="F201" i="1"/>
  <c r="F203" i="1"/>
  <c r="F205" i="1"/>
  <c r="F207" i="1"/>
  <c r="F209" i="1"/>
  <c r="F212" i="1"/>
  <c r="F214" i="1"/>
  <c r="F216" i="1"/>
  <c r="F218" i="1"/>
  <c r="F222" i="1"/>
  <c r="F224" i="1"/>
  <c r="F226" i="1"/>
  <c r="F228" i="1"/>
  <c r="F230" i="1"/>
  <c r="F233" i="1"/>
  <c r="F235" i="1"/>
  <c r="F237" i="1"/>
  <c r="F239" i="1"/>
  <c r="F241" i="1"/>
  <c r="F243" i="1"/>
  <c r="F245" i="1"/>
  <c r="F247" i="1"/>
  <c r="F249" i="1"/>
  <c r="F252" i="1"/>
  <c r="F254" i="1"/>
  <c r="F256" i="1"/>
  <c r="F258" i="1"/>
  <c r="F260" i="1"/>
  <c r="F262" i="1"/>
  <c r="F265" i="1"/>
  <c r="F267" i="1"/>
  <c r="F270" i="1"/>
  <c r="F272" i="1"/>
  <c r="F275" i="1"/>
  <c r="F277" i="1"/>
  <c r="F281" i="1"/>
  <c r="F283" i="1"/>
  <c r="F285" i="1"/>
  <c r="F287" i="1"/>
  <c r="F289" i="1"/>
  <c r="F291" i="1"/>
  <c r="F294" i="1"/>
  <c r="F296" i="1"/>
  <c r="F298" i="1"/>
  <c r="F300" i="1"/>
  <c r="F302" i="1"/>
  <c r="F304" i="1"/>
  <c r="F306" i="1"/>
  <c r="F309" i="1"/>
  <c r="F311" i="1"/>
  <c r="F313" i="1"/>
  <c r="F316" i="1"/>
  <c r="F318" i="1"/>
  <c r="F320" i="1"/>
  <c r="F322" i="1"/>
  <c r="F324" i="1"/>
  <c r="F326" i="1"/>
  <c r="F328" i="1"/>
  <c r="F330" i="1"/>
  <c r="F332" i="1"/>
  <c r="F334" i="1"/>
  <c r="F336" i="1"/>
  <c r="F339" i="1"/>
  <c r="F341" i="1"/>
  <c r="F343" i="1"/>
  <c r="F345" i="1"/>
  <c r="F347" i="1"/>
  <c r="F349" i="1"/>
  <c r="F351" i="1"/>
  <c r="F353" i="1"/>
  <c r="F355" i="1"/>
  <c r="F359" i="1"/>
  <c r="F361" i="1"/>
  <c r="F363" i="1"/>
  <c r="F366" i="1"/>
  <c r="F368" i="1"/>
  <c r="F370" i="1"/>
  <c r="F372" i="1"/>
  <c r="F374" i="1"/>
  <c r="F376" i="1"/>
  <c r="F3" i="1"/>
  <c r="E385" i="1"/>
  <c r="F385" i="1"/>
  <c r="G385" i="1"/>
  <c r="H385" i="1"/>
  <c r="E384" i="1"/>
  <c r="F384" i="1"/>
  <c r="G384" i="1"/>
  <c r="H384" i="1"/>
  <c r="F383" i="1"/>
  <c r="G383" i="1"/>
  <c r="H383" i="1"/>
  <c r="F382" i="1"/>
  <c r="G382" i="1"/>
  <c r="H382" i="1"/>
  <c r="F381" i="1"/>
  <c r="G381" i="1"/>
  <c r="H381" i="1"/>
  <c r="H380" i="1"/>
  <c r="G376" i="1"/>
  <c r="G374" i="1"/>
  <c r="G372" i="1"/>
  <c r="G370" i="1"/>
  <c r="G368" i="1"/>
  <c r="G366" i="1"/>
  <c r="H365" i="1"/>
  <c r="G363" i="1"/>
  <c r="G361" i="1"/>
  <c r="G359" i="1"/>
  <c r="H358" i="1"/>
  <c r="G355" i="1"/>
  <c r="G353" i="1"/>
  <c r="G351" i="1"/>
  <c r="G349" i="1"/>
  <c r="G347" i="1"/>
  <c r="G345" i="1"/>
  <c r="G343" i="1"/>
  <c r="G341" i="1"/>
  <c r="G339" i="1"/>
  <c r="H338" i="1"/>
  <c r="G336" i="1"/>
  <c r="G334" i="1"/>
  <c r="G332" i="1"/>
  <c r="G330" i="1"/>
  <c r="G328" i="1"/>
  <c r="G326" i="1"/>
  <c r="G324" i="1"/>
  <c r="G322" i="1"/>
  <c r="G320" i="1"/>
  <c r="G318" i="1"/>
  <c r="G316" i="1"/>
  <c r="H315" i="1"/>
  <c r="G313" i="1"/>
  <c r="G311" i="1"/>
  <c r="G309" i="1"/>
  <c r="H308" i="1"/>
  <c r="G306" i="1"/>
  <c r="G304" i="1"/>
  <c r="G302" i="1"/>
  <c r="G300" i="1"/>
  <c r="G298" i="1"/>
  <c r="G296" i="1"/>
  <c r="G294" i="1"/>
  <c r="H293" i="1"/>
  <c r="G291" i="1"/>
  <c r="G289" i="1"/>
  <c r="G287" i="1"/>
  <c r="G285" i="1"/>
  <c r="G283" i="1"/>
  <c r="G281" i="1"/>
  <c r="H280" i="1"/>
  <c r="G277" i="1"/>
  <c r="G275" i="1"/>
  <c r="H274" i="1"/>
  <c r="G272" i="1"/>
  <c r="G270" i="1"/>
  <c r="H269" i="1"/>
  <c r="G267" i="1"/>
  <c r="G265" i="1"/>
  <c r="H264" i="1"/>
  <c r="G262" i="1"/>
  <c r="G260" i="1"/>
  <c r="G258" i="1"/>
  <c r="G256" i="1"/>
  <c r="G254" i="1"/>
  <c r="G252" i="1"/>
  <c r="H251" i="1"/>
  <c r="G249" i="1"/>
  <c r="G247" i="1"/>
  <c r="G245" i="1"/>
  <c r="G243" i="1"/>
  <c r="G241" i="1"/>
  <c r="G239" i="1"/>
  <c r="G237" i="1"/>
  <c r="G235" i="1"/>
  <c r="G233" i="1"/>
  <c r="H232" i="1"/>
  <c r="G230" i="1"/>
  <c r="G228" i="1"/>
  <c r="G226" i="1"/>
  <c r="G224" i="1"/>
  <c r="G222" i="1"/>
  <c r="H221" i="1"/>
  <c r="G218" i="1"/>
  <c r="G216" i="1"/>
  <c r="G214" i="1"/>
  <c r="G212" i="1"/>
  <c r="H211" i="1"/>
  <c r="G209" i="1"/>
  <c r="G207" i="1"/>
  <c r="G205" i="1"/>
  <c r="G203" i="1"/>
  <c r="G201" i="1"/>
  <c r="G199" i="1"/>
  <c r="G197" i="1"/>
  <c r="H196" i="1"/>
  <c r="G194" i="1"/>
  <c r="G192" i="1"/>
  <c r="G190" i="1"/>
  <c r="G188" i="1"/>
  <c r="G186" i="1"/>
  <c r="H185" i="1"/>
  <c r="G182" i="1"/>
  <c r="G180" i="1"/>
  <c r="H179" i="1"/>
  <c r="G177" i="1"/>
  <c r="G175" i="1"/>
  <c r="G173" i="1"/>
  <c r="G171" i="1"/>
  <c r="G169" i="1"/>
  <c r="G167" i="1"/>
  <c r="G165" i="1"/>
  <c r="G163" i="1"/>
  <c r="H162" i="1"/>
  <c r="G160" i="1"/>
  <c r="G158" i="1"/>
  <c r="G156" i="1"/>
  <c r="G154" i="1"/>
  <c r="G152" i="1"/>
  <c r="H151" i="1"/>
  <c r="G149" i="1"/>
  <c r="G147" i="1"/>
  <c r="G145" i="1"/>
  <c r="G143" i="1"/>
  <c r="G141" i="1"/>
  <c r="G139" i="1"/>
  <c r="G137" i="1"/>
  <c r="H136" i="1"/>
  <c r="G134" i="1"/>
  <c r="G132" i="1"/>
  <c r="G130" i="1"/>
  <c r="H129" i="1"/>
  <c r="G126" i="1"/>
  <c r="G124" i="1"/>
  <c r="H123" i="1"/>
  <c r="G121" i="1"/>
  <c r="G119" i="1"/>
  <c r="H118" i="1"/>
  <c r="G116" i="1"/>
  <c r="G114" i="1"/>
  <c r="G112" i="1"/>
  <c r="G110" i="1"/>
  <c r="G109" i="1"/>
  <c r="G108" i="1"/>
  <c r="G106" i="1"/>
  <c r="H105" i="1"/>
  <c r="G103" i="1"/>
  <c r="G101" i="1"/>
  <c r="G99" i="1"/>
  <c r="G97" i="1"/>
  <c r="G95" i="1"/>
  <c r="H94" i="1"/>
  <c r="G92" i="1"/>
  <c r="G90" i="1"/>
  <c r="H89" i="1"/>
  <c r="G87" i="1"/>
  <c r="G85" i="1"/>
  <c r="G83" i="1"/>
  <c r="G81" i="1"/>
  <c r="H80" i="1"/>
  <c r="G78" i="1"/>
  <c r="G76" i="1"/>
  <c r="G74" i="1"/>
  <c r="G72" i="1"/>
  <c r="G70" i="1"/>
  <c r="G68" i="1"/>
  <c r="G66" i="1"/>
  <c r="G64" i="1"/>
  <c r="H63" i="1"/>
  <c r="G60" i="1"/>
  <c r="G58" i="1"/>
  <c r="G56" i="1"/>
  <c r="G54" i="1"/>
  <c r="G52" i="1"/>
  <c r="G50" i="1"/>
  <c r="G48" i="1"/>
  <c r="G45" i="1"/>
  <c r="H44" i="1"/>
  <c r="G42" i="1"/>
  <c r="G40" i="1"/>
  <c r="G38" i="1"/>
  <c r="G36" i="1"/>
  <c r="G34" i="1"/>
  <c r="G33" i="1"/>
  <c r="G32" i="1"/>
  <c r="G31" i="1"/>
  <c r="G30" i="1"/>
  <c r="G28" i="1"/>
  <c r="G26" i="1"/>
  <c r="H25" i="1"/>
  <c r="H24" i="1"/>
  <c r="G21" i="1"/>
  <c r="G19" i="1"/>
  <c r="G17" i="1"/>
  <c r="G15" i="1"/>
  <c r="G13" i="1"/>
  <c r="G11" i="1"/>
  <c r="G9" i="1"/>
  <c r="G7" i="1"/>
  <c r="G5" i="1"/>
  <c r="H4" i="1"/>
  <c r="H3" i="1"/>
  <c r="H2" i="1"/>
</calcChain>
</file>

<file path=xl/sharedStrings.xml><?xml version="1.0" encoding="utf-8"?>
<sst xmlns="http://schemas.openxmlformats.org/spreadsheetml/2006/main" count="601" uniqueCount="394">
  <si>
    <t>ECOMUSEU FARINERA F5. PROJECTE DE RENOVACIÓ MUSEOGRÀFICA PER A LA POSADA EN VALOR DE L'ECOMUSEU FARINERA DE CASTELLÓ D'EMPÚRIES. PRESSUPOST BLOC2: SALA DE L'ALIMENTACIÓ</t>
  </si>
  <si>
    <t>TOTAL AMB IVA</t>
  </si>
  <si>
    <t>MEMÒRIA CONSTRUCTIVA VALORADA</t>
    <phoneticPr fontId="0" type="noConversion"/>
  </si>
  <si>
    <t>UA</t>
    <phoneticPr fontId="0" type="noConversion"/>
  </si>
  <si>
    <t>PREU UA</t>
    <phoneticPr fontId="0" type="noConversion"/>
  </si>
  <si>
    <t>PREU TOTAL</t>
    <phoneticPr fontId="0" type="noConversion"/>
  </si>
  <si>
    <t>IMPORT D'IVA</t>
    <phoneticPr fontId="0" type="noConversion"/>
  </si>
  <si>
    <t>I.</t>
  </si>
  <si>
    <t>ADEQUACIÓ DE L'ESPAI</t>
  </si>
  <si>
    <t>I.1</t>
  </si>
  <si>
    <t>TREBALLS PRELIMINARS</t>
    <phoneticPr fontId="0" type="noConversion"/>
  </si>
  <si>
    <t>I.1.1</t>
    <phoneticPr fontId="0" type="noConversion"/>
  </si>
  <si>
    <t>ut</t>
    <phoneticPr fontId="0" type="noConversion"/>
  </si>
  <si>
    <t xml:space="preserve">DESMUNTAR MOBILIARI ACTUAL </t>
  </si>
  <si>
    <t xml:space="preserve">Desmuntar el plafonat de la barana, separar els materials i portar-ho a la deixalleria. </t>
  </si>
  <si>
    <t>I.1.2</t>
  </si>
  <si>
    <t>m2</t>
    <phoneticPr fontId="0" type="noConversion"/>
  </si>
  <si>
    <t>DESMUNTATGE DEL SISTEMA D'IL·LUMINACIÓ ACTUAL</t>
    <phoneticPr fontId="0" type="noConversion"/>
  </si>
  <si>
    <t>Retirar la instal·lació de carrils d'il·luminació del sostre, els cables de subjecció i els focus. Separar els materials i portar-ho a la deixalleria. Llogar i posar bastida.</t>
  </si>
  <si>
    <t>I.1.3</t>
  </si>
  <si>
    <t>ut</t>
    <phoneticPr fontId="0" type="noConversion"/>
  </si>
  <si>
    <t>OPACAR FINESTRES I PORTA DE VIDRE</t>
  </si>
  <si>
    <t>Vinilar les tres finestres de la sala i la porta de vidre, des de la part interior, per matitzar l'entrada de llum.</t>
  </si>
  <si>
    <t>I.1.4</t>
  </si>
  <si>
    <t>m2</t>
    <phoneticPr fontId="0" type="noConversion"/>
  </si>
  <si>
    <t>PINTURA</t>
    <phoneticPr fontId="0" type="noConversion"/>
  </si>
  <si>
    <t>Pintar a la calç, en color blanc trencat, igualant la resta de l'entrada totes les parets d'obra.</t>
  </si>
  <si>
    <t>I.1.5</t>
  </si>
  <si>
    <t>ml</t>
    <phoneticPr fontId="0" type="noConversion"/>
  </si>
  <si>
    <t>IL·LUMINACIÓ GENERAL: GUIES PENDULARS ALIMENTACIÓ I SALA DEL BLAT</t>
  </si>
  <si>
    <t>Subministrar i instal·lar les guies trifàsiques de color blanc, model TRACK N 3c TRACK 250V/16A max. IP20
MWH de 2 i 3ml, similar o superior, amb els cables i sistemes de suspensió, i les peces necessàries entre guies (alimentadors, encreuaments, unions i finals de carril). Distribució i nombre de peces segons plànol de la planta d'il·luminació. Compatibles o iguals a la resta de la il·luminació de l'Ecomuseu Farinera.</t>
  </si>
  <si>
    <t>I.1.6</t>
  </si>
  <si>
    <t>ut</t>
    <phoneticPr fontId="0" type="noConversion"/>
  </si>
  <si>
    <t>IL·LUMINACIÓ GENERAL: FOCUS ALIMENTACIÓ I SALA DEL BLAT</t>
  </si>
  <si>
    <t>Subministrar i instal·lar focus model XZOOM de ARELUX. ADJ. PROJECTOR for TKN 1x20W 220-240V AC 400, o similar o superior, a les guies trifàsiques del sostre. Projector LED 20W. Zoom 6º-60ª, CRI90 color blanc, dímer manual i 3000K. Compatibles o iguals a la resta de la il·luminació de l'Ecomuseu Farinera.</t>
  </si>
  <si>
    <t>I.1.7</t>
  </si>
  <si>
    <t>IL·LUMINACIÓ GENERAL: CONNECTORS ENDOLLS CARRILS ALIMENTACIÓ I SALA DEL BLAT</t>
  </si>
  <si>
    <t>Subministrar i instal·lar els adaptadors TRACK N 3c LINEAR CONNECTOR WH color blanc, compatibles amb les guies trifàsiques TRACK N 3c TRACK 250V/16A max. IP20 MWH de color blanc o similar. Compatibles o iguals a la resta de la il·luminació de l'Ecomuseu Farinera.</t>
  </si>
  <si>
    <t>I.1.9</t>
  </si>
  <si>
    <t>FOLRAT COLUMNES CENTRALS I PARET FRONTAL</t>
  </si>
  <si>
    <t>Subministrar i instal·lar plafons de MDF 16, acabat amb esmalt acrílic color a definir per la DF, segons plànols Tancament columna D i E. Fer separadors amb llistons de faig envernissats natural.</t>
  </si>
  <si>
    <t>I.1.10</t>
  </si>
  <si>
    <t>REINSTAL·LACIÓ GUIES PENJA QUADRES</t>
  </si>
  <si>
    <t>Desmuntar i instal·lar de nou a 3 m d'alçada les guies per penjar quadres existents al museu</t>
  </si>
  <si>
    <t>II.</t>
    <phoneticPr fontId="0" type="noConversion"/>
  </si>
  <si>
    <t>MOBILIARI</t>
  </si>
  <si>
    <t>SA.ME.1</t>
  </si>
  <si>
    <t>ENTRADA SALA</t>
  </si>
  <si>
    <t>ut</t>
    <phoneticPr fontId="0" type="noConversion"/>
  </si>
  <si>
    <t xml:space="preserve">ESTRUCTURA </t>
  </si>
  <si>
    <t>Parets de DMF16mm amb llistons de fusta de pi natural</t>
  </si>
  <si>
    <t>VITRINA</t>
  </si>
  <si>
    <t>Subministrar i instal·lar els vidres laminats 5+5. Fer unions amb fil de silicona</t>
  </si>
  <si>
    <t>IL·LUMINACIÓ</t>
  </si>
  <si>
    <t>Subministrament i instal·lació de carrils trifàsics 3ml d'il·luminació fixats a l'estructura interior de fusta. Color blanc. Inclou finals, connectors i cablejat a la xarxa</t>
  </si>
  <si>
    <t>Subministrament i instal·lació de focus carril model THREELINE GU10 Color blanc o similar</t>
  </si>
  <si>
    <t>Subministrament i instal·lació de bombetes GU10 3000k 6W, 15º 600lm</t>
  </si>
  <si>
    <t>Capa d'imprimació i pintura plàstica satin en color a definir per la DF sobre el DMF16. Pintura esmalt sobre planxa de la barana amb el mateix color de l'estructura.</t>
  </si>
  <si>
    <t>ut</t>
  </si>
  <si>
    <t>BARANA</t>
  </si>
  <si>
    <t>Barana construida amb perfil metàl·lic pintat segons DF i passama de fusta</t>
  </si>
  <si>
    <t>MIRALLS</t>
  </si>
  <si>
    <t>Panell amb mirall instal·lat al sostre i al terra de la vitrina</t>
  </si>
  <si>
    <t>PLATS</t>
  </si>
  <si>
    <t>Subministrar plats comercials, plans de color blanc, i fixar-los amb material adhesiu removible al moble.</t>
  </si>
  <si>
    <t>SUPORTS PLATS</t>
  </si>
  <si>
    <t>Fabricar els suports a mida pels objectes (plats de col.lecció) amb peu metàl·lic i protector. Caldrà adaptar cada peça  amb el suport necessarí per a la seva exposició. Caldrà fer el muntatge a la sala.</t>
  </si>
  <si>
    <t>SA.ME.2</t>
  </si>
  <si>
    <t>PROJECCIÓ PLATS</t>
  </si>
  <si>
    <t>PARET SUPORT</t>
  </si>
  <si>
    <t xml:space="preserve">Estructura de melamina 16 mm amb acabat a definir per la DF. </t>
  </si>
  <si>
    <t>Estructura de DMF16 mm pintada en color a definir per la DF i sòcol DMF hidròfug.</t>
  </si>
  <si>
    <t>ut</t>
    <phoneticPr fontId="0" type="noConversion"/>
  </si>
  <si>
    <t>PANTALLA DE PROJECCIÓ</t>
  </si>
  <si>
    <t>Panell de melamina blanca amb les cantonades xapades, tallada en cercle.</t>
  </si>
  <si>
    <t>EQUIP DE PROJECCIÓ</t>
  </si>
  <si>
    <t>Projector làser OPTOMA HZ40 4000 L, similar o superior. Resolució FHD 1920x1080.16:9 Lent:1,.21:1-1.59:1. Distància de projecció 1m-7m. 3D FS/BD Altaveu 15W. Keystone vertical +-30%. Auto Keystone. IP6X. DuraCore Làser 30.000h. Retall circular de la imatge projectada.</t>
  </si>
  <si>
    <t>REPRODUCTOR D'IMATGES</t>
  </si>
  <si>
    <t>Subministrar un reproductor Britghsing SE HD similar o superior, un suport per projector de sostre, el cable HDMI i la tarjeta SD. Fer muntatge i posada en marxa de l'equipament.</t>
  </si>
  <si>
    <t>SENSOR DE PROXIMITAT</t>
  </si>
  <si>
    <t>Instal·lar un sensor de proximitat per activar la projecció.</t>
  </si>
  <si>
    <t>IMATGES I REALITZACIÓ VÍDEO</t>
  </si>
  <si>
    <t>Fotogradiar 20 plats concrets, definits pel comissariat, i realitzar un vídaudiovisual amb incorporació de textos, música  i fotografies. Edició de l'audiovisual i incorporació de textos sobre impresos a cada plat. Percentatges de farina.</t>
  </si>
  <si>
    <t>GRÀFICA FRASE</t>
  </si>
  <si>
    <t>Vinil de tall color a definir per la DF. Aplicar sobre suport de fusta pintada.</t>
  </si>
  <si>
    <t>ml</t>
  </si>
  <si>
    <t>IL·LUMINACIÓ PERIMETRAL</t>
  </si>
  <si>
    <t>Subministrar i instal·lar una tira de led perimetral a la pantalla de profecció. 220V 120 led/m 1000lm color 3000k</t>
  </si>
  <si>
    <t>SA.MF.1</t>
  </si>
  <si>
    <t>PRESENTACIÓ: MUR EVOLUCIÓ RECOLECCIÓ</t>
  </si>
  <si>
    <t>ESTRUCTURA CORBADA</t>
  </si>
  <si>
    <t>Subministrament d'una estructura corba en MDF de diferents gruixos. Construir i muntar a la sala. Pintar els laterals en esmalt acrílic, color RAL a definir per la DF.</t>
  </si>
  <si>
    <t>m2</t>
  </si>
  <si>
    <t xml:space="preserve">GRÀFICA FONS </t>
  </si>
  <si>
    <t>Imprimir vinil, aplicar-lo sobre plafó de pvc i acabar amb laminat mat de protecció. Mides i unitats segons plànols: SA.MF.1</t>
  </si>
  <si>
    <t>EVOLUCIÓ DE LES EINES</t>
  </si>
  <si>
    <t>Subministrar els objectes per exposar: facsímil falç prehistòrica, falç inicis sXX, dalla inicis s XX. Fer fixacions a mida, separades de la paret corbada i posar protecció als llocs de tall.</t>
  </si>
  <si>
    <t>PANTALLES EVOLUCIÓ EINES MODERNES</t>
  </si>
  <si>
    <t>Subministrar i instal·lar dues pantalles professionals format 16/9 de 27", amb reproductor HDMedia, cable HDMI i tarjeta de memòria amb la gravació del continguts. Fer proves de funcionament i posada a punt.</t>
  </si>
  <si>
    <t>VíDEOS EVOLUCIÓ EINES MODERNES</t>
  </si>
  <si>
    <t>Editar un minireportatge de com treballa la màquina lligadora i la recolectora de blat. Són dos audiovisuals diferents per reproduir un a cada pantalla. Treballar amb imatges enregistrades del Museu.</t>
  </si>
  <si>
    <t>PANTALLA REPRODUCCIÓ PROCÈS DEL BLAT</t>
  </si>
  <si>
    <t>Subministrar un monitor TOSHIBA 55" similar o superior, un reproductor Britghsing SE HD similar o superior, un suport per monitors de 55", el cable HDMI i la tarjeta SD. Fer muntatge i posada en marxa de l'equipament. Adequar i carregar el contingut entregat pel Museu.</t>
  </si>
  <si>
    <t>CABLEJAT ELÈCTRIC</t>
  </si>
  <si>
    <t>Fer instal·lació elèctrica per a les pantalles i reproductors. Subministrar i instal·lar el cablejat des de les preses de corrent de la sala als aparells.</t>
  </si>
  <si>
    <t xml:space="preserve">PAVIMENT </t>
  </si>
  <si>
    <t>Subministrar i instal·lar moqueta de 6mm en llosetes adhesives de 50x50 cm, color a concretar per la DF segons mostres. Fer un cercle de diàmetre de 6m.</t>
  </si>
  <si>
    <t>SA.MF.2</t>
  </si>
  <si>
    <t>CLASSIFICACIÓ DEL BLAT</t>
  </si>
  <si>
    <t>MOBLE TAULA</t>
  </si>
  <si>
    <t xml:space="preserve">Moble construït amb fusta d'avet de 20mm amb vernís mat natural i melamina de 19mm gris. Inclou vidre laminat i peus metàl·lics de ferro (vegeu plànol SA.MF.2b) pintats en esmalt satinat RAL a definir per la DF. </t>
  </si>
  <si>
    <t>SISTEMA DE VISIÓ AUGMENTADA</t>
  </si>
  <si>
    <t>Subministrar dues guies metàliques de desplaçament longitudinal de 120 cm per una lent de 10 augments muntada sobre un portalents metàl·lic. Instal·lar l'element sobre el vidre de les mostres de blat. Ha de ser removible per fer el manteniment de les mostres.</t>
  </si>
  <si>
    <t>SUPORT GRÀFICA</t>
  </si>
  <si>
    <t>Estructura metàl·lica de ferro pintada amb esmalt setinat RAL a definir per la DF, i plafó de melamina per aplicar la gràfica Vegeu plànol SA.MF.2c</t>
  </si>
  <si>
    <t xml:space="preserve">GRÀFICA PLAFONS </t>
    <phoneticPr fontId="0" type="noConversion"/>
  </si>
  <si>
    <t>Imprimir vinil, aplicar-lo sobre plafó de melamina i acabar amb laminat mat de protecció. Ha de ser una impressió contínua per no tenir juntes en els plafons. Mides i unitats segons plànols: SA.MF.2c</t>
  </si>
  <si>
    <t>SA.MA.1</t>
  </si>
  <si>
    <t>MODUL ADAPTAT</t>
  </si>
  <si>
    <t xml:space="preserve">Moble construït amb fusta d'avet envernissada acabada mat natural i melamina de 19mm gris. Inclou peus metàl·lics de ferro (vegeu plànol SA.MA.1b) pintats amb esmalt setinat RAL a definir per la DF. </t>
  </si>
  <si>
    <t>GRÀFICA ACCESSIBLE</t>
  </si>
  <si>
    <t>Imprimir làmina de composite d'alumini de 3mm, la gràfica ha de ser en relleu, incorporar text en braille, codi QR, ressaltat i àudio explicatiu. S'haurà de fixar a cada estructura.</t>
  </si>
  <si>
    <t>SA.MF.3</t>
  </si>
  <si>
    <t>GRA DE BLAT</t>
  </si>
  <si>
    <t>Moble construït amb MDF 16mm esmaltat en color RAL a definir per la DF. Inclou estructura de sòcol en pi i acabat amb xapa d'inox o similar (vegeu plànol SA.MA.3a), vidre laminat a mida i instal·lació a la sala.</t>
  </si>
  <si>
    <t>TOTEM GRA DE BLAT</t>
  </si>
  <si>
    <t>Moble construït amb MDF 16mm esmaltat en color RAL a definir per la DF. Inclou orifici per fixar la maqueta del gra de blat (vegeu plànol SA.MA.3b).</t>
  </si>
  <si>
    <t>Subministrar tira de led de 7W/4000K. Fer instal·lació elèctrica als mobles i subministrar i instal·lar el cablejat des de les preses de corrent de la sala als punts de llum.</t>
  </si>
  <si>
    <t>MAQUETA GRA DE BLAT</t>
  </si>
  <si>
    <t>Subministrar una maqueta, en fibra de vidre, d'un gra de blat, realista, on es vegi en 3D les diferents parts seccionades. Mida aproximada 60 cm d'altura. Ha de portar una varilla roscada per la fixació al moble, a la part inferior.</t>
  </si>
  <si>
    <t>Imprimir vinil, aplicar-lo en reversa, als vidres del mobles. Mides segons plànols: SA.MF.3a</t>
  </si>
  <si>
    <t>SA.MF.4</t>
  </si>
  <si>
    <t>ALVEÒGRAF DE CHOPIN</t>
  </si>
  <si>
    <t xml:space="preserve">Moble construït amb fusta d'avet de 20mm envernissada acabat mat natural, i melamina de 19mm gris. Inclou vidre laminat i peus metàl·lics de ferro (vegeu plànol SA.MF.4b) pintats en esmalt setinat RAL a definir per la DF. </t>
  </si>
  <si>
    <t>m2</t>
    <phoneticPr fontId="0" type="noConversion"/>
  </si>
  <si>
    <t>BOTONERA</t>
  </si>
  <si>
    <t>Subministrar i instal·lar botons per prèmer tipus Lorenzo o similar. Fer el cablejat per acció directe. La caixa de llum es manté encesa mentre el botó està premut. Instal·lar tires de led darrera cada una de les imatges de la gràfica.</t>
  </si>
  <si>
    <t>Estructura metàl·lica de ferro pintada amb esmalt setinat RAL a definir per la DF, i plafó de melamina per aplicar la gràfica Vegeu plànol SA.MF.4c</t>
  </si>
  <si>
    <t>GRÀFICA PLAFÓ</t>
  </si>
  <si>
    <t>Imprimir vinil, aplicar-lo sobre plafó de melamina i acabar amb laminat mat de protecció. Ha de ser una impressió contínua per no tenir juntes en els plafons. Mides i unitats segons plànols: SA.MF.4d</t>
  </si>
  <si>
    <t>ut</t>
    <phoneticPr fontId="0" type="noConversion"/>
  </si>
  <si>
    <t>GRÀFICA CAIXA DE LLUM</t>
  </si>
  <si>
    <t>Imprimir backligh i aplicar-lo rera vidre laminat 3+3. Mides i unitats segons plànols: SA.MF.4d</t>
  </si>
  <si>
    <t>MONITOR ALVEÒGRAF DE CHOPIN</t>
  </si>
  <si>
    <t xml:space="preserve">Subministrar un monitor d'us professional de 32", un suport per monitors de 32", el cable HDMI i la tarjeta SD. Fer muntatge i posada en marxa de l'equipament segons plànol SA.MF.4d. Adequar i carregar el contingut entregat pel Museu. </t>
  </si>
  <si>
    <t>SA.MF.5</t>
  </si>
  <si>
    <t>INTRO MÒDULS FARINA</t>
  </si>
  <si>
    <t>Estructura metàl·lica de ferro pintada amb esmalt setinat RAL a definir per la DF, i plafó de melamina gris per la gràfica.</t>
  </si>
  <si>
    <t>Imprimir vinil, aplicar-lo sobre plafó de melamina i acabar amb laminat mat de protecció. Ha de ser una impressió contínua per no tenir juntes en els plafons. Mides i unitats segons plànols: SA.MF.5</t>
  </si>
  <si>
    <t>SA.MF.6</t>
  </si>
  <si>
    <t>TRANSGÈNICS</t>
  </si>
  <si>
    <t>Imprimir vinil, aplicar-lo sobre plafó de melamina i acabar amb laminat mat de protecció. Ha de ser una impressió contínua per no tenir juntes en els plafons. Mides i unitats segons plànols: SA.MF.6</t>
  </si>
  <si>
    <t>SA.MA.2</t>
  </si>
  <si>
    <t xml:space="preserve">Moble construït amb fusta d'avet envernissada acabat mat natural, i melamina de 19mm gris. Inclou peus de metàl·lics de ferro (vegeu plànol SA.MA.2b) pintats amb esmalt setinat RAL a definir per la DF. </t>
  </si>
  <si>
    <t>DISPENSADOR D'AROMES</t>
  </si>
  <si>
    <t>Subministrar 4 dispensadors d'aromes i 4 concentrats d'aromes. Els dispensadoors seran fàcils de reomplir i han de ser d'acció manual</t>
  </si>
  <si>
    <t>SA.CF.1</t>
  </si>
  <si>
    <t>SUPERMERCAT</t>
  </si>
  <si>
    <t xml:space="preserve">Moble construït amb fusta d'avet de 20mm envernissada amb acabat mat natural, i melamina de 19mm gris. Inclou vidre laminat i peus metàl·lics de ferro (vegeu plànols SA.CF.1b, SA.CF.1c i SA.CF.1d) pintats amb esmalt setinat RAL a definir per la DF. </t>
  </si>
  <si>
    <t>INTERACTIU RODES D'ALIMENTS</t>
  </si>
  <si>
    <t>Subministrar dos plafons circulars de melamina, amb cantells xapats, de 80 cm de ø i Instal·lar un sistema de gir manual, amb coixinets, sota el vidre de la gràfica.</t>
  </si>
  <si>
    <t>GRÀFICA RODA</t>
  </si>
  <si>
    <t>Imprimir vinil, aplicar-lo sobre plafó de melamina i acabar amb laminat mat de protecció.</t>
  </si>
  <si>
    <t>GRÀFICA TAULA</t>
  </si>
  <si>
    <t>Imprimir vinil en reversa i aplicar-lo sota el vidre laminat. Caldra fer quatre finestres a cada vinil segons AAFF.</t>
  </si>
  <si>
    <t>COBERTA SUPERMERCAT</t>
  </si>
  <si>
    <t>Estructura de llistons d'avet de 40x40mm envernissada acabat mat natural. Caldrà penjar-la del sostre amb cables d'acer a 280 cm d'alçada. (vegeu plànols SA.CF.1d)</t>
  </si>
  <si>
    <t>Estructura metàl·lica de ferro pintada en esmalt setinat RAL a definir per la DF i plafó de melamina per aplicar la gràfica (Vegeu plànol SA.CF.1e)</t>
  </si>
  <si>
    <t>GRÀFICA MÒDUL</t>
  </si>
  <si>
    <t>SA.CF.2</t>
  </si>
  <si>
    <t>ETIQUETATGE PRODUCTE</t>
  </si>
  <si>
    <t xml:space="preserve">Moble construït amb fusta d'avet de 20mm envernissada acabat mat natural, i melamina de 19mm gris. Inclou peus metàl·lics de ferro (vegeu plànols SA.CF.2a) pintats amb esmalt setinat RAL a definir per la DF. </t>
  </si>
  <si>
    <t>INTERACTIU CODI DE BARRES</t>
  </si>
  <si>
    <t>Subministrar un lector de codi de barres connectat a un PC i monitor-pantalla 27" per mostrar la informació amb la composició dels productes. Caldrà fer el software de lectura i instal·lar-ho a l'interactiu. Inclou el suport de la pantalla 27" i la posada en funcionament de l'equipament.</t>
  </si>
  <si>
    <t>Estructura metàl·lica de ferro pintada amb esmalt setinat RAL a definir per la DF, i plafó de melamina per aplicar la gràfica (Vegeu plànol SA.CF.2b)</t>
  </si>
  <si>
    <t>GRÀFICA INFOGRAFIA ETIQUETA</t>
  </si>
  <si>
    <t>GRÀFICA ETIQUETES</t>
  </si>
  <si>
    <t>Imprimir vinil, aplicar-lo sobre plafó pvc de 3mm, voltant els cantons i acabar amb laminat mat de protecció.</t>
  </si>
  <si>
    <t>SA.CF.3</t>
  </si>
  <si>
    <t>REBOST-CUINA</t>
  </si>
  <si>
    <t>TARIMA</t>
  </si>
  <si>
    <t>Tarima construïda amb fusta de pi natural i melamina de 19mm gris. (vegeu plànols SA.CF.3a )</t>
  </si>
  <si>
    <t>MOBILIARI CUINA</t>
  </si>
  <si>
    <t>Moble construït amb melamina de 19mm gris i estructura amb llistons de flandes. (vegeu plànols SA.CF.3b)</t>
  </si>
  <si>
    <t>GRÀFICA CUINA</t>
  </si>
  <si>
    <t>Vinilar la paret del fons i el terra de la cuina amb simulació de rajoles i pintura. Vinil laminat.</t>
  </si>
  <si>
    <t>ELECTRODOMÈSTICS</t>
  </si>
  <si>
    <t>Subministrar la llista d'electrodomèstics especificada.</t>
  </si>
  <si>
    <t>SUPORT GRÀFICA PRODUCTES TEMPORADA</t>
  </si>
  <si>
    <t>GRÀFICA PLAFÓ PRODUCTES TEMPORADA</t>
  </si>
  <si>
    <t>Imprimir vinil, aplicar-lo sobre plafó de melamina i acabar amb laminat mat de protecció. (vegeu plànols SA.CF.3c )</t>
  </si>
  <si>
    <t>MOBLE TAULA INTERACTIU REBOST</t>
  </si>
  <si>
    <t xml:space="preserve">Moble construït amb fusta d'avet de 20mm envernissada acabat mat natural, i melamina de 19mm gris. Inclou vidre laminat i peus metàl·lics de ferro (vegeu plànols SA.CF.3d1) pintats amb esmalt setinat RAL a definir per la DF. </t>
  </si>
  <si>
    <t>INTERACTIU PRODUCTES REBOST</t>
  </si>
  <si>
    <t>Subministrar un PC amb pantalla tàctil de 24" per mostrar la informació de cada un dels productes que veiem al rebost. Caldrà fer el software de treball, les fotografies dels productes i instal·lar-ho a l'interactiu. Inclou la posada a punt de l'equipament.</t>
  </si>
  <si>
    <t>SA.MA.3</t>
  </si>
  <si>
    <t>MODUL ADAPTAT NUTRICIÓ I ESPORT</t>
  </si>
  <si>
    <t xml:space="preserve">Moble construït amb fusta d'avet envernissada amb acabat mat natural, i melamina de 19mm gris. Inclou peus metàl·lics de ferro (vegeu plànol SA.MA.3b) pintats amb esmalt setinat RAL a definir per la DF. </t>
  </si>
  <si>
    <t>Imprimir làmina de composite d'alumini de 3mm. La gràfica ha de ser en relleu, incorporar text en braille, codi QR, ressaltat i àudio explicatiu. S'haurà de fixar a cada estructura.</t>
  </si>
  <si>
    <t>SA.NE.1</t>
  </si>
  <si>
    <t>AUDIOVISUAL ALIMENTACIÓ</t>
  </si>
  <si>
    <t>ESTRUCTURA FRONTAL</t>
  </si>
  <si>
    <t>Moble construït amb melamina de 19mm gris i estructura amb llistons de flandes. (vegeu plànols SA.NE.1). Inclou vidre laminat i perfils metàl·lics pel vidre.</t>
  </si>
  <si>
    <t xml:space="preserve">Vinilar la paret del fons amb collage esports segons AAFF. Vinil laminat </t>
  </si>
  <si>
    <t>MONITOR ESPORTS D'ÈLIT</t>
  </si>
  <si>
    <t>Subministrar un monitor professional de 55", un suport per monitors de 55", el cable HDMI i la tarjeta SD. Fer muntatge i posada en marxa de l'equipament. Adequar i carregar el contingut entregat pel Museu.</t>
  </si>
  <si>
    <t>MOBLE TAULA INTERACTIU ESPORTS</t>
  </si>
  <si>
    <t xml:space="preserve">Moble construït amb fusta d'avet de 20mm envernissada acabat mat natural, i melamina de 19mm gris. Inclou vidre laminat i peus metàl·lics de ferro (vegeu plànols SA.NE.1b) pintats amb esmalt setinat RAL a definir per la DF. </t>
  </si>
  <si>
    <t>INTERACTIU ESPORTS</t>
  </si>
  <si>
    <t>Subministrar un PC amb pantalla tàctil de 24". Dissenyar un software tipus questionari on el visitant va entrant la informació sol·licitada i el programa fa un perfil d'alimentació adequat a l'activitat, edat i freqüència de pràctica de la persona. Inclou la posada a punt de l'equipament.</t>
  </si>
  <si>
    <t>SA.NE.2</t>
  </si>
  <si>
    <t>ESCULTURES ALIMENTACIÓ</t>
  </si>
  <si>
    <t>MOBLE BASE</t>
  </si>
  <si>
    <t>Moble construït amb MDF16mm flexible, esmaltat color RAL a definir per la DF i estructura amb llistons de flandes. (vegeu plànols SA.NE.2). Inclou vidre laminat i sòcol pintat.</t>
  </si>
  <si>
    <t>ESTRUCTURA FIGURES HUMANES</t>
  </si>
  <si>
    <t>Estructura construïda en tub de ferro de diferents diàmetres, esmaltada en color RAL a definir per la DF.</t>
  </si>
  <si>
    <t>HUMANOIDES</t>
  </si>
  <si>
    <t>Figures humanes retallades en taulell d'avet, de diferents mides, acabat en vernís acolorit. Cal fer dues unitats de cada mida, per unir-les entre elles i donar gruix a la peça</t>
  </si>
  <si>
    <t>MARCS DIGITALS</t>
  </si>
  <si>
    <t>Subministrar marcs digitals de 15",i suports per marcs de 15", el cablejat i la tarjeta SD. Fer muntatge i posada en marxa de l'equipament. Inclou el cablejat fins a la xarxa.</t>
  </si>
  <si>
    <t>CONTINGUTS AUDIOVISUALS</t>
  </si>
  <si>
    <t>Gravar i editar el contingut dels diferents audiovisuals a partir de la informació entregada pel comissariat.</t>
  </si>
  <si>
    <t>Vinilar la paret exterior del moble base i el vidre de la vitrina amb textos de vinil de tall segons AAFF.</t>
  </si>
  <si>
    <t>EXPOSICIÓ DE LLIBRES</t>
  </si>
  <si>
    <t>Subministrar llibres i revistes i simular portades de llibres per omplir la vitrina de la base de l'escultura.</t>
  </si>
  <si>
    <t>SA.NE.3</t>
  </si>
  <si>
    <t>PORCIONS ALIMENTACIÓ</t>
  </si>
  <si>
    <t>PLAT BASE</t>
  </si>
  <si>
    <t>Moble construït amb MDF 16mm gris i estructura amb llistons de flandes, xapada amb planxa de ferro galvanitzada amb làmina de vinil adhesiva i laminat arena. (Vegeu plànols SA.NE.3). Posar il·luminació perimetral al plat, amb porta led d'alumini i construir el caixó porta objectes.</t>
  </si>
  <si>
    <t>ALIMENTS</t>
  </si>
  <si>
    <t>Aliments impresos sobre làmina imantada i retallats amb forma i mides diferents.</t>
  </si>
  <si>
    <t>PIRÀMIDES D'ALIMENTACIÓ</t>
  </si>
  <si>
    <t>Peu de suport construït en tub de ferro i platines soldades, amb cub de melamina i tapes d'avet. La unió del cub amb el peu serà amb un sistema de gir amb coixinets.</t>
  </si>
  <si>
    <t xml:space="preserve">GRÀFICA PLATS </t>
  </si>
  <si>
    <t>Plafons de pvc impressos i laminats, adhesivats al cub giratori.</t>
  </si>
  <si>
    <t>SA.MR.1</t>
  </si>
  <si>
    <t>HAMBURGUESA</t>
  </si>
  <si>
    <t>ESTRUCTURA SELF SERVICE</t>
  </si>
  <si>
    <t>Estructura de suport de l'hamburguesa construïda amb acer inoxidable polit. (Vegeu plànols SA.MR.1).</t>
  </si>
  <si>
    <t>SAFATES GRÀFICA</t>
  </si>
  <si>
    <t>Safates comercials de self service, de color clar amb la base interior retolada amb gràfica segons AAFF</t>
  </si>
  <si>
    <t>HAMBURGUESA 3D</t>
  </si>
  <si>
    <t>Reproducció d'una hamburguesa construïda en fibra de vidre i acabat realista. Estarà a l'abast del públic i ha de ser resitent a l'ús. La part inferior anirà sobre una base metàl·lica i ha de permetre la fixació per mitjans mecànics.</t>
  </si>
  <si>
    <t>ESTRUCTURA GRÀFICA SUSPESA</t>
  </si>
  <si>
    <t>Estructura comercial d'alumini retroil·luminada i penjada del sostre. Informació a dues cares (interior i exterior). També incorporarà il·luminació cenital al perímetre inferior de l'estructura.</t>
  </si>
  <si>
    <t>GRÀFICA SUSPESA</t>
  </si>
  <si>
    <t>Impressió sobre lones tensades amb perfil de silicona dins d'estructura d'alumini. Interior i exterior segons AAFF</t>
  </si>
  <si>
    <t>SA.MR.2</t>
  </si>
  <si>
    <t>DIANA RECICLATGE</t>
  </si>
  <si>
    <t>ESTRUCTURA DIANA</t>
  </si>
  <si>
    <t>Estructura de suport de la diana construïda amb taulell de melamina gris de 19mm i llistons de flandes (Vegeu plànols SA.MR.2).</t>
  </si>
  <si>
    <t>DIANA GRÀFICA</t>
  </si>
  <si>
    <t>Imprimir i aplicar vinil imprès i laminat de protecció segons AAFF entregades sobre l'estructura de la diana. Fer coincidir els junts de la impressió amb els junts de la diana.</t>
  </si>
  <si>
    <t xml:space="preserve">SUPORTS OBJECTES </t>
  </si>
  <si>
    <t>Fabricar suports de 3 diàmetres diferents per fixar objectes amb planxa de ferro negre envernissat.</t>
  </si>
  <si>
    <t>SUPORTS GRÀFICA 4R</t>
  </si>
  <si>
    <t>Fabricar suports per fixar la gràfica de les 4R, amb planxa de ferro negre envernissat.</t>
  </si>
  <si>
    <t>GRÀFICA 4R</t>
  </si>
  <si>
    <t>Imprimir i aplicar vinil imprès i laminat de protecció segons AAFF entregades sobre els suports de ferro.</t>
  </si>
  <si>
    <t>OBJECTES</t>
  </si>
  <si>
    <t>Subministrar els objectes que hem de instal·lar i fotografies impreses dels objectes que no s'exposaran físicament</t>
  </si>
  <si>
    <t>SUPORT GRÀFICA RECICLATGE</t>
  </si>
  <si>
    <t>Estructura metàl·lica de ferro pintada amb esmalt setinat RAL a definir per la DF.</t>
  </si>
  <si>
    <t>GRÀFICA PLAFÓ RECICLATGE</t>
  </si>
  <si>
    <t>Imprimir vinil, aplicar-lo sobre plafó de melamina i acabar amb laminat mat de protecció. (vegeu plànols SA.MR.2a)</t>
  </si>
  <si>
    <t>BANC D'OBJECTES PER CLASSIFICAR</t>
  </si>
  <si>
    <r>
      <t xml:space="preserve">Moble construït amb fusta d'avet de 20mm envernissada acabat mat natura,l i melamina de 19mm gris. Inclou peus metàl·lics de ferro (vegeu plànols </t>
    </r>
    <r>
      <rPr>
        <sz val="11"/>
        <color theme="1"/>
        <rFont val="Arial"/>
        <family val="2"/>
      </rPr>
      <t>SA.MR.2b)</t>
    </r>
    <r>
      <rPr>
        <sz val="11"/>
        <rFont val="Arial"/>
        <family val="2"/>
      </rPr>
      <t xml:space="preserve"> pintats amb esmalt setinat RAL a definir per la DF. </t>
    </r>
  </si>
  <si>
    <t>SA.MR.3</t>
  </si>
  <si>
    <t>AGRICULTURA REGENERATIVA</t>
  </si>
  <si>
    <t>MOBLE ESTRUCTURA</t>
  </si>
  <si>
    <t>Estructura de suport tipus armari construïda amb taulell de melamina gris de 19mm i llistons de flandes (Vegeu plànols SA.MR.3). Inclou vidrres laminats 4+4, perfils metàl·lics de suports, lleixes interiors i estructura botonera.</t>
  </si>
  <si>
    <t>GRÀFICA VIDRES</t>
  </si>
  <si>
    <t>Imprimir i aplicar backligth als vidres frontals segons AAFF entregades. Fer coincidir els junts de la impressió amb els junts dels vidres.</t>
  </si>
  <si>
    <t>GRÀFICA ZOOM AGRICULTURES</t>
  </si>
  <si>
    <t>Imprimir i aplicar vinil laminat sobre suport de melamina de l'interior de la vitrina segons AAFF entregades.</t>
  </si>
  <si>
    <t xml:space="preserve">OBJECTES </t>
  </si>
  <si>
    <t>Subministrar i instal·lar els objectes dins de la caixa de llum, segons indicacions de la DF</t>
  </si>
  <si>
    <t>BOTONERA I IL·LUMINACIÓ</t>
  </si>
  <si>
    <t>Subministrar, instal·lar i cablejar els botons i les tires de led per il·luminar les caixes de llum interiors</t>
  </si>
  <si>
    <t>GRÀFICA BOTONERA</t>
  </si>
  <si>
    <t>Imprimir i aplicar vinil laminat sobre suport de melamina de la botonera segons AAFF entregades.</t>
  </si>
  <si>
    <t>SA.MA.4</t>
  </si>
  <si>
    <t>MODUL ADAPTAT RECICLATGE</t>
  </si>
  <si>
    <t xml:space="preserve">Moble construït amb fusta d'avet envernissada en acabat mat natural i melamina de 19mm gris. Inclou peus de metàl·lics de ferro (vegeu plànol SA.MA.4b) pintats en esmalt setinat RAL a definir per la DF. </t>
  </si>
  <si>
    <t>SA.MR.4</t>
  </si>
  <si>
    <t>CAMÍ DEL PA</t>
  </si>
  <si>
    <t>Imprimir vinil, aplicar-lo sobre plafó de melamina i acabar amb laminat mat de protecció. Mides i unitats segons plànols: SA.MR.4</t>
  </si>
  <si>
    <t>SA.MR.5</t>
  </si>
  <si>
    <t>ASSOCIACIONS</t>
  </si>
  <si>
    <t>Imprimir vinil, aplicar-lo sobre plafó de melamina i acabar amb laminat mat de protecció. Mides i unitats segons plànols: SA.MR.5</t>
  </si>
  <si>
    <t>SA.MP.1</t>
  </si>
  <si>
    <t>PASTERES</t>
  </si>
  <si>
    <t>Tarima construïda amb fusta de pi natural, melamina de 19mm gris i estora de coco natural a la cara superior. (vegeu plànols SA.MP.1a )</t>
  </si>
  <si>
    <t>PEANYA OBJECTES</t>
  </si>
  <si>
    <t>Mòdul construït amb MDF16mm, acabat amb esmalt setinat RAL a definir per la DF (vegeu plànols SA.MP.1b )</t>
  </si>
  <si>
    <t>Trasllat i instal·lació dels diferents objectes sobre la tarima.</t>
  </si>
  <si>
    <t>Estructura metàl·lica de ferro pintada amb esmalt setinat RAL a definir per la DF, i plafó de melamina gris per la gràfica. (vegeu plànols SA.MP.1c )</t>
  </si>
  <si>
    <t>Imprimir vinil, aplicar-lo sobre plafó de melamina i acabar amb laminat mat de protecció. Mides i unitats segons plànols: SA.MP.1c</t>
  </si>
  <si>
    <t>AUDIOVISUAL PASTERA</t>
  </si>
  <si>
    <t>Subministrar i instal·lar una pantalla format 16/9 de 27", amb reproductor HDMedia, cable HDMI i tarjeta de memòria amb la gravació del continguts entregats pel Museu. Fer proves de funcionament i posada a punt.</t>
  </si>
  <si>
    <t>SA.MP.2</t>
  </si>
  <si>
    <t>L'ART DEL PA</t>
  </si>
  <si>
    <t>MARC D'ART</t>
  </si>
  <si>
    <t>Estructura construïda amb DMF de 16mm i lacada amb esmalt setinat RAL a definir per la DF.</t>
  </si>
  <si>
    <t>EMMARCAT</t>
  </si>
  <si>
    <t>Emmarcar les diferents obres amb marcs corresponents a l'època de creació.</t>
  </si>
  <si>
    <t>VITRINES OBJECTES</t>
  </si>
  <si>
    <t>moble vitrina construït en MDF de 16mm i lacada amb esmalt setinat RAL a definir per la DF, amb urna de vidre per expossar objectes petits i suports a mida pels objectes</t>
  </si>
  <si>
    <t>MÚSICA</t>
  </si>
  <si>
    <t>Subministrar i instal·lar dos auriculars individuals amb fixació immantada, amb reproductor HDMedia i tarjeta de memòria amb la gravació del continguts entregats pel Museu. Fer proves de funcionament i posada a punt.</t>
  </si>
  <si>
    <t>CINEMA</t>
  </si>
  <si>
    <t>Subministrar i instal·lar una pantalla format 16/9 de 36", amb reproductor HDMedia, cable HDMI i tarjeta de memòria amb la gravació del continguts entregats pel Museu. Fer proves de funcionament i posada a punt.</t>
  </si>
  <si>
    <t xml:space="preserve">FLAQUER </t>
  </si>
  <si>
    <t>Reproduir el flaqueret en 3D i fer l'acabat realista imitant l'objecte real del MAC-Empúries. Mides aprox 15x15x10 cm</t>
  </si>
  <si>
    <t>Imprimir vinil, aplicar-lo sobre plafó de melamina i acabar amb laminat mat de protecció. Emmarcar el plafó gràfic amb motllura daurada igual que un quadre clàssic i penjar-lo entre ells.</t>
  </si>
  <si>
    <t>SA.MA.5</t>
  </si>
  <si>
    <t>MODUL ADAPTAT DE L'ART</t>
  </si>
  <si>
    <t xml:space="preserve">Moble construït amb fusta d'avet envernissada en acabat mat natural i melamina de 19mm gris. Inclou peus de metàl·lics de ferro (vegeu plànol SA.MA.5b) pintats en esmalt setinat RAL a definir per la DF. </t>
  </si>
  <si>
    <t>OBJECTE 3D</t>
  </si>
  <si>
    <t>Reproduir dos objectes (flaqueret i segell de marcar pa) amb impresora 3D, sense pintar i mides màximes aprox 15x15x10 cm</t>
  </si>
  <si>
    <t>SA.MP.3</t>
  </si>
  <si>
    <t>EL MÓN DEL PA</t>
  </si>
  <si>
    <t>MARCS GRÀFICA</t>
  </si>
  <si>
    <t>Estructura construïda amb taulell d'avet envernissat natural, llistó de pi en cru i perfil de ferro pintat amb esmalt setinat RAL a definir per la DF. Plafó de melamina negre de 16mm.</t>
  </si>
  <si>
    <t>GRÀFICA PANS DEL MÓN</t>
  </si>
  <si>
    <t>MARCS AUDIOVISUALS</t>
  </si>
  <si>
    <t>AUDIOVISUALS PANS DEL MÓN</t>
  </si>
  <si>
    <t>Subministrar i instal·lar una pantalla professional format 16/9 de 42", amb reproductor HDMedia, cable HDMI i tarjeta de memòria amb la gravació del continguts entregats pel Museu. Fer proves de funcionament i posada a punt.</t>
  </si>
  <si>
    <t>MARCS PANS</t>
  </si>
  <si>
    <t>REPRODUCCIÓ DE PANS DEL MÓN</t>
  </si>
  <si>
    <t>Subministrar i instal·lar sobre plafó de melamina gris, els facsímils realistes dels diferents pans escollits pel Museu</t>
  </si>
  <si>
    <t>EQUIP DE PROJECCIÓ MÓN</t>
  </si>
  <si>
    <t>Projector làser OPTOMA HZ40 4000 L, similar o superior. Resolució FHD 1920x1080.16:9 Lent:1,.21:1-1.59:1. Distància de projecció 1m-7m. 3D FS/BD Altaveu 15W. Keystone vertical +-30%. Auto Keystone. IP6X. DuraCore Làser 30.000h.</t>
  </si>
  <si>
    <t>SUPORT PROJECTOR</t>
  </si>
  <si>
    <t>Subministrar un suport de sostre pel projector i reproductor amb sistema d'aranya. Fer muntatge al sostre de la sala.</t>
  </si>
  <si>
    <t>Enregistrar la imatge del contorn dels continents i editar un audiovisual on es va dibuixant amb llum aquest contorn sobre la paret de fons on hi ha les diferents representacions dels pans. És un audiovisual en bucle. Quan s'ha dibuixat tot el perfil queda fix 10" i torna a començar.</t>
  </si>
  <si>
    <t>Text en vinil de tall per aplicar-lo sobre paret a la part inferior del moble.</t>
  </si>
  <si>
    <t>SA.MP.4</t>
  </si>
  <si>
    <t>RECEPTES DE CUINA</t>
  </si>
  <si>
    <t>TAULA LLIBRES CUINA</t>
  </si>
  <si>
    <t xml:space="preserve">Moble construït amb fusta d'avet envernissada acabat mat natural, i melamina de 19mm gris. Inclou peus metàl·lics de ferro (vegeu plànol SA.MP.4b) pintats en esmalt setinat RAL a definir per la DF. </t>
  </si>
  <si>
    <t>LLIBRES DE CUINA</t>
  </si>
  <si>
    <t>Subministrament de 3 llibres de cuina definits pel Museu. Posar sistema de fixació des de les cobertes al moble sense cables.</t>
  </si>
  <si>
    <t>TAULETA DIGITAL</t>
  </si>
  <si>
    <t>Subministrar una tauleta digital de 15" per poder introduir frases i enviar-ho a la bústia del Museu, on es filtraran i s'incorporaran al panell digital amb connexió per xarxa. Fer muntatge i posada en marxa de l'equipament.</t>
  </si>
  <si>
    <t>SUPORT TAULETA DIGITAL</t>
  </si>
  <si>
    <t>Subministrar un suport comercial adaptat a la tauleta digital. Fer muntatge.</t>
  </si>
  <si>
    <t>PANTALLA INFORMATIVA DIGITAL</t>
  </si>
  <si>
    <r>
      <t xml:space="preserve">Subministrar un </t>
    </r>
    <r>
      <rPr>
        <sz val="11"/>
        <color theme="1"/>
        <rFont val="Arial"/>
        <family val="2"/>
      </rPr>
      <t>display de leds tipus</t>
    </r>
    <r>
      <rPr>
        <sz val="11"/>
        <color rgb="FFFF0000"/>
        <rFont val="Arial"/>
        <family val="2"/>
      </rPr>
      <t xml:space="preserve"> </t>
    </r>
    <r>
      <rPr>
        <sz val="11"/>
        <color theme="1"/>
        <rFont val="Arial"/>
        <family val="2"/>
      </rPr>
      <t xml:space="preserve">ROTULOLED DE 1200X200mm </t>
    </r>
    <r>
      <rPr>
        <sz val="11"/>
        <rFont val="Arial"/>
        <family val="2"/>
      </rPr>
      <t>similar o superior amb connexió per xarxa, per anar introduint semanalment la nova informació generada pèl públic. Fer muntatge i posada en marxa de l'equipament.</t>
    </r>
  </si>
  <si>
    <t>DISPENSADOR DE RECEPTES</t>
  </si>
  <si>
    <t>Dispensador de metacrilat i fusta d'avet per posar les receptes de temporada.</t>
  </si>
  <si>
    <t>Impressió de fulls A5 amb les receptes de cuina. 10 blocs de 150 fulls</t>
  </si>
  <si>
    <t>SA.MP.5</t>
  </si>
  <si>
    <t>QUIZ</t>
  </si>
  <si>
    <t>PANTALLA TÀCTIL</t>
  </si>
  <si>
    <t>Equip informàtic amb pantalla tàctil vertical de 32", paquet de software bàsic, connectors, cablejat i posada en funcionament al museu.</t>
  </si>
  <si>
    <t>ESTRUCTURA DE SUPORT</t>
  </si>
  <si>
    <t xml:space="preserve">Subministrar una estrutura metàl·lica per instal·lar l'equip informàtic. Acabat esmaltat setinat RAL a definir per la DF. </t>
  </si>
  <si>
    <t>PROGRAMMACIÓ</t>
  </si>
  <si>
    <t>Fer programma informatic tipus quiz de preguntes i respostes. Adaptar al guió proposat pel Museu i l'Interficie a la línia gràfica de la sala de l'alimentació</t>
  </si>
  <si>
    <t>III.</t>
  </si>
  <si>
    <t>ACABATS I MUNTATGE</t>
  </si>
  <si>
    <t>III.1</t>
  </si>
  <si>
    <t>OBJECTES</t>
    <phoneticPr fontId="0" type="noConversion"/>
  </si>
  <si>
    <t>Instal·lar els objectes a les vitrines. Cal personal i elements de transport especialitzats per moure els objectes del museu.</t>
  </si>
  <si>
    <t>III.2</t>
  </si>
  <si>
    <t>ut</t>
    <phoneticPr fontId="0" type="noConversion"/>
  </si>
  <si>
    <t xml:space="preserve">Acabats i retocs de pintura sobre el mobiliari instal·lat al museu. </t>
  </si>
  <si>
    <t>III.3</t>
  </si>
  <si>
    <t>ut</t>
    <phoneticPr fontId="0" type="noConversion"/>
  </si>
  <si>
    <t>MUNTATGE GRÀFICA I IL·LUMINACIÓ</t>
    <phoneticPr fontId="0" type="noConversion"/>
  </si>
  <si>
    <t>Muntatge de la gràfica, il·luminar, fer acabats finals i deixar la sala a punt per a la inauguració.</t>
    <phoneticPr fontId="0" type="noConversion"/>
  </si>
  <si>
    <t>III.4</t>
  </si>
  <si>
    <t>ut</t>
    <phoneticPr fontId="0" type="noConversion"/>
  </si>
  <si>
    <t xml:space="preserve">TRADUCCIONS </t>
    <phoneticPr fontId="0" type="noConversion"/>
  </si>
  <si>
    <t>Traduir els textos de la sala a 3 idiomes (castellà, francès i anglès)</t>
    <phoneticPr fontId="0" type="noConversion"/>
  </si>
  <si>
    <t>III.5</t>
  </si>
  <si>
    <t>CORRECCIONS</t>
    <phoneticPr fontId="0" type="noConversion"/>
  </si>
  <si>
    <t>Fer les correccions dels textos de la sala (català, castellà, anglès i francès)</t>
    <phoneticPr fontId="0" type="noConversion"/>
  </si>
  <si>
    <t>III.6</t>
  </si>
  <si>
    <t>CARTEL·LES</t>
    <phoneticPr fontId="0" type="noConversion"/>
  </si>
  <si>
    <t>Imprimir sobre pvc de 2mm blanc, les cartel·les dels objectes exposats a la sala</t>
  </si>
  <si>
    <t>IV.</t>
  </si>
  <si>
    <t>ALTRES CONCEPTES</t>
    <phoneticPr fontId="0" type="noConversion"/>
  </si>
  <si>
    <t>IV.1</t>
  </si>
  <si>
    <t>DISSENY GRÀFIC EXPOSITIU</t>
  </si>
  <si>
    <t>IV.2</t>
  </si>
  <si>
    <t>DIRECCIÓ D'OBRA</t>
  </si>
  <si>
    <t>IV.3</t>
  </si>
  <si>
    <t>SEGURETAT I SALUT</t>
    <phoneticPr fontId="0" type="noConversion"/>
  </si>
  <si>
    <t>IV.4</t>
  </si>
  <si>
    <t>DESPESES GENERALS 13%</t>
  </si>
  <si>
    <t>IV.5</t>
  </si>
  <si>
    <t>BENEFICI INDUSTRIAL 6%</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</si>
</sst>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 [$€-1]_ ;_ * \-#,##0.00\ \ [$€-1]_ ;_ * &quot;-&quot;??_ \ [$€-1]_ ;_ @_ "/>
  </numFmts>
  <fonts count="20" x14ac:knownFonts="1">
    <font>
      <sz val="10"/>
      <name val="Verdana"/>
    </font>
    <font>
      <b/>
      <sz val="14"/>
      <name val="Verdana"/>
      <family val="2"/>
    </font>
    <font>
      <b/>
      <sz val="12"/>
      <name val="Verdana"/>
      <family val="2"/>
    </font>
    <font>
      <b/>
      <sz val="14"/>
      <color indexed="8"/>
      <name val="Verdana"/>
      <family val="2"/>
    </font>
    <font>
      <sz val="14"/>
      <color indexed="9"/>
      <name val="Verdana"/>
      <family val="2"/>
    </font>
    <font>
      <sz val="14"/>
      <name val="Verdana"/>
      <family val="2"/>
    </font>
    <font>
      <sz val="10"/>
      <name val="Verdana"/>
      <family val="2"/>
    </font>
    <font>
      <sz val="12"/>
      <name val="Verdana"/>
      <family val="2"/>
    </font>
    <font>
      <sz val="11"/>
      <name val="Arial"/>
      <family val="2"/>
    </font>
    <font>
      <sz val="10"/>
      <color theme="1"/>
      <name val="Verdana"/>
      <family val="2"/>
    </font>
    <font>
      <b/>
      <sz val="12"/>
      <color theme="1"/>
      <name val="Verdana"/>
      <family val="2"/>
    </font>
    <font>
      <sz val="11"/>
      <color theme="1"/>
      <name val="Arial"/>
      <family val="2"/>
    </font>
    <font>
      <sz val="10"/>
      <color rgb="FFFF0000"/>
      <name val="Verdana"/>
      <family val="2"/>
    </font>
    <font>
      <sz val="11"/>
      <color rgb="FFFF0000"/>
      <name val="Arial"/>
      <family val="2"/>
    </font>
    <font>
      <b/>
      <sz val="12"/>
      <color rgb="FFFF0000"/>
      <name val="Verdana"/>
      <family val="2"/>
    </font>
    <font>
      <sz val="10"/>
      <color indexed="10"/>
      <name val="Verdana"/>
      <family val="2"/>
    </font>
    <font>
      <sz val="11"/>
      <color indexed="10"/>
      <name val="Arial"/>
      <family val="2"/>
    </font>
    <font>
      <b/>
      <sz val="12"/>
      <color indexed="10"/>
      <name val="Verdana"/>
      <family val="2"/>
    </font>
    <font>
      <b/>
      <sz val="16"/>
      <name val="Verdana"/>
      <family val="2"/>
    </font>
    <font>
      <sz val="12"/>
      <color indexed="10"/>
      <name val="Verdana"/>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left" vertical="center" wrapText="1" indent="1"/>
    </xf>
    <xf numFmtId="0" fontId="1" fillId="0" borderId="1" xfId="0" applyFont="1" applyBorder="1" applyAlignment="1">
      <alignment horizontal="right"/>
    </xf>
    <xf numFmtId="164" fontId="1" fillId="0" borderId="1" xfId="0" applyNumberFormat="1" applyFont="1" applyBorder="1" applyAlignment="1">
      <alignment horizontal="right"/>
    </xf>
    <xf numFmtId="164" fontId="2" fillId="0" borderId="0" xfId="0" applyNumberFormat="1" applyFont="1"/>
    <xf numFmtId="0" fontId="1" fillId="2" borderId="2"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left" vertical="center" wrapText="1" indent="1"/>
    </xf>
    <xf numFmtId="0" fontId="0" fillId="2" borderId="1" xfId="0" applyFill="1" applyBorder="1" applyAlignment="1">
      <alignment horizontal="right"/>
    </xf>
    <xf numFmtId="164" fontId="0" fillId="2" borderId="1" xfId="0" applyNumberFormat="1" applyFill="1" applyBorder="1" applyAlignment="1">
      <alignment horizontal="right"/>
    </xf>
    <xf numFmtId="164" fontId="2" fillId="2" borderId="4" xfId="0" applyNumberFormat="1" applyFont="1" applyFill="1" applyBorder="1"/>
    <xf numFmtId="0" fontId="3" fillId="0" borderId="2" xfId="0" applyFont="1" applyBorder="1" applyAlignment="1">
      <alignment vertical="center"/>
    </xf>
    <xf numFmtId="0" fontId="3" fillId="0" borderId="3" xfId="0" applyFont="1" applyBorder="1"/>
    <xf numFmtId="0" fontId="3" fillId="0" borderId="3" xfId="0" applyFont="1" applyBorder="1" applyAlignment="1">
      <alignment horizontal="left" vertical="center" indent="1"/>
    </xf>
    <xf numFmtId="0" fontId="3" fillId="0" borderId="3" xfId="0" applyFont="1" applyBorder="1" applyAlignment="1">
      <alignment horizontal="right"/>
    </xf>
    <xf numFmtId="164" fontId="3" fillId="0" borderId="3" xfId="0" applyNumberFormat="1" applyFont="1" applyBorder="1" applyAlignment="1">
      <alignment horizontal="right"/>
    </xf>
    <xf numFmtId="164" fontId="4" fillId="3" borderId="3" xfId="0" applyNumberFormat="1" applyFont="1" applyFill="1" applyBorder="1"/>
    <xf numFmtId="164" fontId="1" fillId="0" borderId="3" xfId="0" applyNumberFormat="1" applyFont="1" applyBorder="1"/>
    <xf numFmtId="164" fontId="2" fillId="0" borderId="4" xfId="0" applyNumberFormat="1" applyFont="1" applyBorder="1"/>
    <xf numFmtId="0" fontId="5" fillId="0" borderId="0" xfId="0" applyFont="1"/>
    <xf numFmtId="0" fontId="6" fillId="0" borderId="1" xfId="0" applyFont="1" applyBorder="1" applyAlignment="1">
      <alignment vertical="center"/>
    </xf>
    <xf numFmtId="0" fontId="0" fillId="0" borderId="1" xfId="0" applyBorder="1" applyAlignment="1">
      <alignment horizontal="right"/>
    </xf>
    <xf numFmtId="0" fontId="7" fillId="0" borderId="1" xfId="0" applyFont="1" applyBorder="1" applyAlignment="1">
      <alignment horizontal="left" vertical="center" wrapText="1" indent="1"/>
    </xf>
    <xf numFmtId="164" fontId="0" fillId="0" borderId="1" xfId="0" applyNumberFormat="1" applyBorder="1" applyAlignment="1">
      <alignment horizontal="right"/>
    </xf>
    <xf numFmtId="164" fontId="2" fillId="0" borderId="1" xfId="0" applyNumberFormat="1" applyFont="1" applyBorder="1"/>
    <xf numFmtId="0" fontId="6" fillId="0" borderId="3" xfId="0" applyFont="1" applyBorder="1" applyAlignment="1">
      <alignment vertical="center"/>
    </xf>
    <xf numFmtId="0" fontId="6" fillId="0" borderId="3" xfId="0" applyFont="1" applyBorder="1"/>
    <xf numFmtId="0" fontId="6" fillId="0" borderId="3" xfId="0" applyFont="1" applyBorder="1" applyAlignment="1">
      <alignment horizontal="left" vertical="center" wrapText="1" indent="1"/>
    </xf>
    <xf numFmtId="0" fontId="6" fillId="0" borderId="3" xfId="0" applyFont="1" applyBorder="1" applyAlignment="1">
      <alignment horizontal="right"/>
    </xf>
    <xf numFmtId="164" fontId="6" fillId="0" borderId="3" xfId="0" applyNumberFormat="1" applyFont="1" applyBorder="1" applyAlignment="1">
      <alignment horizontal="right"/>
    </xf>
    <xf numFmtId="164" fontId="2" fillId="0" borderId="3" xfId="0" applyNumberFormat="1" applyFont="1" applyBorder="1"/>
    <xf numFmtId="0" fontId="0" fillId="0" borderId="0" xfId="0" applyAlignment="1">
      <alignment vertical="center"/>
    </xf>
    <xf numFmtId="0" fontId="8" fillId="0" borderId="0" xfId="0" applyFont="1" applyAlignment="1">
      <alignment horizontal="left" vertical="center" wrapText="1" indent="1"/>
    </xf>
    <xf numFmtId="0" fontId="0" fillId="0" borderId="0" xfId="0" applyAlignment="1">
      <alignment horizontal="right"/>
    </xf>
    <xf numFmtId="164" fontId="0" fillId="0" borderId="0" xfId="0" applyNumberFormat="1" applyAlignment="1">
      <alignment horizontal="right"/>
    </xf>
    <xf numFmtId="0" fontId="6" fillId="0" borderId="3" xfId="0" applyFont="1" applyBorder="1" applyAlignment="1">
      <alignment horizontal="left" vertical="top" wrapText="1"/>
    </xf>
    <xf numFmtId="0" fontId="6" fillId="0" borderId="3" xfId="0" applyFont="1" applyBorder="1" applyAlignment="1">
      <alignment horizontal="left" vertical="top" wrapText="1" indent="1"/>
    </xf>
    <xf numFmtId="0" fontId="0" fillId="0" borderId="0" xfId="0" applyAlignment="1">
      <alignment horizontal="left" vertical="top" wrapText="1"/>
    </xf>
    <xf numFmtId="0" fontId="8" fillId="0" borderId="0" xfId="0" applyFont="1" applyAlignment="1">
      <alignment horizontal="left" vertical="top" wrapText="1" indent="1"/>
    </xf>
    <xf numFmtId="0" fontId="1" fillId="0" borderId="3" xfId="0" applyFont="1" applyBorder="1"/>
    <xf numFmtId="0" fontId="1" fillId="0" borderId="3" xfId="0" applyFont="1" applyBorder="1" applyAlignment="1">
      <alignment horizontal="left" vertical="center" wrapText="1" indent="1"/>
    </xf>
    <xf numFmtId="0" fontId="0" fillId="0" borderId="1" xfId="0" applyBorder="1"/>
    <xf numFmtId="164" fontId="6" fillId="0" borderId="5" xfId="0" applyNumberFormat="1" applyFont="1" applyBorder="1" applyAlignment="1">
      <alignment horizontal="right"/>
    </xf>
    <xf numFmtId="164" fontId="7" fillId="0" borderId="0" xfId="0" applyNumberFormat="1" applyFont="1"/>
    <xf numFmtId="164" fontId="6" fillId="0" borderId="0" xfId="0" applyNumberFormat="1" applyFont="1" applyAlignment="1">
      <alignment horizontal="right"/>
    </xf>
    <xf numFmtId="164" fontId="6" fillId="0" borderId="1" xfId="0" applyNumberFormat="1" applyFont="1" applyBorder="1" applyAlignment="1">
      <alignment horizontal="right"/>
    </xf>
    <xf numFmtId="0" fontId="0" fillId="0" borderId="3" xfId="0" applyBorder="1"/>
    <xf numFmtId="0" fontId="7" fillId="0" borderId="3" xfId="0" applyFont="1" applyBorder="1" applyAlignment="1">
      <alignment horizontal="left" vertical="center" wrapText="1" indent="1"/>
    </xf>
    <xf numFmtId="0" fontId="0" fillId="0" borderId="3" xfId="0" applyBorder="1" applyAlignment="1">
      <alignment horizontal="right"/>
    </xf>
    <xf numFmtId="164" fontId="0" fillId="0" borderId="3" xfId="0" applyNumberFormat="1" applyBorder="1" applyAlignment="1">
      <alignment horizontal="right"/>
    </xf>
    <xf numFmtId="0" fontId="6" fillId="0" borderId="1" xfId="0" applyFont="1" applyBorder="1"/>
    <xf numFmtId="0" fontId="6" fillId="0" borderId="1" xfId="0" applyFont="1" applyBorder="1" applyAlignment="1">
      <alignment horizontal="left" vertical="center" wrapText="1" indent="1"/>
    </xf>
    <xf numFmtId="0" fontId="6" fillId="0" borderId="1" xfId="0" applyFont="1" applyBorder="1" applyAlignment="1">
      <alignment horizontal="right"/>
    </xf>
    <xf numFmtId="0" fontId="6" fillId="0" borderId="6" xfId="0" applyFont="1" applyBorder="1" applyAlignment="1">
      <alignment vertical="center"/>
    </xf>
    <xf numFmtId="0" fontId="0" fillId="0" borderId="6" xfId="0" applyBorder="1" applyAlignment="1">
      <alignment horizontal="right"/>
    </xf>
    <xf numFmtId="0" fontId="7" fillId="0" borderId="6" xfId="0" applyFont="1" applyBorder="1" applyAlignment="1">
      <alignment horizontal="left" vertical="center" wrapText="1" indent="1"/>
    </xf>
    <xf numFmtId="164" fontId="0" fillId="0" borderId="6" xfId="0" applyNumberFormat="1" applyBorder="1" applyAlignment="1">
      <alignment horizontal="right"/>
    </xf>
    <xf numFmtId="164" fontId="2" fillId="0" borderId="6" xfId="0" applyNumberFormat="1" applyFont="1" applyBorder="1"/>
    <xf numFmtId="0" fontId="0" fillId="0" borderId="6" xfId="0" applyBorder="1"/>
    <xf numFmtId="0" fontId="6" fillId="0" borderId="0" xfId="0" applyFont="1" applyAlignment="1">
      <alignment vertical="center"/>
    </xf>
    <xf numFmtId="0" fontId="6" fillId="0" borderId="0" xfId="0" applyFont="1"/>
    <xf numFmtId="0" fontId="6" fillId="0" borderId="0" xfId="0" applyFont="1" applyAlignment="1">
      <alignment horizontal="right"/>
    </xf>
    <xf numFmtId="164" fontId="9" fillId="0" borderId="5" xfId="0" applyNumberFormat="1" applyFont="1" applyBorder="1" applyAlignment="1">
      <alignment horizontal="right"/>
    </xf>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right"/>
    </xf>
    <xf numFmtId="164" fontId="10" fillId="0" borderId="3" xfId="0" applyNumberFormat="1" applyFont="1" applyBorder="1"/>
    <xf numFmtId="0" fontId="9" fillId="0" borderId="0" xfId="0" applyFont="1"/>
    <xf numFmtId="0" fontId="9" fillId="0" borderId="0" xfId="0" applyFont="1" applyAlignment="1">
      <alignment vertical="center"/>
    </xf>
    <xf numFmtId="0" fontId="9" fillId="0" borderId="0" xfId="0" applyFont="1" applyAlignment="1">
      <alignment horizontal="right"/>
    </xf>
    <xf numFmtId="164" fontId="9" fillId="0" borderId="0" xfId="0" applyNumberFormat="1" applyFont="1" applyAlignment="1">
      <alignment horizontal="right"/>
    </xf>
    <xf numFmtId="164" fontId="10" fillId="0" borderId="0" xfId="0" applyNumberFormat="1" applyFont="1"/>
    <xf numFmtId="0" fontId="9" fillId="0" borderId="3" xfId="0" applyFont="1" applyBorder="1" applyAlignment="1">
      <alignment vertical="center"/>
    </xf>
    <xf numFmtId="0" fontId="9" fillId="0" borderId="3" xfId="0" applyFont="1" applyBorder="1" applyAlignment="1">
      <alignment horizontal="left" vertical="center" wrapText="1" indent="1"/>
    </xf>
    <xf numFmtId="0" fontId="11" fillId="0" borderId="0" xfId="0" applyFont="1" applyAlignment="1">
      <alignment horizontal="left" vertical="center" wrapText="1" indent="1"/>
    </xf>
    <xf numFmtId="0" fontId="12" fillId="0" borderId="0" xfId="0" applyFont="1" applyAlignment="1">
      <alignment vertical="center"/>
    </xf>
    <xf numFmtId="0" fontId="12" fillId="0" borderId="0" xfId="0" applyFont="1"/>
    <xf numFmtId="0" fontId="13" fillId="0" borderId="0" xfId="0" applyFont="1" applyAlignment="1">
      <alignment horizontal="left" vertical="center" wrapText="1" indent="1"/>
    </xf>
    <xf numFmtId="0" fontId="12" fillId="0" borderId="0" xfId="0" applyFont="1" applyAlignment="1">
      <alignment horizontal="right"/>
    </xf>
    <xf numFmtId="164" fontId="12" fillId="0" borderId="0" xfId="0" applyNumberFormat="1" applyFont="1" applyAlignment="1">
      <alignment horizontal="right"/>
    </xf>
    <xf numFmtId="164" fontId="14" fillId="0" borderId="0" xfId="0" applyNumberFormat="1" applyFont="1"/>
    <xf numFmtId="0" fontId="6" fillId="0" borderId="6" xfId="0" applyFont="1" applyBorder="1" applyAlignment="1">
      <alignment horizontal="right"/>
    </xf>
    <xf numFmtId="164" fontId="0" fillId="0" borderId="3" xfId="0" applyNumberFormat="1" applyBorder="1"/>
    <xf numFmtId="0" fontId="15" fillId="0" borderId="0" xfId="0" applyFont="1" applyAlignment="1">
      <alignment vertical="center"/>
    </xf>
    <xf numFmtId="0" fontId="15" fillId="0" borderId="0" xfId="0" applyFont="1"/>
    <xf numFmtId="0" fontId="16" fillId="0" borderId="0" xfId="0" applyFont="1" applyAlignment="1">
      <alignment horizontal="left" vertical="center" wrapText="1" indent="1"/>
    </xf>
    <xf numFmtId="0" fontId="15" fillId="0" borderId="0" xfId="0" applyFont="1" applyAlignment="1">
      <alignment horizontal="right"/>
    </xf>
    <xf numFmtId="164" fontId="15" fillId="0" borderId="0" xfId="0" applyNumberFormat="1" applyFont="1" applyAlignment="1">
      <alignment horizontal="right"/>
    </xf>
    <xf numFmtId="164" fontId="17" fillId="0" borderId="0" xfId="0" applyNumberFormat="1" applyFont="1"/>
    <xf numFmtId="164" fontId="0" fillId="0" borderId="0" xfId="0" applyNumberFormat="1"/>
    <xf numFmtId="0" fontId="1" fillId="0" borderId="7" xfId="0" applyFont="1" applyBorder="1" applyAlignment="1">
      <alignment vertical="center"/>
    </xf>
    <xf numFmtId="0" fontId="1" fillId="0" borderId="8" xfId="0" applyFont="1" applyBorder="1"/>
    <xf numFmtId="0" fontId="18" fillId="0" borderId="8" xfId="0" applyFont="1" applyBorder="1" applyAlignment="1">
      <alignment horizontal="left" vertical="center" indent="1"/>
    </xf>
    <xf numFmtId="0" fontId="1" fillId="0" borderId="8" xfId="0" applyFont="1" applyBorder="1" applyAlignment="1">
      <alignment horizontal="right"/>
    </xf>
    <xf numFmtId="164" fontId="1" fillId="0" borderId="8" xfId="0" applyNumberFormat="1" applyFont="1" applyBorder="1" applyAlignment="1">
      <alignment horizontal="right"/>
    </xf>
    <xf numFmtId="164" fontId="7" fillId="3" borderId="8" xfId="0" applyNumberFormat="1" applyFont="1" applyFill="1" applyBorder="1"/>
    <xf numFmtId="164" fontId="2" fillId="0" borderId="8" xfId="0" applyNumberFormat="1" applyFont="1" applyBorder="1"/>
    <xf numFmtId="164" fontId="2" fillId="0" borderId="9" xfId="0" applyNumberFormat="1" applyFont="1" applyBorder="1"/>
    <xf numFmtId="0" fontId="6" fillId="0" borderId="2" xfId="0" applyFont="1" applyBorder="1" applyAlignment="1">
      <alignment vertical="center"/>
    </xf>
    <xf numFmtId="0" fontId="19" fillId="0" borderId="0" xfId="0" applyFont="1" applyAlignment="1">
      <alignment horizontal="left" vertical="center" wrapText="1"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P401"/>
  <sheetViews>
    <sheetView tabSelected="1" zoomScale="85" zoomScaleNormal="85" workbookViewId="0">
      <pane ySplit="2280" topLeftCell="A4" activePane="bottomLeft"/>
      <selection pane="bottomLeft" activeCell="H18" sqref="H18"/>
    </sheetView>
  </sheetViews>
  <sheetFormatPr baseColWidth="10" defaultRowHeight="12.75" x14ac:dyDescent="0.2"/>
  <cols>
    <col min="1" max="1" width="7.375" customWidth="1"/>
    <col min="2" max="2" width="4.375" customWidth="1"/>
    <col min="3" max="3" width="101.375" customWidth="1"/>
    <col min="4" max="4" width="5.5" customWidth="1"/>
    <col min="5" max="7" width="17.125" style="91" customWidth="1"/>
    <col min="8" max="8" width="21.125" style="91" customWidth="1"/>
    <col min="9" max="9" width="5.5" customWidth="1"/>
    <col min="10" max="10" width="4" customWidth="1"/>
    <col min="11" max="11" width="30.875" customWidth="1"/>
    <col min="12" max="12" width="5.125" customWidth="1"/>
    <col min="13" max="13" width="14" customWidth="1"/>
    <col min="14" max="14" width="13.875" customWidth="1"/>
    <col min="16" max="16" width="15" customWidth="1"/>
  </cols>
  <sheetData>
    <row r="1" spans="1:8" ht="75.95" customHeight="1" x14ac:dyDescent="0.25">
      <c r="A1" s="1"/>
      <c r="B1" s="2"/>
      <c r="C1" s="3" t="s">
        <v>0</v>
      </c>
      <c r="D1" s="4"/>
      <c r="E1" s="5"/>
      <c r="F1" s="5"/>
      <c r="G1" s="5"/>
      <c r="H1" s="6" t="s">
        <v>1</v>
      </c>
    </row>
    <row r="2" spans="1:8" ht="33.950000000000003" customHeight="1" x14ac:dyDescent="0.25">
      <c r="A2" s="7"/>
      <c r="B2" s="8"/>
      <c r="C2" s="9" t="s">
        <v>2</v>
      </c>
      <c r="D2" s="10" t="s">
        <v>3</v>
      </c>
      <c r="E2" s="11" t="s">
        <v>4</v>
      </c>
      <c r="F2" s="11" t="s">
        <v>5</v>
      </c>
      <c r="G2" s="11" t="s">
        <v>6</v>
      </c>
      <c r="H2" s="12">
        <f>SUM(H24+H3+H365+H380)</f>
        <v>376703.19978500006</v>
      </c>
    </row>
    <row r="3" spans="1:8" s="21" customFormat="1" ht="38.1" customHeight="1" x14ac:dyDescent="0.25">
      <c r="A3" s="13" t="s">
        <v>7</v>
      </c>
      <c r="B3" s="14"/>
      <c r="C3" s="15" t="s">
        <v>8</v>
      </c>
      <c r="D3" s="16"/>
      <c r="E3" s="17"/>
      <c r="F3" s="18">
        <f>SUM(F5:F378)</f>
        <v>236162.14999999991</v>
      </c>
      <c r="G3" s="19"/>
      <c r="H3" s="20">
        <f>SUM(H4:H23)</f>
        <v>55978.508300000009</v>
      </c>
    </row>
    <row r="4" spans="1:8" ht="21" customHeight="1" x14ac:dyDescent="0.2">
      <c r="A4" s="22" t="s">
        <v>9</v>
      </c>
      <c r="B4" s="23"/>
      <c r="C4" s="24" t="s">
        <v>10</v>
      </c>
      <c r="D4" s="23"/>
      <c r="E4" s="25"/>
      <c r="F4" s="25"/>
      <c r="G4" s="25"/>
      <c r="H4" s="26">
        <f>SUM(F5:G23)</f>
        <v>55978.508300000009</v>
      </c>
    </row>
    <row r="5" spans="1:8" ht="15" x14ac:dyDescent="0.2">
      <c r="A5" s="27" t="s">
        <v>11</v>
      </c>
      <c r="B5" s="28" t="s">
        <v>12</v>
      </c>
      <c r="C5" s="29" t="s">
        <v>13</v>
      </c>
      <c r="D5" s="30">
        <v>1</v>
      </c>
      <c r="E5" s="31">
        <v>360</v>
      </c>
      <c r="F5" s="31">
        <f>SUM(D5*E5)</f>
        <v>360</v>
      </c>
      <c r="G5" s="31">
        <f>SUM(F5*0.21)</f>
        <v>75.599999999999994</v>
      </c>
      <c r="H5" s="32"/>
    </row>
    <row r="6" spans="1:8" ht="15" x14ac:dyDescent="0.2">
      <c r="A6" s="33"/>
      <c r="C6" s="34" t="s">
        <v>14</v>
      </c>
      <c r="D6" s="35"/>
      <c r="E6" s="36"/>
      <c r="F6" s="36"/>
      <c r="G6" s="36"/>
      <c r="H6" s="6"/>
    </row>
    <row r="7" spans="1:8" ht="15" x14ac:dyDescent="0.2">
      <c r="A7" s="27" t="s">
        <v>15</v>
      </c>
      <c r="B7" s="28" t="s">
        <v>16</v>
      </c>
      <c r="C7" s="29" t="s">
        <v>17</v>
      </c>
      <c r="D7" s="30">
        <v>1</v>
      </c>
      <c r="E7" s="31">
        <v>589</v>
      </c>
      <c r="F7" s="31">
        <f>SUM(D7*E7)</f>
        <v>589</v>
      </c>
      <c r="G7" s="31">
        <f>SUM(F7*0.21)</f>
        <v>123.69</v>
      </c>
      <c r="H7" s="32"/>
    </row>
    <row r="8" spans="1:8" ht="28.5" x14ac:dyDescent="0.2">
      <c r="A8" s="33"/>
      <c r="C8" s="34" t="s">
        <v>18</v>
      </c>
      <c r="D8" s="35"/>
      <c r="E8" s="36"/>
      <c r="F8" s="36"/>
      <c r="G8" s="36"/>
      <c r="H8" s="6"/>
    </row>
    <row r="9" spans="1:8" ht="15" x14ac:dyDescent="0.2">
      <c r="A9" s="27" t="s">
        <v>19</v>
      </c>
      <c r="B9" s="28" t="s">
        <v>20</v>
      </c>
      <c r="C9" s="29" t="s">
        <v>21</v>
      </c>
      <c r="D9" s="30">
        <v>5</v>
      </c>
      <c r="E9" s="31">
        <v>96.35</v>
      </c>
      <c r="F9" s="31">
        <f>SUM(D9*E9)</f>
        <v>481.75</v>
      </c>
      <c r="G9" s="31">
        <f>SUM(F9*0.21)</f>
        <v>101.16749999999999</v>
      </c>
      <c r="H9" s="32"/>
    </row>
    <row r="10" spans="1:8" ht="15" x14ac:dyDescent="0.2">
      <c r="A10" s="33"/>
      <c r="C10" s="34" t="s">
        <v>22</v>
      </c>
      <c r="D10" s="35"/>
      <c r="E10" s="36"/>
      <c r="F10" s="36"/>
      <c r="G10" s="36"/>
      <c r="H10" s="6"/>
    </row>
    <row r="11" spans="1:8" ht="15" x14ac:dyDescent="0.2">
      <c r="A11" s="27" t="s">
        <v>23</v>
      </c>
      <c r="B11" s="28" t="s">
        <v>24</v>
      </c>
      <c r="C11" s="29" t="s">
        <v>25</v>
      </c>
      <c r="D11" s="30">
        <v>280</v>
      </c>
      <c r="E11" s="31">
        <v>11.63</v>
      </c>
      <c r="F11" s="31">
        <f>SUM(D11*E11)</f>
        <v>3256.4</v>
      </c>
      <c r="G11" s="31">
        <f>SUM(F11*0.21)</f>
        <v>683.84399999999994</v>
      </c>
      <c r="H11" s="32"/>
    </row>
    <row r="12" spans="1:8" ht="15" x14ac:dyDescent="0.2">
      <c r="A12" s="33"/>
      <c r="C12" s="34" t="s">
        <v>26</v>
      </c>
      <c r="D12" s="35"/>
      <c r="E12" s="36"/>
      <c r="F12" s="36"/>
      <c r="G12" s="36"/>
      <c r="H12" s="6"/>
    </row>
    <row r="13" spans="1:8" ht="15" x14ac:dyDescent="0.2">
      <c r="A13" s="27" t="s">
        <v>27</v>
      </c>
      <c r="B13" s="37" t="s">
        <v>28</v>
      </c>
      <c r="C13" s="38" t="s">
        <v>29</v>
      </c>
      <c r="D13" s="30">
        <v>66</v>
      </c>
      <c r="E13" s="31">
        <v>69.98</v>
      </c>
      <c r="F13" s="31">
        <f>SUM(D13*E13)</f>
        <v>4618.68</v>
      </c>
      <c r="G13" s="31">
        <f>SUM(F13*0.21)</f>
        <v>969.92280000000005</v>
      </c>
      <c r="H13" s="32"/>
    </row>
    <row r="14" spans="1:8" ht="60" customHeight="1" x14ac:dyDescent="0.2">
      <c r="A14" s="39"/>
      <c r="B14" s="39"/>
      <c r="C14" s="40" t="s">
        <v>30</v>
      </c>
      <c r="D14" s="35"/>
      <c r="E14" s="36"/>
      <c r="F14" s="36"/>
      <c r="G14" s="36"/>
      <c r="H14" s="6"/>
    </row>
    <row r="15" spans="1:8" ht="15" x14ac:dyDescent="0.2">
      <c r="A15" s="27" t="s">
        <v>31</v>
      </c>
      <c r="B15" s="37" t="s">
        <v>32</v>
      </c>
      <c r="C15" s="38" t="s">
        <v>33</v>
      </c>
      <c r="D15" s="30">
        <v>105</v>
      </c>
      <c r="E15" s="31">
        <v>317.06</v>
      </c>
      <c r="F15" s="31">
        <f>SUM(D15*E15)</f>
        <v>33291.300000000003</v>
      </c>
      <c r="G15" s="31">
        <f>SUM(F15*0.21)</f>
        <v>6991.1730000000007</v>
      </c>
      <c r="H15" s="32"/>
    </row>
    <row r="16" spans="1:8" ht="45" customHeight="1" x14ac:dyDescent="0.2">
      <c r="A16" s="39"/>
      <c r="B16" s="39"/>
      <c r="C16" s="40" t="s">
        <v>34</v>
      </c>
      <c r="D16" s="35"/>
      <c r="E16" s="36"/>
      <c r="F16" s="36"/>
      <c r="G16" s="36"/>
      <c r="H16" s="6"/>
    </row>
    <row r="17" spans="1:8" ht="15" x14ac:dyDescent="0.2">
      <c r="A17" s="27" t="s">
        <v>35</v>
      </c>
      <c r="B17" s="37" t="s">
        <v>32</v>
      </c>
      <c r="C17" s="38" t="s">
        <v>36</v>
      </c>
      <c r="D17" s="30">
        <v>10</v>
      </c>
      <c r="E17" s="31">
        <v>46.01</v>
      </c>
      <c r="F17" s="31">
        <f>SUM(D17*E17)</f>
        <v>460.09999999999997</v>
      </c>
      <c r="G17" s="31">
        <f>SUM(F17*0.21)</f>
        <v>96.620999999999995</v>
      </c>
      <c r="H17" s="32"/>
    </row>
    <row r="18" spans="1:8" ht="44.1" customHeight="1" x14ac:dyDescent="0.2">
      <c r="A18" s="39"/>
      <c r="B18" s="39"/>
      <c r="C18" s="40" t="s">
        <v>37</v>
      </c>
      <c r="D18" s="35"/>
      <c r="E18" s="36"/>
      <c r="F18" s="36"/>
      <c r="G18" s="36"/>
      <c r="H18" s="6"/>
    </row>
    <row r="19" spans="1:8" ht="15" x14ac:dyDescent="0.2">
      <c r="A19" s="27" t="s">
        <v>38</v>
      </c>
      <c r="B19" s="37" t="s">
        <v>20</v>
      </c>
      <c r="C19" s="38" t="s">
        <v>39</v>
      </c>
      <c r="D19" s="30">
        <v>1</v>
      </c>
      <c r="E19" s="31">
        <v>2856</v>
      </c>
      <c r="F19" s="31">
        <f>SUM(D19*E19)</f>
        <v>2856</v>
      </c>
      <c r="G19" s="31">
        <f>SUM(F19*0.21)</f>
        <v>599.76</v>
      </c>
      <c r="H19" s="32"/>
    </row>
    <row r="20" spans="1:8" ht="32.1" customHeight="1" x14ac:dyDescent="0.2">
      <c r="A20" s="39"/>
      <c r="B20" s="39"/>
      <c r="C20" s="40" t="s">
        <v>40</v>
      </c>
      <c r="D20" s="35"/>
      <c r="E20" s="36"/>
      <c r="F20" s="36"/>
      <c r="G20" s="36"/>
      <c r="H20" s="6"/>
    </row>
    <row r="21" spans="1:8" ht="15" x14ac:dyDescent="0.2">
      <c r="A21" s="27" t="s">
        <v>41</v>
      </c>
      <c r="B21" s="37" t="s">
        <v>20</v>
      </c>
      <c r="C21" s="38" t="s">
        <v>42</v>
      </c>
      <c r="D21" s="30">
        <v>1</v>
      </c>
      <c r="E21" s="31">
        <v>350</v>
      </c>
      <c r="F21" s="31">
        <f>SUM(D21*E21)</f>
        <v>350</v>
      </c>
      <c r="G21" s="31">
        <f>SUM(F21*0.21)</f>
        <v>73.5</v>
      </c>
      <c r="H21" s="32"/>
    </row>
    <row r="22" spans="1:8" ht="18" customHeight="1" x14ac:dyDescent="0.2">
      <c r="A22" s="39"/>
      <c r="B22" s="39"/>
      <c r="C22" s="40" t="s">
        <v>43</v>
      </c>
      <c r="D22" s="35"/>
      <c r="E22" s="36"/>
      <c r="F22" s="36"/>
      <c r="G22" s="36"/>
      <c r="H22" s="6"/>
    </row>
    <row r="23" spans="1:8" ht="15" x14ac:dyDescent="0.2">
      <c r="A23" s="33"/>
      <c r="C23" s="34"/>
      <c r="D23" s="35"/>
      <c r="E23" s="36"/>
      <c r="F23" s="36"/>
      <c r="G23" s="36"/>
      <c r="H23" s="6"/>
    </row>
    <row r="24" spans="1:8" ht="38.1" customHeight="1" x14ac:dyDescent="0.25">
      <c r="A24" s="13" t="s">
        <v>44</v>
      </c>
      <c r="B24" s="41"/>
      <c r="C24" s="42" t="s">
        <v>45</v>
      </c>
      <c r="D24" s="32"/>
      <c r="E24" s="32"/>
      <c r="F24" s="32"/>
      <c r="G24" s="32"/>
      <c r="H24" s="20">
        <f>SUM(H25:H364)</f>
        <v>205607.94320000007</v>
      </c>
    </row>
    <row r="25" spans="1:8" ht="18.95" customHeight="1" x14ac:dyDescent="0.2">
      <c r="A25" s="22" t="s">
        <v>46</v>
      </c>
      <c r="B25" s="43"/>
      <c r="C25" s="24" t="s">
        <v>47</v>
      </c>
      <c r="D25" s="23"/>
      <c r="E25" s="25"/>
      <c r="F25" s="25"/>
      <c r="G25" s="25"/>
      <c r="H25" s="26">
        <f>SUM(F26:G43)</f>
        <v>14411.777600000001</v>
      </c>
    </row>
    <row r="26" spans="1:8" ht="15" x14ac:dyDescent="0.2">
      <c r="A26" s="27"/>
      <c r="B26" s="28" t="s">
        <v>48</v>
      </c>
      <c r="C26" s="29" t="s">
        <v>49</v>
      </c>
      <c r="D26" s="30">
        <v>1</v>
      </c>
      <c r="E26" s="31">
        <v>2935</v>
      </c>
      <c r="F26" s="31">
        <f>SUM(D26*E26)</f>
        <v>2935</v>
      </c>
      <c r="G26" s="31">
        <f>SUM(F26*0.21)</f>
        <v>616.35</v>
      </c>
      <c r="H26" s="32"/>
    </row>
    <row r="27" spans="1:8" ht="15" x14ac:dyDescent="0.2">
      <c r="A27" s="33"/>
      <c r="C27" s="34" t="s">
        <v>50</v>
      </c>
      <c r="D27" s="35"/>
      <c r="E27" s="36"/>
      <c r="F27" s="36"/>
      <c r="G27" s="36"/>
      <c r="H27" s="6"/>
    </row>
    <row r="28" spans="1:8" ht="15" x14ac:dyDescent="0.2">
      <c r="A28" s="27"/>
      <c r="B28" s="28" t="s">
        <v>24</v>
      </c>
      <c r="C28" s="29" t="s">
        <v>51</v>
      </c>
      <c r="D28" s="30">
        <v>12</v>
      </c>
      <c r="E28" s="31">
        <v>235</v>
      </c>
      <c r="F28" s="31">
        <f>SUM(D28*E28)</f>
        <v>2820</v>
      </c>
      <c r="G28" s="31">
        <f>SUM(F28*0.21)</f>
        <v>592.19999999999993</v>
      </c>
      <c r="H28" s="32"/>
    </row>
    <row r="29" spans="1:8" ht="15" x14ac:dyDescent="0.2">
      <c r="A29" s="33"/>
      <c r="C29" s="34" t="s">
        <v>52</v>
      </c>
      <c r="D29" s="35"/>
      <c r="E29" s="36"/>
      <c r="F29" s="36"/>
      <c r="G29" s="36"/>
      <c r="H29" s="6"/>
    </row>
    <row r="30" spans="1:8" ht="15" x14ac:dyDescent="0.2">
      <c r="A30" s="27"/>
      <c r="B30" s="28" t="s">
        <v>24</v>
      </c>
      <c r="C30" s="29" t="s">
        <v>53</v>
      </c>
      <c r="D30" s="30">
        <v>1</v>
      </c>
      <c r="E30" s="31"/>
      <c r="F30" s="31">
        <f>SUM(F31:F33)</f>
        <v>999.42000000000007</v>
      </c>
      <c r="G30" s="31">
        <f>SUM(F30*0.21)</f>
        <v>209.87820000000002</v>
      </c>
      <c r="H30" s="32"/>
    </row>
    <row r="31" spans="1:8" ht="28.5" x14ac:dyDescent="0.2">
      <c r="A31" s="33"/>
      <c r="C31" s="34" t="s">
        <v>54</v>
      </c>
      <c r="D31" s="35">
        <v>2</v>
      </c>
      <c r="E31" s="36">
        <v>138.63</v>
      </c>
      <c r="F31" s="44">
        <f>SUM(D31*E31)</f>
        <v>277.26</v>
      </c>
      <c r="G31" s="44">
        <f>SUM(F31*0.21)</f>
        <v>58.224599999999995</v>
      </c>
      <c r="H31" s="45"/>
    </row>
    <row r="32" spans="1:8" ht="15" x14ac:dyDescent="0.2">
      <c r="A32" s="33"/>
      <c r="C32" s="34" t="s">
        <v>55</v>
      </c>
      <c r="D32" s="35">
        <v>12</v>
      </c>
      <c r="E32" s="36">
        <v>52.32</v>
      </c>
      <c r="F32" s="46">
        <f>SUM(D32*E32)</f>
        <v>627.84</v>
      </c>
      <c r="G32" s="46">
        <f>SUM(F32*0.21)</f>
        <v>131.84639999999999</v>
      </c>
      <c r="H32" s="6"/>
    </row>
    <row r="33" spans="1:8" ht="15" x14ac:dyDescent="0.2">
      <c r="A33" s="33"/>
      <c r="C33" s="34" t="s">
        <v>56</v>
      </c>
      <c r="D33" s="35">
        <v>12</v>
      </c>
      <c r="E33" s="36">
        <v>7.86</v>
      </c>
      <c r="F33" s="47">
        <f>SUM(D33*E33)</f>
        <v>94.320000000000007</v>
      </c>
      <c r="G33" s="47">
        <f>SUM(F33*0.21)</f>
        <v>19.807200000000002</v>
      </c>
      <c r="H33" s="6"/>
    </row>
    <row r="34" spans="1:8" ht="15" x14ac:dyDescent="0.2">
      <c r="A34" s="27"/>
      <c r="B34" s="28" t="s">
        <v>24</v>
      </c>
      <c r="C34" s="29" t="s">
        <v>25</v>
      </c>
      <c r="D34" s="30">
        <v>36</v>
      </c>
      <c r="E34" s="31">
        <v>11.63</v>
      </c>
      <c r="F34" s="31">
        <f>SUM(D34*E34)</f>
        <v>418.68</v>
      </c>
      <c r="G34" s="31">
        <f>SUM(F34*0.21)</f>
        <v>87.922799999999995</v>
      </c>
      <c r="H34" s="32"/>
    </row>
    <row r="35" spans="1:8" ht="30" customHeight="1" x14ac:dyDescent="0.2">
      <c r="A35" s="33"/>
      <c r="C35" s="34" t="s">
        <v>57</v>
      </c>
      <c r="D35" s="35"/>
      <c r="E35" s="36"/>
      <c r="F35" s="36"/>
      <c r="G35" s="36"/>
      <c r="H35" s="6"/>
    </row>
    <row r="36" spans="1:8" ht="15" x14ac:dyDescent="0.2">
      <c r="A36" s="27"/>
      <c r="B36" s="28" t="s">
        <v>58</v>
      </c>
      <c r="C36" s="29" t="s">
        <v>59</v>
      </c>
      <c r="D36" s="30">
        <v>2</v>
      </c>
      <c r="E36" s="31">
        <v>756</v>
      </c>
      <c r="F36" s="31">
        <f>SUM(D36*E36)</f>
        <v>1512</v>
      </c>
      <c r="G36" s="31">
        <f>SUM(F36*0.21)</f>
        <v>317.52</v>
      </c>
      <c r="H36" s="32"/>
    </row>
    <row r="37" spans="1:8" ht="18" customHeight="1" x14ac:dyDescent="0.2">
      <c r="A37" s="33"/>
      <c r="C37" s="34" t="s">
        <v>60</v>
      </c>
      <c r="D37" s="35"/>
      <c r="E37" s="36"/>
      <c r="F37" s="36"/>
      <c r="G37" s="36"/>
      <c r="H37" s="6"/>
    </row>
    <row r="38" spans="1:8" ht="15" x14ac:dyDescent="0.2">
      <c r="A38" s="27"/>
      <c r="B38" s="28" t="s">
        <v>58</v>
      </c>
      <c r="C38" s="29" t="s">
        <v>61</v>
      </c>
      <c r="D38" s="30">
        <v>4</v>
      </c>
      <c r="E38" s="31">
        <v>178.11</v>
      </c>
      <c r="F38" s="31">
        <f>SUM(D38*E38)</f>
        <v>712.44</v>
      </c>
      <c r="G38" s="31">
        <f>SUM(F38*0.21)</f>
        <v>149.61240000000001</v>
      </c>
      <c r="H38" s="32"/>
    </row>
    <row r="39" spans="1:8" ht="18.95" customHeight="1" x14ac:dyDescent="0.2">
      <c r="A39" s="33"/>
      <c r="C39" s="34" t="s">
        <v>62</v>
      </c>
      <c r="D39" s="35"/>
      <c r="E39" s="36"/>
      <c r="F39" s="36"/>
      <c r="G39" s="36"/>
      <c r="H39" s="6"/>
    </row>
    <row r="40" spans="1:8" ht="15" x14ac:dyDescent="0.2">
      <c r="A40" s="27"/>
      <c r="B40" s="28" t="s">
        <v>58</v>
      </c>
      <c r="C40" s="29" t="s">
        <v>63</v>
      </c>
      <c r="D40" s="30">
        <v>160</v>
      </c>
      <c r="E40" s="31">
        <v>4.21</v>
      </c>
      <c r="F40" s="31">
        <f>SUM(D40*E40)</f>
        <v>673.6</v>
      </c>
      <c r="G40" s="31">
        <f>SUM(F40*0.21)</f>
        <v>141.45599999999999</v>
      </c>
      <c r="H40" s="32"/>
    </row>
    <row r="41" spans="1:8" ht="20.100000000000001" customHeight="1" x14ac:dyDescent="0.2">
      <c r="A41" s="33"/>
      <c r="C41" s="34" t="s">
        <v>64</v>
      </c>
      <c r="D41" s="35"/>
      <c r="E41" s="36"/>
      <c r="F41" s="36"/>
      <c r="G41" s="36"/>
      <c r="H41" s="6"/>
    </row>
    <row r="42" spans="1:8" ht="15" x14ac:dyDescent="0.2">
      <c r="A42" s="27"/>
      <c r="B42" s="28" t="s">
        <v>24</v>
      </c>
      <c r="C42" s="29" t="s">
        <v>65</v>
      </c>
      <c r="D42" s="30">
        <v>20</v>
      </c>
      <c r="E42" s="31">
        <v>42</v>
      </c>
      <c r="F42" s="31">
        <f>SUM(D42*E42)</f>
        <v>840</v>
      </c>
      <c r="G42" s="31">
        <f>SUM(F42*0.21)</f>
        <v>176.4</v>
      </c>
      <c r="H42" s="32"/>
    </row>
    <row r="43" spans="1:8" ht="30.95" customHeight="1" x14ac:dyDescent="0.2">
      <c r="A43" s="33"/>
      <c r="C43" s="34" t="s">
        <v>66</v>
      </c>
      <c r="D43" s="35"/>
      <c r="E43" s="36"/>
      <c r="F43" s="36"/>
      <c r="G43" s="36"/>
      <c r="H43" s="6"/>
    </row>
    <row r="44" spans="1:8" s="48" customFormat="1" ht="18.95" customHeight="1" x14ac:dyDescent="0.2">
      <c r="A44" s="27" t="s">
        <v>67</v>
      </c>
      <c r="C44" s="49" t="s">
        <v>68</v>
      </c>
      <c r="D44" s="50"/>
      <c r="E44" s="51"/>
      <c r="F44" s="51"/>
      <c r="G44" s="51"/>
      <c r="H44" s="32">
        <f>SUM(F44:G62)</f>
        <v>7019.2584000000006</v>
      </c>
    </row>
    <row r="45" spans="1:8" ht="15" x14ac:dyDescent="0.2">
      <c r="A45" s="22"/>
      <c r="B45" s="52" t="s">
        <v>48</v>
      </c>
      <c r="C45" s="53" t="s">
        <v>69</v>
      </c>
      <c r="D45" s="54">
        <v>1</v>
      </c>
      <c r="E45" s="47">
        <v>486</v>
      </c>
      <c r="F45" s="47">
        <f>SUM(D45*E45)</f>
        <v>486</v>
      </c>
      <c r="G45" s="47">
        <f>SUM(F45*0.21)</f>
        <v>102.06</v>
      </c>
      <c r="H45" s="26"/>
    </row>
    <row r="46" spans="1:8" ht="15" x14ac:dyDescent="0.2">
      <c r="A46" s="33"/>
      <c r="C46" s="34" t="s">
        <v>70</v>
      </c>
      <c r="D46" s="35"/>
      <c r="E46" s="36"/>
      <c r="F46" s="36"/>
      <c r="G46" s="36"/>
      <c r="H46" s="6"/>
    </row>
    <row r="47" spans="1:8" ht="15" x14ac:dyDescent="0.2">
      <c r="A47" s="33"/>
      <c r="C47" s="34" t="s">
        <v>71</v>
      </c>
      <c r="D47" s="35"/>
      <c r="E47" s="36"/>
      <c r="F47" s="36"/>
      <c r="G47" s="36"/>
      <c r="H47" s="6"/>
    </row>
    <row r="48" spans="1:8" ht="15" x14ac:dyDescent="0.2">
      <c r="A48" s="27"/>
      <c r="B48" s="28" t="s">
        <v>72</v>
      </c>
      <c r="C48" s="29" t="s">
        <v>73</v>
      </c>
      <c r="D48" s="30">
        <v>1</v>
      </c>
      <c r="E48" s="31">
        <v>263</v>
      </c>
      <c r="F48" s="31">
        <f>SUM(D48*E48)</f>
        <v>263</v>
      </c>
      <c r="G48" s="31">
        <f>SUM(F48*0.21)</f>
        <v>55.23</v>
      </c>
      <c r="H48" s="32"/>
    </row>
    <row r="49" spans="1:8" ht="15" x14ac:dyDescent="0.2">
      <c r="A49" s="33"/>
      <c r="C49" s="34" t="s">
        <v>74</v>
      </c>
      <c r="D49" s="35"/>
      <c r="E49" s="36"/>
      <c r="F49" s="36"/>
      <c r="G49" s="36"/>
      <c r="H49" s="6"/>
    </row>
    <row r="50" spans="1:8" ht="15" x14ac:dyDescent="0.2">
      <c r="A50" s="27"/>
      <c r="B50" s="28" t="s">
        <v>48</v>
      </c>
      <c r="C50" s="29" t="s">
        <v>75</v>
      </c>
      <c r="D50" s="30">
        <v>1</v>
      </c>
      <c r="E50" s="31">
        <v>1252.33</v>
      </c>
      <c r="F50" s="31">
        <f>SUM(D50*E50)</f>
        <v>1252.33</v>
      </c>
      <c r="G50" s="31">
        <f>SUM(F50*0.21)</f>
        <v>262.98929999999996</v>
      </c>
      <c r="H50" s="32"/>
    </row>
    <row r="51" spans="1:8" ht="42.75" x14ac:dyDescent="0.2">
      <c r="A51" s="33"/>
      <c r="C51" s="34" t="s">
        <v>76</v>
      </c>
      <c r="D51" s="35"/>
      <c r="E51" s="36"/>
      <c r="F51" s="36"/>
      <c r="G51" s="36"/>
      <c r="H51" s="6"/>
    </row>
    <row r="52" spans="1:8" ht="15" x14ac:dyDescent="0.2">
      <c r="A52" s="27"/>
      <c r="B52" s="28" t="s">
        <v>72</v>
      </c>
      <c r="C52" s="29" t="s">
        <v>77</v>
      </c>
      <c r="D52" s="30">
        <v>1</v>
      </c>
      <c r="E52" s="31">
        <v>543.71</v>
      </c>
      <c r="F52" s="31">
        <f>SUM(D52*E52)</f>
        <v>543.71</v>
      </c>
      <c r="G52" s="31">
        <f>SUM(F52*0.21)</f>
        <v>114.17910000000001</v>
      </c>
      <c r="H52" s="32"/>
    </row>
    <row r="53" spans="1:8" ht="28.5" x14ac:dyDescent="0.2">
      <c r="A53" s="33"/>
      <c r="C53" s="34" t="s">
        <v>78</v>
      </c>
      <c r="D53" s="35"/>
      <c r="E53" s="36"/>
      <c r="F53" s="36"/>
      <c r="G53" s="36"/>
      <c r="H53" s="6"/>
    </row>
    <row r="54" spans="1:8" ht="15" x14ac:dyDescent="0.2">
      <c r="A54" s="27"/>
      <c r="B54" s="28" t="s">
        <v>72</v>
      </c>
      <c r="C54" s="29" t="s">
        <v>79</v>
      </c>
      <c r="D54" s="30">
        <v>1</v>
      </c>
      <c r="E54" s="31">
        <v>118</v>
      </c>
      <c r="F54" s="31">
        <f>SUM(D54*E54)</f>
        <v>118</v>
      </c>
      <c r="G54" s="31">
        <f>SUM(F54*0.21)</f>
        <v>24.779999999999998</v>
      </c>
      <c r="H54" s="32"/>
    </row>
    <row r="55" spans="1:8" ht="15.95" customHeight="1" x14ac:dyDescent="0.2">
      <c r="A55" s="33"/>
      <c r="C55" s="34" t="s">
        <v>80</v>
      </c>
      <c r="D55" s="35"/>
      <c r="E55" s="36"/>
      <c r="F55" s="36"/>
      <c r="G55" s="36"/>
      <c r="H55" s="6"/>
    </row>
    <row r="56" spans="1:8" ht="15" x14ac:dyDescent="0.2">
      <c r="A56" s="27"/>
      <c r="B56" s="28" t="s">
        <v>48</v>
      </c>
      <c r="C56" s="29" t="s">
        <v>81</v>
      </c>
      <c r="D56" s="30">
        <v>1</v>
      </c>
      <c r="E56" s="31">
        <v>2950</v>
      </c>
      <c r="F56" s="31">
        <f>SUM(D56*E56)</f>
        <v>2950</v>
      </c>
      <c r="G56" s="31">
        <f>SUM(F56*0.21)</f>
        <v>619.5</v>
      </c>
      <c r="H56" s="32"/>
    </row>
    <row r="57" spans="1:8" ht="28.5" x14ac:dyDescent="0.2">
      <c r="A57" s="33"/>
      <c r="C57" s="34" t="s">
        <v>82</v>
      </c>
      <c r="D57" s="35"/>
      <c r="E57" s="36"/>
      <c r="F57" s="36"/>
      <c r="G57" s="36"/>
      <c r="H57" s="6"/>
    </row>
    <row r="58" spans="1:8" ht="15" x14ac:dyDescent="0.2">
      <c r="A58" s="27"/>
      <c r="B58" s="28" t="s">
        <v>48</v>
      </c>
      <c r="C58" s="29" t="s">
        <v>83</v>
      </c>
      <c r="D58" s="30">
        <v>1</v>
      </c>
      <c r="E58" s="31">
        <v>86</v>
      </c>
      <c r="F58" s="31">
        <f>SUM(D58*E58)</f>
        <v>86</v>
      </c>
      <c r="G58" s="31">
        <f>SUM(F58*0.21)</f>
        <v>18.059999999999999</v>
      </c>
      <c r="H58" s="32"/>
    </row>
    <row r="59" spans="1:8" ht="15" x14ac:dyDescent="0.2">
      <c r="A59" s="33"/>
      <c r="C59" s="34" t="s">
        <v>84</v>
      </c>
      <c r="D59" s="35"/>
      <c r="E59" s="36"/>
      <c r="F59" s="36"/>
      <c r="G59" s="36"/>
      <c r="H59" s="6"/>
    </row>
    <row r="60" spans="1:8" ht="15" x14ac:dyDescent="0.2">
      <c r="A60" s="27"/>
      <c r="B60" s="28" t="s">
        <v>85</v>
      </c>
      <c r="C60" s="29" t="s">
        <v>86</v>
      </c>
      <c r="D60" s="30">
        <v>6</v>
      </c>
      <c r="E60" s="31">
        <v>17</v>
      </c>
      <c r="F60" s="31">
        <f>SUM(D60*E60)</f>
        <v>102</v>
      </c>
      <c r="G60" s="31">
        <f>SUM(F60*0.21)</f>
        <v>21.419999999999998</v>
      </c>
      <c r="H60" s="32"/>
    </row>
    <row r="61" spans="1:8" ht="15" x14ac:dyDescent="0.2">
      <c r="A61" s="33"/>
      <c r="C61" s="34" t="s">
        <v>87</v>
      </c>
      <c r="D61" s="35"/>
      <c r="E61" s="36"/>
      <c r="F61" s="36"/>
      <c r="G61" s="36"/>
      <c r="H61" s="6"/>
    </row>
    <row r="62" spans="1:8" ht="14.1" customHeight="1" thickBot="1" x14ac:dyDescent="0.25">
      <c r="A62" s="33"/>
      <c r="C62" s="34"/>
      <c r="D62" s="35"/>
      <c r="E62" s="36"/>
      <c r="F62" s="36"/>
      <c r="G62" s="36"/>
      <c r="H62" s="6"/>
    </row>
    <row r="63" spans="1:8" ht="15" x14ac:dyDescent="0.2">
      <c r="A63" s="55" t="s">
        <v>88</v>
      </c>
      <c r="B63" s="56"/>
      <c r="C63" s="57" t="s">
        <v>89</v>
      </c>
      <c r="D63" s="56"/>
      <c r="E63" s="58"/>
      <c r="F63" s="58"/>
      <c r="G63" s="58"/>
      <c r="H63" s="59">
        <f>SUM(F64:G79)</f>
        <v>8409.3305999999993</v>
      </c>
    </row>
    <row r="64" spans="1:8" ht="15" x14ac:dyDescent="0.2">
      <c r="A64" s="27"/>
      <c r="B64" s="28" t="s">
        <v>48</v>
      </c>
      <c r="C64" s="29" t="s">
        <v>90</v>
      </c>
      <c r="D64" s="30">
        <v>1</v>
      </c>
      <c r="E64" s="31">
        <v>1350</v>
      </c>
      <c r="F64" s="31">
        <f>SUM(D64*E64)</f>
        <v>1350</v>
      </c>
      <c r="G64" s="31">
        <f>SUM(F64*0.21)</f>
        <v>283.5</v>
      </c>
      <c r="H64" s="32"/>
    </row>
    <row r="65" spans="1:8" ht="30" customHeight="1" x14ac:dyDescent="0.2">
      <c r="A65" s="33"/>
      <c r="C65" s="34" t="s">
        <v>91</v>
      </c>
      <c r="D65" s="35"/>
      <c r="E65" s="36"/>
      <c r="F65" s="36"/>
      <c r="G65" s="36"/>
      <c r="H65" s="6"/>
    </row>
    <row r="66" spans="1:8" ht="15" x14ac:dyDescent="0.2">
      <c r="A66" s="27"/>
      <c r="B66" s="28" t="s">
        <v>92</v>
      </c>
      <c r="C66" s="29" t="s">
        <v>93</v>
      </c>
      <c r="D66" s="30">
        <v>20</v>
      </c>
      <c r="E66" s="31">
        <v>58.66</v>
      </c>
      <c r="F66" s="31">
        <f>SUM(D66*E66)</f>
        <v>1173.1999999999998</v>
      </c>
      <c r="G66" s="31">
        <f>SUM(F66*0.21)</f>
        <v>246.37199999999996</v>
      </c>
      <c r="H66" s="32"/>
    </row>
    <row r="67" spans="1:8" ht="28.5" x14ac:dyDescent="0.2">
      <c r="A67" s="33"/>
      <c r="C67" s="34" t="s">
        <v>94</v>
      </c>
      <c r="D67" s="35"/>
      <c r="E67" s="36"/>
      <c r="F67" s="36"/>
      <c r="G67" s="36"/>
      <c r="H67" s="6"/>
    </row>
    <row r="68" spans="1:8" ht="15" x14ac:dyDescent="0.2">
      <c r="A68" s="27"/>
      <c r="B68" s="28" t="s">
        <v>28</v>
      </c>
      <c r="C68" s="29" t="s">
        <v>95</v>
      </c>
      <c r="D68" s="30">
        <v>3</v>
      </c>
      <c r="E68" s="31">
        <v>200</v>
      </c>
      <c r="F68" s="31">
        <f>SUM(D68*E68)</f>
        <v>600</v>
      </c>
      <c r="G68" s="31">
        <f>SUM(F68*0.21)</f>
        <v>126</v>
      </c>
      <c r="H68" s="32"/>
    </row>
    <row r="69" spans="1:8" ht="32.1" customHeight="1" x14ac:dyDescent="0.2">
      <c r="A69" s="33"/>
      <c r="C69" s="40" t="s">
        <v>96</v>
      </c>
      <c r="D69" s="35"/>
      <c r="E69" s="36"/>
      <c r="F69" s="36"/>
      <c r="G69" s="36"/>
      <c r="H69" s="6"/>
    </row>
    <row r="70" spans="1:8" ht="15" x14ac:dyDescent="0.2">
      <c r="A70" s="27"/>
      <c r="B70" s="28" t="s">
        <v>48</v>
      </c>
      <c r="C70" s="29" t="s">
        <v>97</v>
      </c>
      <c r="D70" s="30">
        <v>2</v>
      </c>
      <c r="E70" s="31">
        <v>536</v>
      </c>
      <c r="F70" s="31">
        <f>SUM(D70*E70)</f>
        <v>1072</v>
      </c>
      <c r="G70" s="31">
        <f>SUM(F70*0.21)</f>
        <v>225.12</v>
      </c>
      <c r="H70" s="32"/>
    </row>
    <row r="71" spans="1:8" ht="30" customHeight="1" x14ac:dyDescent="0.2">
      <c r="A71" s="33"/>
      <c r="C71" s="34" t="s">
        <v>98</v>
      </c>
      <c r="D71" s="35"/>
      <c r="E71" s="36"/>
      <c r="F71" s="36"/>
      <c r="G71" s="36"/>
      <c r="H71" s="6"/>
    </row>
    <row r="72" spans="1:8" ht="15" x14ac:dyDescent="0.2">
      <c r="A72" s="27"/>
      <c r="B72" s="28" t="s">
        <v>48</v>
      </c>
      <c r="C72" s="29" t="s">
        <v>99</v>
      </c>
      <c r="D72" s="30">
        <v>2</v>
      </c>
      <c r="E72" s="31">
        <v>350</v>
      </c>
      <c r="F72" s="31">
        <f>SUM(D72*E72)</f>
        <v>700</v>
      </c>
      <c r="G72" s="31">
        <f>SUM(F72*0.21)</f>
        <v>147</v>
      </c>
      <c r="H72" s="32"/>
    </row>
    <row r="73" spans="1:8" ht="29.1" customHeight="1" x14ac:dyDescent="0.2">
      <c r="A73" s="33"/>
      <c r="C73" s="34" t="s">
        <v>100</v>
      </c>
      <c r="D73" s="35"/>
      <c r="E73" s="36"/>
      <c r="F73" s="36"/>
      <c r="G73" s="36"/>
      <c r="H73" s="6"/>
    </row>
    <row r="74" spans="1:8" ht="15" x14ac:dyDescent="0.2">
      <c r="A74" s="27"/>
      <c r="B74" s="28" t="s">
        <v>48</v>
      </c>
      <c r="C74" s="29" t="s">
        <v>101</v>
      </c>
      <c r="D74" s="30">
        <v>1</v>
      </c>
      <c r="E74" s="31">
        <v>968.36</v>
      </c>
      <c r="F74" s="31">
        <f>SUM(D74*E74)</f>
        <v>968.36</v>
      </c>
      <c r="G74" s="31">
        <f>SUM(F74*0.21)</f>
        <v>203.35559999999998</v>
      </c>
      <c r="H74" s="32"/>
    </row>
    <row r="75" spans="1:8" ht="47.1" customHeight="1" x14ac:dyDescent="0.2">
      <c r="A75" s="33"/>
      <c r="C75" s="34" t="s">
        <v>102</v>
      </c>
      <c r="D75" s="35"/>
      <c r="E75" s="36"/>
      <c r="F75" s="36"/>
      <c r="G75" s="36"/>
      <c r="H75" s="6"/>
    </row>
    <row r="76" spans="1:8" ht="15" x14ac:dyDescent="0.2">
      <c r="A76" s="27"/>
      <c r="B76" s="28" t="s">
        <v>48</v>
      </c>
      <c r="C76" s="29" t="s">
        <v>103</v>
      </c>
      <c r="D76" s="30">
        <v>1</v>
      </c>
      <c r="E76" s="31">
        <v>120</v>
      </c>
      <c r="F76" s="31">
        <f>SUM(D76*E76)</f>
        <v>120</v>
      </c>
      <c r="G76" s="31">
        <f>SUM(F76*0.21)</f>
        <v>25.2</v>
      </c>
      <c r="H76" s="32"/>
    </row>
    <row r="77" spans="1:8" ht="29.1" customHeight="1" x14ac:dyDescent="0.2">
      <c r="A77" s="33"/>
      <c r="C77" s="34" t="s">
        <v>104</v>
      </c>
      <c r="D77" s="35"/>
      <c r="E77" s="36"/>
      <c r="F77" s="36"/>
      <c r="G77" s="36"/>
      <c r="H77" s="6"/>
    </row>
    <row r="78" spans="1:8" ht="15" x14ac:dyDescent="0.2">
      <c r="A78" s="27"/>
      <c r="B78" s="28" t="s">
        <v>92</v>
      </c>
      <c r="C78" s="29" t="s">
        <v>105</v>
      </c>
      <c r="D78" s="30">
        <v>30</v>
      </c>
      <c r="E78" s="31">
        <v>32.21</v>
      </c>
      <c r="F78" s="31">
        <f>SUM(D78*E78)</f>
        <v>966.30000000000007</v>
      </c>
      <c r="G78" s="31">
        <f>SUM(F78*0.21)</f>
        <v>202.923</v>
      </c>
      <c r="H78" s="32"/>
    </row>
    <row r="79" spans="1:8" ht="29.1" customHeight="1" thickBot="1" x14ac:dyDescent="0.25">
      <c r="A79" s="33"/>
      <c r="C79" s="34" t="s">
        <v>106</v>
      </c>
      <c r="D79" s="35"/>
      <c r="E79" s="36"/>
      <c r="F79" s="36"/>
      <c r="G79" s="36"/>
      <c r="H79" s="6"/>
    </row>
    <row r="80" spans="1:8" ht="18.95" customHeight="1" x14ac:dyDescent="0.2">
      <c r="A80" s="55" t="s">
        <v>107</v>
      </c>
      <c r="B80" s="60"/>
      <c r="C80" s="57" t="s">
        <v>108</v>
      </c>
      <c r="D80" s="56"/>
      <c r="E80" s="58"/>
      <c r="F80" s="58"/>
      <c r="G80" s="58"/>
      <c r="H80" s="59">
        <f>SUM(F81:G88)</f>
        <v>2952.5089000000003</v>
      </c>
    </row>
    <row r="81" spans="1:8" ht="15" x14ac:dyDescent="0.2">
      <c r="A81" s="27"/>
      <c r="B81" s="28" t="s">
        <v>48</v>
      </c>
      <c r="C81" s="29" t="s">
        <v>109</v>
      </c>
      <c r="D81" s="30">
        <v>1</v>
      </c>
      <c r="E81" s="31">
        <v>1123.6500000000001</v>
      </c>
      <c r="F81" s="31">
        <f>SUM(D81*E81)</f>
        <v>1123.6500000000001</v>
      </c>
      <c r="G81" s="31">
        <f>SUM(F81*0.21)</f>
        <v>235.9665</v>
      </c>
      <c r="H81" s="32"/>
    </row>
    <row r="82" spans="1:8" s="62" customFormat="1" ht="33.950000000000003" customHeight="1" x14ac:dyDescent="0.2">
      <c r="A82" s="61"/>
      <c r="C82" s="34" t="s">
        <v>110</v>
      </c>
      <c r="D82" s="63"/>
      <c r="E82" s="46"/>
      <c r="F82" s="46"/>
      <c r="G82" s="46"/>
      <c r="H82" s="6"/>
    </row>
    <row r="83" spans="1:8" s="62" customFormat="1" ht="15" x14ac:dyDescent="0.2">
      <c r="A83" s="27"/>
      <c r="B83" s="28" t="s">
        <v>20</v>
      </c>
      <c r="C83" s="29" t="s">
        <v>111</v>
      </c>
      <c r="D83" s="30">
        <v>1</v>
      </c>
      <c r="E83" s="31">
        <v>480</v>
      </c>
      <c r="F83" s="31">
        <f>SUM(D83*E83)</f>
        <v>480</v>
      </c>
      <c r="G83" s="31">
        <f>SUM(F83*0.21)</f>
        <v>100.8</v>
      </c>
      <c r="H83" s="32"/>
    </row>
    <row r="84" spans="1:8" s="62" customFormat="1" ht="44.1" customHeight="1" x14ac:dyDescent="0.2">
      <c r="A84" s="61"/>
      <c r="C84" s="34" t="s">
        <v>112</v>
      </c>
      <c r="D84" s="63"/>
      <c r="E84" s="46"/>
      <c r="F84" s="46"/>
      <c r="G84" s="46"/>
      <c r="H84" s="6"/>
    </row>
    <row r="85" spans="1:8" ht="15" x14ac:dyDescent="0.2">
      <c r="A85" s="27"/>
      <c r="B85" s="28" t="s">
        <v>20</v>
      </c>
      <c r="C85" s="29" t="s">
        <v>113</v>
      </c>
      <c r="D85" s="30">
        <v>1</v>
      </c>
      <c r="E85" s="31">
        <v>568.44000000000005</v>
      </c>
      <c r="F85" s="31">
        <f>SUM(D85*E85)</f>
        <v>568.44000000000005</v>
      </c>
      <c r="G85" s="31">
        <f>SUM(F85*0.21)</f>
        <v>119.37240000000001</v>
      </c>
      <c r="H85" s="32"/>
    </row>
    <row r="86" spans="1:8" s="62" customFormat="1" ht="33" customHeight="1" x14ac:dyDescent="0.2">
      <c r="A86" s="61"/>
      <c r="C86" s="34" t="s">
        <v>114</v>
      </c>
      <c r="D86" s="63"/>
      <c r="E86" s="46"/>
      <c r="F86" s="46"/>
      <c r="G86" s="46"/>
      <c r="H86" s="6"/>
    </row>
    <row r="87" spans="1:8" ht="15" x14ac:dyDescent="0.2">
      <c r="A87" s="27"/>
      <c r="B87" s="28" t="s">
        <v>48</v>
      </c>
      <c r="C87" s="29" t="s">
        <v>115</v>
      </c>
      <c r="D87" s="30">
        <v>1</v>
      </c>
      <c r="E87" s="31">
        <v>268</v>
      </c>
      <c r="F87" s="31">
        <f>SUM(D87*E87)</f>
        <v>268</v>
      </c>
      <c r="G87" s="31">
        <f>SUM(F87*0.21)</f>
        <v>56.28</v>
      </c>
      <c r="H87" s="32"/>
    </row>
    <row r="88" spans="1:8" ht="29.25" thickBot="1" x14ac:dyDescent="0.25">
      <c r="A88" s="33"/>
      <c r="C88" s="34" t="s">
        <v>116</v>
      </c>
      <c r="D88" s="35"/>
      <c r="E88" s="36"/>
      <c r="F88" s="36"/>
      <c r="G88" s="36"/>
      <c r="H88" s="6"/>
    </row>
    <row r="89" spans="1:8" ht="18.95" customHeight="1" x14ac:dyDescent="0.2">
      <c r="A89" s="55" t="s">
        <v>117</v>
      </c>
      <c r="B89" s="60"/>
      <c r="C89" s="57" t="s">
        <v>118</v>
      </c>
      <c r="D89" s="56"/>
      <c r="E89" s="58"/>
      <c r="F89" s="58"/>
      <c r="G89" s="58"/>
      <c r="H89" s="59">
        <f>SUM(F90:G93)</f>
        <v>2530.8965000000003</v>
      </c>
    </row>
    <row r="90" spans="1:8" ht="15" x14ac:dyDescent="0.2">
      <c r="A90" s="27"/>
      <c r="B90" s="28" t="s">
        <v>20</v>
      </c>
      <c r="C90" s="29" t="s">
        <v>109</v>
      </c>
      <c r="D90" s="30">
        <v>1</v>
      </c>
      <c r="E90" s="31">
        <v>1123.6500000000001</v>
      </c>
      <c r="F90" s="31">
        <f>SUM(D90*E90)</f>
        <v>1123.6500000000001</v>
      </c>
      <c r="G90" s="31">
        <f>SUM(F90*0.21)</f>
        <v>235.9665</v>
      </c>
      <c r="H90" s="32"/>
    </row>
    <row r="91" spans="1:8" s="62" customFormat="1" ht="33.950000000000003" customHeight="1" x14ac:dyDescent="0.2">
      <c r="A91" s="61"/>
      <c r="C91" s="34" t="s">
        <v>119</v>
      </c>
      <c r="D91" s="63"/>
      <c r="E91" s="46"/>
      <c r="F91" s="46"/>
      <c r="G91" s="46"/>
      <c r="H91" s="6"/>
    </row>
    <row r="92" spans="1:8" ht="15" x14ac:dyDescent="0.2">
      <c r="A92" s="27"/>
      <c r="B92" s="28" t="s">
        <v>48</v>
      </c>
      <c r="C92" s="29" t="s">
        <v>120</v>
      </c>
      <c r="D92" s="30">
        <v>1</v>
      </c>
      <c r="E92" s="31">
        <v>968</v>
      </c>
      <c r="F92" s="31">
        <f>SUM(D92*E92)</f>
        <v>968</v>
      </c>
      <c r="G92" s="31">
        <f>SUM(F92*0.21)</f>
        <v>203.28</v>
      </c>
      <c r="H92" s="32"/>
    </row>
    <row r="93" spans="1:8" ht="29.25" thickBot="1" x14ac:dyDescent="0.25">
      <c r="A93" s="33"/>
      <c r="C93" s="34" t="s">
        <v>121</v>
      </c>
      <c r="D93" s="35"/>
      <c r="E93" s="36"/>
      <c r="F93" s="36"/>
      <c r="G93" s="36"/>
      <c r="H93" s="6"/>
    </row>
    <row r="94" spans="1:8" ht="18.95" customHeight="1" x14ac:dyDescent="0.2">
      <c r="A94" s="55" t="s">
        <v>122</v>
      </c>
      <c r="B94" s="60"/>
      <c r="C94" s="57" t="s">
        <v>123</v>
      </c>
      <c r="D94" s="56"/>
      <c r="E94" s="58"/>
      <c r="F94" s="58"/>
      <c r="G94" s="58"/>
      <c r="H94" s="59">
        <f>SUM(F95:G104)</f>
        <v>9647.4873000000007</v>
      </c>
    </row>
    <row r="95" spans="1:8" ht="15" x14ac:dyDescent="0.2">
      <c r="A95" s="27"/>
      <c r="B95" s="28" t="s">
        <v>20</v>
      </c>
      <c r="C95" s="29" t="s">
        <v>109</v>
      </c>
      <c r="D95" s="30">
        <v>6</v>
      </c>
      <c r="E95" s="31">
        <v>427.45</v>
      </c>
      <c r="F95" s="31">
        <f>SUM(D95*E95)</f>
        <v>2564.6999999999998</v>
      </c>
      <c r="G95" s="31">
        <f>SUM(F95*0.21)</f>
        <v>538.58699999999999</v>
      </c>
      <c r="H95" s="32"/>
    </row>
    <row r="96" spans="1:8" s="62" customFormat="1" ht="33.950000000000003" customHeight="1" x14ac:dyDescent="0.2">
      <c r="A96" s="61"/>
      <c r="C96" s="34" t="s">
        <v>124</v>
      </c>
      <c r="D96" s="63"/>
      <c r="E96" s="46"/>
      <c r="F96" s="46"/>
      <c r="G96" s="46"/>
      <c r="H96" s="6"/>
    </row>
    <row r="97" spans="1:8" ht="15" x14ac:dyDescent="0.2">
      <c r="A97" s="27"/>
      <c r="B97" s="28" t="s">
        <v>20</v>
      </c>
      <c r="C97" s="29" t="s">
        <v>125</v>
      </c>
      <c r="D97" s="30">
        <v>1</v>
      </c>
      <c r="E97" s="31">
        <v>512.33000000000004</v>
      </c>
      <c r="F97" s="31">
        <f>SUM(D97*E97)</f>
        <v>512.33000000000004</v>
      </c>
      <c r="G97" s="31">
        <f>SUM(F97*0.21)</f>
        <v>107.58930000000001</v>
      </c>
      <c r="H97" s="32"/>
    </row>
    <row r="98" spans="1:8" s="62" customFormat="1" ht="33.950000000000003" customHeight="1" x14ac:dyDescent="0.2">
      <c r="A98" s="61"/>
      <c r="C98" s="34" t="s">
        <v>126</v>
      </c>
      <c r="D98" s="63"/>
      <c r="E98" s="46"/>
      <c r="F98" s="46"/>
      <c r="G98" s="46"/>
      <c r="H98" s="6"/>
    </row>
    <row r="99" spans="1:8" s="62" customFormat="1" ht="15" x14ac:dyDescent="0.2">
      <c r="A99" s="27"/>
      <c r="B99" s="28" t="s">
        <v>20</v>
      </c>
      <c r="C99" s="29" t="s">
        <v>53</v>
      </c>
      <c r="D99" s="30">
        <v>6</v>
      </c>
      <c r="E99" s="31">
        <v>78</v>
      </c>
      <c r="F99" s="31">
        <f>SUM(D99*E99)</f>
        <v>468</v>
      </c>
      <c r="G99" s="31">
        <f>SUM(F99*0.21)</f>
        <v>98.28</v>
      </c>
      <c r="H99" s="32"/>
    </row>
    <row r="100" spans="1:8" s="62" customFormat="1" ht="35.1" customHeight="1" x14ac:dyDescent="0.2">
      <c r="A100" s="61"/>
      <c r="C100" s="34" t="s">
        <v>127</v>
      </c>
      <c r="D100" s="63"/>
      <c r="E100" s="46"/>
      <c r="F100" s="46"/>
      <c r="G100" s="46"/>
      <c r="H100" s="6"/>
    </row>
    <row r="101" spans="1:8" ht="15" x14ac:dyDescent="0.2">
      <c r="A101" s="27"/>
      <c r="B101" s="28" t="s">
        <v>20</v>
      </c>
      <c r="C101" s="29" t="s">
        <v>128</v>
      </c>
      <c r="D101" s="30">
        <v>1</v>
      </c>
      <c r="E101" s="31">
        <v>3850</v>
      </c>
      <c r="F101" s="31">
        <f>SUM(D101*E101)</f>
        <v>3850</v>
      </c>
      <c r="G101" s="31">
        <f>SUM(F101*0.21)</f>
        <v>808.5</v>
      </c>
      <c r="H101" s="32"/>
    </row>
    <row r="102" spans="1:8" s="62" customFormat="1" ht="30.95" customHeight="1" x14ac:dyDescent="0.2">
      <c r="A102" s="61"/>
      <c r="C102" s="34" t="s">
        <v>129</v>
      </c>
      <c r="D102" s="63"/>
      <c r="E102" s="46"/>
      <c r="F102" s="46"/>
      <c r="G102" s="46"/>
      <c r="H102" s="6"/>
    </row>
    <row r="103" spans="1:8" ht="15" x14ac:dyDescent="0.2">
      <c r="A103" s="27"/>
      <c r="B103" s="28" t="s">
        <v>20</v>
      </c>
      <c r="C103" s="29" t="s">
        <v>115</v>
      </c>
      <c r="D103" s="30">
        <v>6</v>
      </c>
      <c r="E103" s="31">
        <v>96.35</v>
      </c>
      <c r="F103" s="31">
        <f>SUM(D103*E103)</f>
        <v>578.09999999999991</v>
      </c>
      <c r="G103" s="31">
        <f>SUM(F103*0.21)</f>
        <v>121.40099999999998</v>
      </c>
      <c r="H103" s="32"/>
    </row>
    <row r="104" spans="1:8" ht="15.75" thickBot="1" x14ac:dyDescent="0.25">
      <c r="A104" s="33"/>
      <c r="C104" s="34" t="s">
        <v>130</v>
      </c>
      <c r="D104" s="35"/>
      <c r="E104" s="36"/>
      <c r="F104" s="36"/>
      <c r="G104" s="36"/>
      <c r="H104" s="6"/>
    </row>
    <row r="105" spans="1:8" ht="18.95" customHeight="1" x14ac:dyDescent="0.2">
      <c r="A105" s="55" t="s">
        <v>131</v>
      </c>
      <c r="B105" s="60"/>
      <c r="C105" s="57" t="s">
        <v>132</v>
      </c>
      <c r="D105" s="56"/>
      <c r="E105" s="58"/>
      <c r="F105" s="58"/>
      <c r="G105" s="58"/>
      <c r="H105" s="59">
        <f>SUM(F106:G117)</f>
        <v>4529.1389000000008</v>
      </c>
    </row>
    <row r="106" spans="1:8" ht="15" x14ac:dyDescent="0.2">
      <c r="A106" s="27"/>
      <c r="B106" s="28" t="s">
        <v>20</v>
      </c>
      <c r="C106" s="29" t="s">
        <v>109</v>
      </c>
      <c r="D106" s="30">
        <v>1</v>
      </c>
      <c r="E106" s="31">
        <v>1251.6500000000001</v>
      </c>
      <c r="F106" s="31">
        <f>SUM(D106*E106)</f>
        <v>1251.6500000000001</v>
      </c>
      <c r="G106" s="31">
        <f>SUM(F106*0.21)</f>
        <v>262.84649999999999</v>
      </c>
      <c r="H106" s="32"/>
    </row>
    <row r="107" spans="1:8" s="62" customFormat="1" ht="33.950000000000003" customHeight="1" x14ac:dyDescent="0.2">
      <c r="A107" s="61"/>
      <c r="C107" s="34" t="s">
        <v>133</v>
      </c>
      <c r="D107" s="63"/>
      <c r="E107" s="46"/>
      <c r="F107" s="46"/>
      <c r="G107" s="46"/>
      <c r="H107" s="6"/>
    </row>
    <row r="108" spans="1:8" s="62" customFormat="1" ht="15" x14ac:dyDescent="0.2">
      <c r="A108" s="27"/>
      <c r="B108" s="28" t="s">
        <v>134</v>
      </c>
      <c r="C108" s="29" t="s">
        <v>135</v>
      </c>
      <c r="D108" s="30">
        <v>8</v>
      </c>
      <c r="E108" s="44">
        <v>132</v>
      </c>
      <c r="F108" s="64">
        <f>SUM(D108*E108)</f>
        <v>1056</v>
      </c>
      <c r="G108" s="64">
        <f>SUM(F108*0.21)</f>
        <v>221.76</v>
      </c>
      <c r="H108" s="32"/>
    </row>
    <row r="109" spans="1:8" s="62" customFormat="1" ht="28.5" x14ac:dyDescent="0.2">
      <c r="A109" s="61"/>
      <c r="C109" s="34" t="s">
        <v>136</v>
      </c>
      <c r="D109" s="63"/>
      <c r="E109" s="44"/>
      <c r="F109" s="64"/>
      <c r="G109" s="64">
        <f>SUM(F109*0.21)</f>
        <v>0</v>
      </c>
      <c r="H109" s="6"/>
    </row>
    <row r="110" spans="1:8" ht="15" x14ac:dyDescent="0.2">
      <c r="A110" s="27"/>
      <c r="B110" s="28" t="s">
        <v>20</v>
      </c>
      <c r="C110" s="29" t="s">
        <v>113</v>
      </c>
      <c r="D110" s="30">
        <v>1</v>
      </c>
      <c r="E110" s="31">
        <v>568.44000000000005</v>
      </c>
      <c r="F110" s="31">
        <f>SUM(D110*E110)</f>
        <v>568.44000000000005</v>
      </c>
      <c r="G110" s="31">
        <f>SUM(F110*0.21)</f>
        <v>119.37240000000001</v>
      </c>
      <c r="H110" s="32"/>
    </row>
    <row r="111" spans="1:8" s="62" customFormat="1" ht="30" customHeight="1" x14ac:dyDescent="0.2">
      <c r="A111" s="61"/>
      <c r="C111" s="34" t="s">
        <v>137</v>
      </c>
      <c r="D111" s="63"/>
      <c r="E111" s="46"/>
      <c r="F111" s="46"/>
      <c r="G111" s="46"/>
      <c r="H111" s="6"/>
    </row>
    <row r="112" spans="1:8" ht="15" x14ac:dyDescent="0.2">
      <c r="A112" s="27"/>
      <c r="B112" s="28" t="s">
        <v>20</v>
      </c>
      <c r="C112" s="29" t="s">
        <v>138</v>
      </c>
      <c r="D112" s="30">
        <v>1</v>
      </c>
      <c r="E112" s="31">
        <v>195</v>
      </c>
      <c r="F112" s="31">
        <f>SUM(D112*E112)</f>
        <v>195</v>
      </c>
      <c r="G112" s="31">
        <f>SUM(F112*0.21)</f>
        <v>40.949999999999996</v>
      </c>
      <c r="H112" s="32"/>
    </row>
    <row r="113" spans="1:8" ht="28.5" x14ac:dyDescent="0.2">
      <c r="A113" s="33"/>
      <c r="C113" s="34" t="s">
        <v>139</v>
      </c>
      <c r="D113" s="35"/>
      <c r="E113" s="36"/>
      <c r="F113" s="36"/>
      <c r="G113" s="36"/>
      <c r="H113" s="6"/>
    </row>
    <row r="114" spans="1:8" s="62" customFormat="1" ht="15" x14ac:dyDescent="0.2">
      <c r="A114" s="27"/>
      <c r="B114" s="28" t="s">
        <v>140</v>
      </c>
      <c r="C114" s="29" t="s">
        <v>141</v>
      </c>
      <c r="D114" s="30">
        <v>1</v>
      </c>
      <c r="E114" s="31">
        <v>186</v>
      </c>
      <c r="F114" s="31">
        <f>SUM(D114*E114)</f>
        <v>186</v>
      </c>
      <c r="G114" s="31">
        <f>SUM(F114*0.21)</f>
        <v>39.059999999999995</v>
      </c>
      <c r="H114" s="32"/>
    </row>
    <row r="115" spans="1:8" s="62" customFormat="1" ht="15" x14ac:dyDescent="0.2">
      <c r="A115" s="61"/>
      <c r="C115" s="34" t="s">
        <v>142</v>
      </c>
      <c r="D115" s="63"/>
      <c r="E115" s="46"/>
      <c r="F115" s="46"/>
      <c r="G115" s="46"/>
      <c r="H115" s="6"/>
    </row>
    <row r="116" spans="1:8" s="69" customFormat="1" ht="15" x14ac:dyDescent="0.2">
      <c r="A116" s="27"/>
      <c r="B116" s="65" t="s">
        <v>20</v>
      </c>
      <c r="C116" s="29" t="s">
        <v>143</v>
      </c>
      <c r="D116" s="66">
        <v>1</v>
      </c>
      <c r="E116" s="67">
        <v>486</v>
      </c>
      <c r="F116" s="67">
        <f>SUM(D116*E116)</f>
        <v>486</v>
      </c>
      <c r="G116" s="67">
        <f>SUM(F116*0.21)</f>
        <v>102.06</v>
      </c>
      <c r="H116" s="68"/>
    </row>
    <row r="117" spans="1:8" s="69" customFormat="1" ht="45" customHeight="1" thickBot="1" x14ac:dyDescent="0.25">
      <c r="A117" s="70"/>
      <c r="C117" s="34" t="s">
        <v>144</v>
      </c>
      <c r="D117" s="71"/>
      <c r="E117" s="72"/>
      <c r="F117" s="72"/>
      <c r="G117" s="72"/>
      <c r="H117" s="73"/>
    </row>
    <row r="118" spans="1:8" ht="18.95" customHeight="1" x14ac:dyDescent="0.2">
      <c r="A118" s="55" t="s">
        <v>145</v>
      </c>
      <c r="B118" s="60"/>
      <c r="C118" s="57" t="s">
        <v>146</v>
      </c>
      <c r="D118" s="56"/>
      <c r="E118" s="58"/>
      <c r="F118" s="58"/>
      <c r="G118" s="58"/>
      <c r="H118" s="59">
        <f>SUM(F119:G122)</f>
        <v>849.42000000000007</v>
      </c>
    </row>
    <row r="119" spans="1:8" ht="15" x14ac:dyDescent="0.2">
      <c r="A119" s="27"/>
      <c r="B119" s="28" t="s">
        <v>20</v>
      </c>
      <c r="C119" s="29" t="s">
        <v>113</v>
      </c>
      <c r="D119" s="30">
        <v>1</v>
      </c>
      <c r="E119" s="31">
        <v>489</v>
      </c>
      <c r="F119" s="31">
        <f>SUM(D119*E119)</f>
        <v>489</v>
      </c>
      <c r="G119" s="31">
        <f>SUM(F119*0.21)</f>
        <v>102.69</v>
      </c>
      <c r="H119" s="32"/>
    </row>
    <row r="120" spans="1:8" s="62" customFormat="1" ht="21" customHeight="1" x14ac:dyDescent="0.2">
      <c r="A120" s="61"/>
      <c r="C120" s="34" t="s">
        <v>147</v>
      </c>
      <c r="D120" s="63"/>
      <c r="E120" s="46"/>
      <c r="F120" s="46"/>
      <c r="G120" s="46"/>
      <c r="H120" s="6"/>
    </row>
    <row r="121" spans="1:8" ht="15" x14ac:dyDescent="0.2">
      <c r="A121" s="27"/>
      <c r="B121" s="28" t="s">
        <v>20</v>
      </c>
      <c r="C121" s="29" t="s">
        <v>138</v>
      </c>
      <c r="D121" s="30">
        <v>1</v>
      </c>
      <c r="E121" s="31">
        <v>213</v>
      </c>
      <c r="F121" s="31">
        <f>SUM(D121*E121)</f>
        <v>213</v>
      </c>
      <c r="G121" s="31">
        <f>SUM(F121*0.21)</f>
        <v>44.73</v>
      </c>
      <c r="H121" s="32"/>
    </row>
    <row r="122" spans="1:8" ht="29.25" thickBot="1" x14ac:dyDescent="0.25">
      <c r="A122" s="33"/>
      <c r="C122" s="34" t="s">
        <v>148</v>
      </c>
      <c r="D122" s="35"/>
      <c r="E122" s="36"/>
      <c r="F122" s="36"/>
      <c r="G122" s="36"/>
      <c r="H122" s="6"/>
    </row>
    <row r="123" spans="1:8" ht="18.95" customHeight="1" x14ac:dyDescent="0.2">
      <c r="A123" s="55" t="s">
        <v>149</v>
      </c>
      <c r="B123" s="60"/>
      <c r="C123" s="57" t="s">
        <v>150</v>
      </c>
      <c r="D123" s="56"/>
      <c r="E123" s="58"/>
      <c r="F123" s="58"/>
      <c r="G123" s="58"/>
      <c r="H123" s="59">
        <f>SUM(F124:G127)</f>
        <v>849.42000000000007</v>
      </c>
    </row>
    <row r="124" spans="1:8" ht="15" x14ac:dyDescent="0.2">
      <c r="A124" s="27"/>
      <c r="B124" s="28" t="s">
        <v>20</v>
      </c>
      <c r="C124" s="29" t="s">
        <v>113</v>
      </c>
      <c r="D124" s="30">
        <v>1</v>
      </c>
      <c r="E124" s="31">
        <v>489</v>
      </c>
      <c r="F124" s="31">
        <f>SUM(D124*E124)</f>
        <v>489</v>
      </c>
      <c r="G124" s="31">
        <f>SUM(F124*0.21)</f>
        <v>102.69</v>
      </c>
      <c r="H124" s="32"/>
    </row>
    <row r="125" spans="1:8" s="62" customFormat="1" ht="21" customHeight="1" x14ac:dyDescent="0.2">
      <c r="A125" s="61"/>
      <c r="C125" s="34" t="s">
        <v>147</v>
      </c>
      <c r="D125" s="63"/>
      <c r="E125" s="46"/>
      <c r="F125" s="46"/>
      <c r="G125" s="46"/>
      <c r="H125" s="6"/>
    </row>
    <row r="126" spans="1:8" ht="15" x14ac:dyDescent="0.2">
      <c r="A126" s="27"/>
      <c r="B126" s="28" t="s">
        <v>20</v>
      </c>
      <c r="C126" s="29" t="s">
        <v>138</v>
      </c>
      <c r="D126" s="30">
        <v>1</v>
      </c>
      <c r="E126" s="31">
        <v>213</v>
      </c>
      <c r="F126" s="31">
        <f>SUM(D126*E126)</f>
        <v>213</v>
      </c>
      <c r="G126" s="31">
        <f>SUM(F126*0.21)</f>
        <v>44.73</v>
      </c>
      <c r="H126" s="32"/>
    </row>
    <row r="127" spans="1:8" ht="28.5" x14ac:dyDescent="0.2">
      <c r="A127" s="33"/>
      <c r="C127" s="34" t="s">
        <v>151</v>
      </c>
      <c r="D127" s="35"/>
      <c r="E127" s="36"/>
      <c r="F127" s="36"/>
      <c r="G127" s="36"/>
      <c r="H127" s="6"/>
    </row>
    <row r="128" spans="1:8" s="62" customFormat="1" ht="21" customHeight="1" thickBot="1" x14ac:dyDescent="0.25">
      <c r="A128" s="61"/>
      <c r="C128" s="34"/>
      <c r="D128" s="63"/>
      <c r="E128" s="46"/>
      <c r="F128" s="46"/>
      <c r="G128" s="46"/>
      <c r="H128" s="6"/>
    </row>
    <row r="129" spans="1:16" ht="18.95" customHeight="1" x14ac:dyDescent="0.2">
      <c r="A129" s="55" t="s">
        <v>152</v>
      </c>
      <c r="B129" s="60"/>
      <c r="C129" s="57" t="s">
        <v>118</v>
      </c>
      <c r="D129" s="56"/>
      <c r="E129" s="58"/>
      <c r="F129" s="58"/>
      <c r="G129" s="58"/>
      <c r="H129" s="59">
        <f>SUM(F130:G135)</f>
        <v>3915.1365000000001</v>
      </c>
    </row>
    <row r="130" spans="1:16" ht="15" x14ac:dyDescent="0.2">
      <c r="A130" s="27"/>
      <c r="B130" s="28" t="s">
        <v>20</v>
      </c>
      <c r="C130" s="29" t="s">
        <v>109</v>
      </c>
      <c r="D130" s="30">
        <v>1</v>
      </c>
      <c r="E130" s="31">
        <v>1123.6500000000001</v>
      </c>
      <c r="F130" s="31">
        <f>SUM(D130*E130)</f>
        <v>1123.6500000000001</v>
      </c>
      <c r="G130" s="31">
        <f>SUM(F130*0.21)</f>
        <v>235.9665</v>
      </c>
      <c r="H130" s="32"/>
    </row>
    <row r="131" spans="1:16" s="62" customFormat="1" ht="33.950000000000003" customHeight="1" x14ac:dyDescent="0.2">
      <c r="A131" s="61"/>
      <c r="C131" s="34" t="s">
        <v>153</v>
      </c>
      <c r="D131" s="63"/>
      <c r="E131" s="46"/>
      <c r="F131" s="46"/>
      <c r="G131" s="46"/>
      <c r="H131" s="6"/>
    </row>
    <row r="132" spans="1:16" ht="15" x14ac:dyDescent="0.2">
      <c r="A132" s="27"/>
      <c r="B132" s="28" t="s">
        <v>20</v>
      </c>
      <c r="C132" s="29" t="s">
        <v>120</v>
      </c>
      <c r="D132" s="30">
        <v>1</v>
      </c>
      <c r="E132" s="31">
        <v>968</v>
      </c>
      <c r="F132" s="31">
        <f>SUM(D132*E132)</f>
        <v>968</v>
      </c>
      <c r="G132" s="31">
        <f>SUM(F132*0.21)</f>
        <v>203.28</v>
      </c>
      <c r="H132" s="32"/>
    </row>
    <row r="133" spans="1:16" ht="28.5" x14ac:dyDescent="0.2">
      <c r="A133" s="33"/>
      <c r="C133" s="34" t="s">
        <v>121</v>
      </c>
      <c r="D133" s="35"/>
      <c r="E133" s="36"/>
      <c r="F133" s="36"/>
      <c r="G133" s="36"/>
      <c r="H133" s="6"/>
    </row>
    <row r="134" spans="1:16" s="69" customFormat="1" ht="15" x14ac:dyDescent="0.2">
      <c r="A134" s="74"/>
      <c r="B134" s="65" t="s">
        <v>20</v>
      </c>
      <c r="C134" s="75" t="s">
        <v>154</v>
      </c>
      <c r="D134" s="66">
        <v>4</v>
      </c>
      <c r="E134" s="67">
        <v>286</v>
      </c>
      <c r="F134" s="67">
        <f>SUM(D134*E134)</f>
        <v>1144</v>
      </c>
      <c r="G134" s="67">
        <f>SUM(F134*0.21)</f>
        <v>240.23999999999998</v>
      </c>
      <c r="H134" s="68"/>
    </row>
    <row r="135" spans="1:16" s="69" customFormat="1" ht="29.25" thickBot="1" x14ac:dyDescent="0.25">
      <c r="A135" s="70"/>
      <c r="C135" s="76" t="s">
        <v>155</v>
      </c>
      <c r="D135" s="71"/>
      <c r="E135" s="72"/>
      <c r="F135" s="72"/>
      <c r="G135" s="72"/>
      <c r="H135" s="73"/>
    </row>
    <row r="136" spans="1:16" ht="18.95" customHeight="1" x14ac:dyDescent="0.2">
      <c r="A136" s="55" t="s">
        <v>156</v>
      </c>
      <c r="B136" s="60"/>
      <c r="C136" s="57" t="s">
        <v>157</v>
      </c>
      <c r="D136" s="56"/>
      <c r="E136" s="58"/>
      <c r="F136" s="58"/>
      <c r="G136" s="58"/>
      <c r="H136" s="59">
        <f>SUM(F137:G150)</f>
        <v>13596.286</v>
      </c>
      <c r="I136" s="55"/>
      <c r="J136" s="60"/>
      <c r="K136" s="57"/>
      <c r="L136" s="56"/>
      <c r="M136" s="58"/>
      <c r="N136" s="58"/>
      <c r="O136" s="58"/>
      <c r="P136" s="59"/>
    </row>
    <row r="137" spans="1:16" ht="15" x14ac:dyDescent="0.2">
      <c r="A137" s="27"/>
      <c r="B137" s="28" t="s">
        <v>20</v>
      </c>
      <c r="C137" s="29" t="s">
        <v>109</v>
      </c>
      <c r="D137" s="30">
        <v>3</v>
      </c>
      <c r="E137" s="31">
        <v>1318</v>
      </c>
      <c r="F137" s="31">
        <f>SUM(D137*E137)</f>
        <v>3954</v>
      </c>
      <c r="G137" s="31">
        <f>SUM(F137*0.21)</f>
        <v>830.33999999999992</v>
      </c>
      <c r="H137" s="32"/>
      <c r="I137" s="27"/>
      <c r="J137" s="28"/>
      <c r="K137" s="29"/>
      <c r="L137" s="30"/>
      <c r="M137" s="31"/>
      <c r="N137" s="31"/>
      <c r="O137" s="31"/>
      <c r="P137" s="32"/>
    </row>
    <row r="138" spans="1:16" s="62" customFormat="1" ht="42" customHeight="1" x14ac:dyDescent="0.2">
      <c r="A138" s="61"/>
      <c r="C138" s="34" t="s">
        <v>158</v>
      </c>
      <c r="D138" s="63"/>
      <c r="E138" s="46"/>
      <c r="F138" s="46"/>
      <c r="G138" s="46"/>
      <c r="H138" s="6"/>
      <c r="I138" s="61"/>
      <c r="K138" s="34"/>
      <c r="L138" s="63"/>
      <c r="M138" s="46"/>
      <c r="N138" s="46"/>
      <c r="O138" s="46"/>
      <c r="P138" s="6"/>
    </row>
    <row r="139" spans="1:16" s="62" customFormat="1" ht="15" x14ac:dyDescent="0.2">
      <c r="A139" s="27"/>
      <c r="B139" s="28" t="s">
        <v>20</v>
      </c>
      <c r="C139" s="29" t="s">
        <v>159</v>
      </c>
      <c r="D139" s="30">
        <v>6</v>
      </c>
      <c r="E139" s="31">
        <v>480</v>
      </c>
      <c r="F139" s="31">
        <f>SUM(D139*E139)</f>
        <v>2880</v>
      </c>
      <c r="G139" s="31">
        <f>SUM(F139*0.21)</f>
        <v>604.79999999999995</v>
      </c>
      <c r="H139" s="32"/>
      <c r="I139" s="27"/>
      <c r="J139" s="28"/>
      <c r="K139" s="29"/>
      <c r="L139" s="30"/>
      <c r="M139" s="31"/>
      <c r="N139" s="31"/>
      <c r="O139" s="31"/>
      <c r="P139" s="32"/>
    </row>
    <row r="140" spans="1:16" s="62" customFormat="1" ht="32.1" customHeight="1" x14ac:dyDescent="0.2">
      <c r="A140" s="61"/>
      <c r="C140" s="34" t="s">
        <v>160</v>
      </c>
      <c r="D140" s="63"/>
      <c r="E140" s="46"/>
      <c r="F140" s="46"/>
      <c r="G140" s="46"/>
      <c r="H140" s="6"/>
      <c r="I140" s="61"/>
      <c r="K140" s="34"/>
      <c r="L140" s="63"/>
      <c r="M140" s="46"/>
      <c r="N140" s="46"/>
      <c r="O140" s="46"/>
      <c r="P140" s="6"/>
    </row>
    <row r="141" spans="1:16" ht="15" x14ac:dyDescent="0.2">
      <c r="A141" s="27"/>
      <c r="B141" s="28" t="s">
        <v>20</v>
      </c>
      <c r="C141" s="29" t="s">
        <v>161</v>
      </c>
      <c r="D141" s="30">
        <v>6</v>
      </c>
      <c r="E141" s="31">
        <v>86.36</v>
      </c>
      <c r="F141" s="31">
        <f>SUM(D141*E141)</f>
        <v>518.16</v>
      </c>
      <c r="G141" s="31">
        <f>SUM(F141*0.21)</f>
        <v>108.81359999999999</v>
      </c>
      <c r="H141" s="32"/>
      <c r="I141" s="27"/>
      <c r="J141" s="28"/>
      <c r="K141" s="29"/>
      <c r="L141" s="30"/>
      <c r="M141" s="31"/>
      <c r="N141" s="31"/>
      <c r="O141" s="31"/>
      <c r="P141" s="32"/>
    </row>
    <row r="142" spans="1:16" s="62" customFormat="1" ht="18.95" customHeight="1" x14ac:dyDescent="0.2">
      <c r="A142" s="61"/>
      <c r="C142" s="34" t="s">
        <v>162</v>
      </c>
      <c r="D142" s="63"/>
      <c r="E142" s="46"/>
      <c r="F142" s="46"/>
      <c r="G142" s="46"/>
      <c r="H142" s="6"/>
      <c r="I142" s="61"/>
      <c r="K142" s="34"/>
      <c r="L142" s="63"/>
      <c r="M142" s="46"/>
      <c r="N142" s="46"/>
      <c r="O142" s="46"/>
      <c r="P142" s="6"/>
    </row>
    <row r="143" spans="1:16" ht="15" x14ac:dyDescent="0.2">
      <c r="A143" s="27"/>
      <c r="B143" s="28" t="s">
        <v>20</v>
      </c>
      <c r="C143" s="29" t="s">
        <v>163</v>
      </c>
      <c r="D143" s="30">
        <v>3</v>
      </c>
      <c r="E143" s="31">
        <v>212</v>
      </c>
      <c r="F143" s="31">
        <f>SUM(D143*E143)</f>
        <v>636</v>
      </c>
      <c r="G143" s="31">
        <f>SUM(F143*0.21)</f>
        <v>133.56</v>
      </c>
      <c r="H143" s="32"/>
      <c r="I143" s="27"/>
      <c r="J143" s="28"/>
      <c r="K143" s="29"/>
      <c r="L143" s="30"/>
      <c r="M143" s="31"/>
      <c r="N143" s="31"/>
      <c r="O143" s="31"/>
      <c r="P143" s="32"/>
    </row>
    <row r="144" spans="1:16" ht="15" x14ac:dyDescent="0.2">
      <c r="A144" s="33"/>
      <c r="C144" s="34" t="s">
        <v>164</v>
      </c>
      <c r="D144" s="35"/>
      <c r="E144" s="36"/>
      <c r="F144" s="36"/>
      <c r="G144" s="36"/>
      <c r="H144" s="6"/>
      <c r="I144" s="61"/>
      <c r="J144" s="62"/>
      <c r="K144" s="34"/>
      <c r="L144" s="63"/>
      <c r="M144" s="46"/>
      <c r="N144" s="46"/>
      <c r="O144" s="46"/>
      <c r="P144" s="6"/>
    </row>
    <row r="145" spans="1:11" ht="15" x14ac:dyDescent="0.2">
      <c r="A145" s="27"/>
      <c r="B145" s="28" t="s">
        <v>20</v>
      </c>
      <c r="C145" s="29" t="s">
        <v>165</v>
      </c>
      <c r="D145" s="30">
        <v>1</v>
      </c>
      <c r="E145" s="31">
        <v>2468</v>
      </c>
      <c r="F145" s="31">
        <f>SUM(D145*E145)</f>
        <v>2468</v>
      </c>
      <c r="G145" s="31">
        <f>SUM(F145*0.21)</f>
        <v>518.28</v>
      </c>
      <c r="H145" s="32"/>
    </row>
    <row r="146" spans="1:11" s="62" customFormat="1" ht="30" customHeight="1" x14ac:dyDescent="0.2">
      <c r="A146" s="61"/>
      <c r="C146" s="34" t="s">
        <v>166</v>
      </c>
      <c r="D146" s="63"/>
      <c r="E146" s="46"/>
      <c r="F146" s="46"/>
      <c r="G146" s="46"/>
      <c r="H146" s="6"/>
    </row>
    <row r="147" spans="1:11" ht="15" x14ac:dyDescent="0.2">
      <c r="A147" s="27"/>
      <c r="B147" s="28" t="s">
        <v>20</v>
      </c>
      <c r="C147" s="29" t="s">
        <v>113</v>
      </c>
      <c r="D147" s="30">
        <v>1</v>
      </c>
      <c r="E147" s="31">
        <v>568.44000000000005</v>
      </c>
      <c r="F147" s="31">
        <f>SUM(D147*E147)</f>
        <v>568.44000000000005</v>
      </c>
      <c r="G147" s="31">
        <f>SUM(F147*0.21)</f>
        <v>119.37240000000001</v>
      </c>
      <c r="H147" s="32"/>
    </row>
    <row r="148" spans="1:11" s="62" customFormat="1" ht="30" customHeight="1" x14ac:dyDescent="0.2">
      <c r="A148" s="61"/>
      <c r="C148" s="34" t="s">
        <v>167</v>
      </c>
      <c r="D148" s="63"/>
      <c r="E148" s="46"/>
      <c r="F148" s="46"/>
      <c r="G148" s="46"/>
      <c r="H148" s="6"/>
    </row>
    <row r="149" spans="1:11" s="62" customFormat="1" ht="15.95" customHeight="1" x14ac:dyDescent="0.2">
      <c r="A149" s="27"/>
      <c r="B149" s="28" t="s">
        <v>20</v>
      </c>
      <c r="C149" s="29" t="s">
        <v>168</v>
      </c>
      <c r="D149" s="30">
        <v>1</v>
      </c>
      <c r="E149" s="31">
        <v>212</v>
      </c>
      <c r="F149" s="31">
        <f>SUM(D149*E149)</f>
        <v>212</v>
      </c>
      <c r="G149" s="31">
        <f>SUM(F149*0.21)</f>
        <v>44.519999999999996</v>
      </c>
      <c r="H149" s="32"/>
    </row>
    <row r="150" spans="1:11" s="62" customFormat="1" ht="20.100000000000001" customHeight="1" thickBot="1" x14ac:dyDescent="0.25">
      <c r="A150" s="61"/>
      <c r="C150" s="34" t="s">
        <v>162</v>
      </c>
      <c r="D150" s="63"/>
      <c r="E150" s="46"/>
      <c r="F150" s="46"/>
      <c r="G150" s="46"/>
      <c r="H150" s="6"/>
    </row>
    <row r="151" spans="1:11" s="62" customFormat="1" ht="23.1" customHeight="1" x14ac:dyDescent="0.2">
      <c r="A151" s="55" t="s">
        <v>169</v>
      </c>
      <c r="B151" s="60"/>
      <c r="C151" s="57" t="s">
        <v>170</v>
      </c>
      <c r="D151" s="56"/>
      <c r="E151" s="58"/>
      <c r="F151" s="58"/>
      <c r="G151" s="58"/>
      <c r="H151" s="59">
        <f>SUM(F152:G161)</f>
        <v>7607.3789000000006</v>
      </c>
    </row>
    <row r="152" spans="1:11" s="62" customFormat="1" ht="18.95" customHeight="1" x14ac:dyDescent="0.2">
      <c r="A152" s="27"/>
      <c r="B152" s="28" t="s">
        <v>20</v>
      </c>
      <c r="C152" s="29" t="s">
        <v>109</v>
      </c>
      <c r="D152" s="30">
        <v>1</v>
      </c>
      <c r="E152" s="31">
        <v>1123.6500000000001</v>
      </c>
      <c r="F152" s="31">
        <f>SUM(D152*E152)</f>
        <v>1123.6500000000001</v>
      </c>
      <c r="G152" s="31">
        <f>SUM(F152*0.21)</f>
        <v>235.9665</v>
      </c>
      <c r="H152" s="32"/>
    </row>
    <row r="153" spans="1:11" s="62" customFormat="1" ht="32.1" customHeight="1" x14ac:dyDescent="0.2">
      <c r="A153" s="61"/>
      <c r="C153" s="34" t="s">
        <v>171</v>
      </c>
      <c r="D153" s="63"/>
      <c r="E153" s="46"/>
      <c r="F153" s="46"/>
      <c r="G153" s="46"/>
      <c r="H153" s="6"/>
      <c r="K153" s="34"/>
    </row>
    <row r="154" spans="1:11" s="62" customFormat="1" ht="17.100000000000001" customHeight="1" x14ac:dyDescent="0.2">
      <c r="A154" s="27"/>
      <c r="B154" s="28" t="s">
        <v>20</v>
      </c>
      <c r="C154" s="29" t="s">
        <v>172</v>
      </c>
      <c r="D154" s="30">
        <v>1</v>
      </c>
      <c r="E154" s="31">
        <v>4190</v>
      </c>
      <c r="F154" s="31">
        <f>SUM(D154*E154)</f>
        <v>4190</v>
      </c>
      <c r="G154" s="31">
        <f>SUM(F154*0.21)</f>
        <v>879.9</v>
      </c>
      <c r="H154" s="32"/>
    </row>
    <row r="155" spans="1:11" s="62" customFormat="1" ht="44.1" customHeight="1" x14ac:dyDescent="0.2">
      <c r="A155" s="61"/>
      <c r="C155" s="34" t="s">
        <v>173</v>
      </c>
      <c r="D155" s="63"/>
      <c r="E155" s="46"/>
      <c r="F155" s="46"/>
      <c r="G155" s="46"/>
      <c r="H155" s="6"/>
    </row>
    <row r="156" spans="1:11" ht="15" x14ac:dyDescent="0.2">
      <c r="A156" s="27"/>
      <c r="B156" s="28" t="s">
        <v>20</v>
      </c>
      <c r="C156" s="29" t="s">
        <v>113</v>
      </c>
      <c r="D156" s="30">
        <v>1</v>
      </c>
      <c r="E156" s="31">
        <v>568.44000000000005</v>
      </c>
      <c r="F156" s="31">
        <f>SUM(D156*E156)</f>
        <v>568.44000000000005</v>
      </c>
      <c r="G156" s="31">
        <f>SUM(F156*0.21)</f>
        <v>119.37240000000001</v>
      </c>
      <c r="H156" s="32"/>
    </row>
    <row r="157" spans="1:11" s="62" customFormat="1" ht="30" customHeight="1" x14ac:dyDescent="0.2">
      <c r="A157" s="61"/>
      <c r="C157" s="34" t="s">
        <v>174</v>
      </c>
      <c r="D157" s="63"/>
      <c r="E157" s="46"/>
      <c r="F157" s="46"/>
      <c r="G157" s="46"/>
      <c r="H157" s="6"/>
    </row>
    <row r="158" spans="1:11" s="62" customFormat="1" ht="15.95" customHeight="1" x14ac:dyDescent="0.2">
      <c r="A158" s="27"/>
      <c r="B158" s="28" t="s">
        <v>20</v>
      </c>
      <c r="C158" s="29" t="s">
        <v>175</v>
      </c>
      <c r="D158" s="30">
        <v>1</v>
      </c>
      <c r="E158" s="31">
        <v>212</v>
      </c>
      <c r="F158" s="31">
        <f>SUM(D158*E158)</f>
        <v>212</v>
      </c>
      <c r="G158" s="31">
        <f>SUM(F158*0.21)</f>
        <v>44.519999999999996</v>
      </c>
      <c r="H158" s="32"/>
    </row>
    <row r="159" spans="1:11" s="62" customFormat="1" ht="20.100000000000001" customHeight="1" x14ac:dyDescent="0.2">
      <c r="A159" s="61"/>
      <c r="C159" s="34" t="s">
        <v>162</v>
      </c>
      <c r="D159" s="63"/>
      <c r="E159" s="46"/>
      <c r="F159" s="46"/>
      <c r="G159" s="46"/>
      <c r="H159" s="6"/>
    </row>
    <row r="160" spans="1:11" s="62" customFormat="1" ht="17.100000000000001" customHeight="1" x14ac:dyDescent="0.2">
      <c r="A160" s="27"/>
      <c r="B160" s="28" t="s">
        <v>20</v>
      </c>
      <c r="C160" s="29" t="s">
        <v>176</v>
      </c>
      <c r="D160" s="30">
        <v>1</v>
      </c>
      <c r="E160" s="31">
        <v>193</v>
      </c>
      <c r="F160" s="31">
        <f>SUM(D160*E160)</f>
        <v>193</v>
      </c>
      <c r="G160" s="31">
        <f>SUM(F160*0.21)</f>
        <v>40.53</v>
      </c>
      <c r="H160" s="32"/>
    </row>
    <row r="161" spans="1:16" s="62" customFormat="1" ht="20.100000000000001" customHeight="1" thickBot="1" x14ac:dyDescent="0.25">
      <c r="A161" s="61"/>
      <c r="C161" s="34" t="s">
        <v>177</v>
      </c>
      <c r="D161" s="63"/>
      <c r="E161" s="46"/>
      <c r="F161" s="46"/>
      <c r="G161" s="46"/>
      <c r="H161" s="6"/>
    </row>
    <row r="162" spans="1:16" ht="18.95" customHeight="1" x14ac:dyDescent="0.2">
      <c r="A162" s="55" t="s">
        <v>178</v>
      </c>
      <c r="B162" s="60"/>
      <c r="C162" s="57" t="s">
        <v>179</v>
      </c>
      <c r="D162" s="56"/>
      <c r="E162" s="58"/>
      <c r="F162" s="58"/>
      <c r="G162" s="58"/>
      <c r="H162" s="59">
        <f>SUM(F163:G178)</f>
        <v>16408.870499999997</v>
      </c>
      <c r="I162" s="55"/>
      <c r="J162" s="60"/>
      <c r="K162" s="57"/>
      <c r="L162" s="56"/>
      <c r="M162" s="58"/>
      <c r="N162" s="58"/>
      <c r="O162" s="58"/>
      <c r="P162" s="59"/>
    </row>
    <row r="163" spans="1:16" ht="15" x14ac:dyDescent="0.2">
      <c r="A163" s="27"/>
      <c r="B163" s="28" t="s">
        <v>20</v>
      </c>
      <c r="C163" s="29" t="s">
        <v>180</v>
      </c>
      <c r="D163" s="30">
        <v>1</v>
      </c>
      <c r="E163" s="31">
        <v>890</v>
      </c>
      <c r="F163" s="31">
        <f>SUM(D163*E163)</f>
        <v>890</v>
      </c>
      <c r="G163" s="31">
        <f>SUM(F163*0.21)</f>
        <v>186.9</v>
      </c>
      <c r="H163" s="32"/>
      <c r="I163" s="27"/>
      <c r="J163" s="28"/>
      <c r="K163" s="29"/>
      <c r="L163" s="30"/>
      <c r="M163" s="31"/>
      <c r="N163" s="31"/>
      <c r="O163" s="31"/>
      <c r="P163" s="32"/>
    </row>
    <row r="164" spans="1:16" s="62" customFormat="1" ht="18.95" customHeight="1" x14ac:dyDescent="0.2">
      <c r="A164" s="61"/>
      <c r="C164" s="34" t="s">
        <v>181</v>
      </c>
      <c r="D164" s="63"/>
      <c r="E164" s="46"/>
      <c r="F164" s="46"/>
      <c r="G164" s="46"/>
      <c r="H164" s="6"/>
      <c r="I164" s="61"/>
      <c r="K164" s="34"/>
      <c r="L164" s="63"/>
      <c r="M164" s="46"/>
      <c r="N164" s="46"/>
      <c r="O164" s="46"/>
      <c r="P164" s="6"/>
    </row>
    <row r="165" spans="1:16" s="62" customFormat="1" ht="18.95" customHeight="1" x14ac:dyDescent="0.2">
      <c r="A165" s="27"/>
      <c r="B165" s="28" t="s">
        <v>20</v>
      </c>
      <c r="C165" s="29" t="s">
        <v>182</v>
      </c>
      <c r="D165" s="30">
        <v>1</v>
      </c>
      <c r="E165" s="31">
        <v>2230</v>
      </c>
      <c r="F165" s="31">
        <f>SUM(D165*E165)</f>
        <v>2230</v>
      </c>
      <c r="G165" s="31">
        <f>SUM(F165*0.21)</f>
        <v>468.29999999999995</v>
      </c>
      <c r="H165" s="32"/>
    </row>
    <row r="166" spans="1:16" s="62" customFormat="1" ht="18" customHeight="1" x14ac:dyDescent="0.2">
      <c r="A166" s="61"/>
      <c r="C166" s="34" t="s">
        <v>183</v>
      </c>
      <c r="D166" s="63"/>
      <c r="E166" s="46"/>
      <c r="F166" s="46"/>
      <c r="G166" s="46"/>
      <c r="H166" s="6"/>
      <c r="K166" s="34"/>
    </row>
    <row r="167" spans="1:16" s="62" customFormat="1" ht="18.95" customHeight="1" x14ac:dyDescent="0.2">
      <c r="A167" s="27"/>
      <c r="B167" s="28" t="s">
        <v>92</v>
      </c>
      <c r="C167" s="29" t="s">
        <v>184</v>
      </c>
      <c r="D167" s="30">
        <v>8.4</v>
      </c>
      <c r="E167" s="31">
        <v>61</v>
      </c>
      <c r="F167" s="31">
        <f>SUM(D167*E167)</f>
        <v>512.4</v>
      </c>
      <c r="G167" s="31">
        <f>SUM(F167*0.21)</f>
        <v>107.60399999999998</v>
      </c>
      <c r="H167" s="32"/>
    </row>
    <row r="168" spans="1:16" s="62" customFormat="1" ht="18" customHeight="1" x14ac:dyDescent="0.2">
      <c r="A168" s="61"/>
      <c r="C168" s="34" t="s">
        <v>185</v>
      </c>
      <c r="D168" s="63"/>
      <c r="E168" s="46"/>
      <c r="F168" s="46"/>
      <c r="G168" s="46"/>
      <c r="H168" s="6"/>
      <c r="K168" s="34"/>
    </row>
    <row r="169" spans="1:16" s="62" customFormat="1" ht="15" x14ac:dyDescent="0.2">
      <c r="A169" s="27"/>
      <c r="B169" s="28" t="s">
        <v>20</v>
      </c>
      <c r="C169" s="29" t="s">
        <v>186</v>
      </c>
      <c r="D169" s="30">
        <v>5</v>
      </c>
      <c r="E169" s="31">
        <v>420</v>
      </c>
      <c r="F169" s="31">
        <f>SUM(D169*E169)</f>
        <v>2100</v>
      </c>
      <c r="G169" s="31">
        <f>SUM(F169*0.21)</f>
        <v>441</v>
      </c>
      <c r="H169" s="32"/>
      <c r="I169" s="27"/>
      <c r="J169" s="28"/>
      <c r="K169" s="29"/>
      <c r="L169" s="30"/>
      <c r="M169" s="31"/>
      <c r="N169" s="31"/>
      <c r="O169" s="31"/>
      <c r="P169" s="32"/>
    </row>
    <row r="170" spans="1:16" s="62" customFormat="1" ht="17.100000000000001" customHeight="1" x14ac:dyDescent="0.2">
      <c r="A170" s="61"/>
      <c r="C170" s="34" t="s">
        <v>187</v>
      </c>
      <c r="D170" s="63"/>
      <c r="E170" s="46"/>
      <c r="F170" s="46"/>
      <c r="G170" s="46"/>
      <c r="H170" s="6"/>
      <c r="I170" s="61"/>
      <c r="K170" s="34"/>
      <c r="L170" s="63"/>
      <c r="M170" s="46"/>
      <c r="N170" s="46"/>
      <c r="O170" s="46"/>
      <c r="P170" s="6"/>
    </row>
    <row r="171" spans="1:16" ht="15" x14ac:dyDescent="0.2">
      <c r="A171" s="27"/>
      <c r="B171" s="28" t="s">
        <v>20</v>
      </c>
      <c r="C171" s="29" t="s">
        <v>188</v>
      </c>
      <c r="D171" s="30">
        <v>1</v>
      </c>
      <c r="E171" s="31">
        <v>489</v>
      </c>
      <c r="F171" s="31">
        <f>SUM(D171*E171)</f>
        <v>489</v>
      </c>
      <c r="G171" s="31">
        <f>SUM(F171*0.21)</f>
        <v>102.69</v>
      </c>
      <c r="H171" s="32"/>
    </row>
    <row r="172" spans="1:16" s="62" customFormat="1" ht="17.100000000000001" customHeight="1" x14ac:dyDescent="0.2">
      <c r="A172" s="61"/>
      <c r="C172" s="34" t="s">
        <v>147</v>
      </c>
      <c r="D172" s="63"/>
      <c r="E172" s="46"/>
      <c r="F172" s="46"/>
      <c r="G172" s="46"/>
      <c r="H172" s="6"/>
    </row>
    <row r="173" spans="1:16" ht="15" x14ac:dyDescent="0.2">
      <c r="A173" s="27"/>
      <c r="B173" s="28" t="s">
        <v>20</v>
      </c>
      <c r="C173" s="29" t="s">
        <v>189</v>
      </c>
      <c r="D173" s="30">
        <v>1</v>
      </c>
      <c r="E173" s="31">
        <v>213</v>
      </c>
      <c r="F173" s="31">
        <f>SUM(D173*E173)</f>
        <v>213</v>
      </c>
      <c r="G173" s="31">
        <f>SUM(F173*0.21)</f>
        <v>44.73</v>
      </c>
      <c r="H173" s="32"/>
    </row>
    <row r="174" spans="1:16" ht="15" x14ac:dyDescent="0.2">
      <c r="A174" s="33"/>
      <c r="C174" s="34" t="s">
        <v>190</v>
      </c>
      <c r="D174" s="35"/>
      <c r="E174" s="36"/>
      <c r="F174" s="36"/>
      <c r="G174" s="36"/>
      <c r="H174" s="6"/>
    </row>
    <row r="175" spans="1:16" s="62" customFormat="1" ht="15.95" customHeight="1" x14ac:dyDescent="0.2">
      <c r="A175" s="27"/>
      <c r="B175" s="28" t="s">
        <v>20</v>
      </c>
      <c r="C175" s="29" t="s">
        <v>191</v>
      </c>
      <c r="D175" s="30">
        <v>1</v>
      </c>
      <c r="E175" s="31">
        <v>1326.65</v>
      </c>
      <c r="F175" s="31">
        <f>SUM(D175*E175)</f>
        <v>1326.65</v>
      </c>
      <c r="G175" s="31">
        <f>SUM(F175*0.21)</f>
        <v>278.59649999999999</v>
      </c>
      <c r="H175" s="32"/>
    </row>
    <row r="176" spans="1:16" s="62" customFormat="1" ht="32.1" customHeight="1" x14ac:dyDescent="0.2">
      <c r="A176" s="61"/>
      <c r="C176" s="34" t="s">
        <v>192</v>
      </c>
      <c r="D176" s="63"/>
      <c r="E176" s="46"/>
      <c r="F176" s="46"/>
      <c r="G176" s="46"/>
      <c r="H176" s="6"/>
      <c r="K176" s="34"/>
    </row>
    <row r="177" spans="1:16" s="62" customFormat="1" ht="17.100000000000001" customHeight="1" x14ac:dyDescent="0.2">
      <c r="A177" s="27"/>
      <c r="B177" s="28" t="s">
        <v>20</v>
      </c>
      <c r="C177" s="29" t="s">
        <v>193</v>
      </c>
      <c r="D177" s="30">
        <v>1</v>
      </c>
      <c r="E177" s="31">
        <v>5800</v>
      </c>
      <c r="F177" s="31">
        <f>SUM(D177*E177)</f>
        <v>5800</v>
      </c>
      <c r="G177" s="31">
        <f>SUM(F177*0.21)</f>
        <v>1218</v>
      </c>
      <c r="H177" s="32"/>
    </row>
    <row r="178" spans="1:16" s="62" customFormat="1" ht="44.1" customHeight="1" thickBot="1" x14ac:dyDescent="0.25">
      <c r="A178" s="61"/>
      <c r="C178" s="34" t="s">
        <v>194</v>
      </c>
      <c r="D178" s="63"/>
      <c r="E178" s="46"/>
      <c r="F178" s="46"/>
      <c r="G178" s="46"/>
      <c r="H178" s="6"/>
    </row>
    <row r="179" spans="1:16" ht="18.95" customHeight="1" x14ac:dyDescent="0.2">
      <c r="A179" s="55" t="s">
        <v>195</v>
      </c>
      <c r="B179" s="60"/>
      <c r="C179" s="57" t="s">
        <v>196</v>
      </c>
      <c r="D179" s="56"/>
      <c r="E179" s="58"/>
      <c r="F179" s="58"/>
      <c r="G179" s="58"/>
      <c r="H179" s="59">
        <f>SUM(F180:G183)</f>
        <v>2530.8965000000003</v>
      </c>
    </row>
    <row r="180" spans="1:16" ht="15" x14ac:dyDescent="0.2">
      <c r="A180" s="27"/>
      <c r="B180" s="28" t="s">
        <v>20</v>
      </c>
      <c r="C180" s="29" t="s">
        <v>109</v>
      </c>
      <c r="D180" s="30">
        <v>1</v>
      </c>
      <c r="E180" s="31">
        <v>1123.6500000000001</v>
      </c>
      <c r="F180" s="31">
        <f>SUM(D180*E180)</f>
        <v>1123.6500000000001</v>
      </c>
      <c r="G180" s="31">
        <f>SUM(F180*0.21)</f>
        <v>235.9665</v>
      </c>
      <c r="H180" s="32"/>
    </row>
    <row r="181" spans="1:16" s="62" customFormat="1" ht="33.950000000000003" customHeight="1" x14ac:dyDescent="0.2">
      <c r="A181" s="61"/>
      <c r="C181" s="34" t="s">
        <v>197</v>
      </c>
      <c r="D181" s="63"/>
      <c r="E181" s="46"/>
      <c r="F181" s="46"/>
      <c r="G181" s="46"/>
      <c r="H181" s="6"/>
    </row>
    <row r="182" spans="1:16" s="69" customFormat="1" ht="15" x14ac:dyDescent="0.2">
      <c r="A182" s="74"/>
      <c r="B182" s="65" t="s">
        <v>20</v>
      </c>
      <c r="C182" s="75" t="s">
        <v>120</v>
      </c>
      <c r="D182" s="66">
        <v>1</v>
      </c>
      <c r="E182" s="67">
        <v>968</v>
      </c>
      <c r="F182" s="67">
        <f>SUM(D182*E182)</f>
        <v>968</v>
      </c>
      <c r="G182" s="67">
        <f>SUM(F182*0.21)</f>
        <v>203.28</v>
      </c>
      <c r="H182" s="68"/>
    </row>
    <row r="183" spans="1:16" ht="28.5" x14ac:dyDescent="0.2">
      <c r="A183" s="33"/>
      <c r="C183" s="34" t="s">
        <v>198</v>
      </c>
      <c r="D183" s="35"/>
      <c r="E183" s="36"/>
      <c r="F183" s="36"/>
      <c r="G183" s="36"/>
      <c r="H183" s="6"/>
    </row>
    <row r="184" spans="1:16" s="78" customFormat="1" ht="21.95" customHeight="1" thickBot="1" x14ac:dyDescent="0.25">
      <c r="A184" s="77"/>
      <c r="C184" s="79"/>
      <c r="D184" s="80"/>
      <c r="E184" s="81"/>
      <c r="F184" s="81"/>
      <c r="G184" s="81"/>
      <c r="H184" s="82"/>
    </row>
    <row r="185" spans="1:16" ht="18.95" customHeight="1" x14ac:dyDescent="0.2">
      <c r="A185" s="55" t="s">
        <v>199</v>
      </c>
      <c r="B185" s="60"/>
      <c r="C185" s="57" t="s">
        <v>200</v>
      </c>
      <c r="D185" s="56"/>
      <c r="E185" s="58"/>
      <c r="F185" s="58"/>
      <c r="G185" s="58"/>
      <c r="H185" s="59">
        <f>SUM(F186:G195)</f>
        <v>13255.029699999999</v>
      </c>
      <c r="I185" s="55"/>
      <c r="J185" s="60"/>
      <c r="K185" s="57"/>
      <c r="L185" s="56"/>
      <c r="M185" s="58"/>
      <c r="N185" s="58"/>
      <c r="O185" s="58"/>
      <c r="P185" s="59"/>
    </row>
    <row r="186" spans="1:16" s="62" customFormat="1" ht="17.100000000000001" customHeight="1" x14ac:dyDescent="0.2">
      <c r="A186" s="27"/>
      <c r="B186" s="28" t="s">
        <v>20</v>
      </c>
      <c r="C186" s="29" t="s">
        <v>201</v>
      </c>
      <c r="D186" s="30">
        <v>1</v>
      </c>
      <c r="E186" s="31">
        <v>1790</v>
      </c>
      <c r="F186" s="31">
        <f>SUM(D186*E186)</f>
        <v>1790</v>
      </c>
      <c r="G186" s="31">
        <f>SUM(F186*0.21)</f>
        <v>375.9</v>
      </c>
      <c r="H186" s="32"/>
    </row>
    <row r="187" spans="1:16" s="62" customFormat="1" ht="27.95" customHeight="1" x14ac:dyDescent="0.2">
      <c r="A187" s="61"/>
      <c r="C187" s="34" t="s">
        <v>202</v>
      </c>
      <c r="D187" s="63"/>
      <c r="E187" s="46"/>
      <c r="F187" s="46"/>
      <c r="G187" s="46"/>
      <c r="H187" s="6"/>
      <c r="K187" s="34"/>
    </row>
    <row r="188" spans="1:16" s="62" customFormat="1" ht="15.95" customHeight="1" x14ac:dyDescent="0.2">
      <c r="A188" s="27"/>
      <c r="B188" s="28" t="s">
        <v>92</v>
      </c>
      <c r="C188" s="29" t="s">
        <v>184</v>
      </c>
      <c r="D188" s="30">
        <v>12.72</v>
      </c>
      <c r="E188" s="31">
        <v>61</v>
      </c>
      <c r="F188" s="31">
        <f>SUM(D188*E188)</f>
        <v>775.92000000000007</v>
      </c>
      <c r="G188" s="31">
        <f>SUM(F188*0.21)</f>
        <v>162.94320000000002</v>
      </c>
      <c r="H188" s="32"/>
    </row>
    <row r="189" spans="1:16" s="62" customFormat="1" ht="18" customHeight="1" x14ac:dyDescent="0.2">
      <c r="A189" s="61"/>
      <c r="C189" s="34" t="s">
        <v>203</v>
      </c>
      <c r="D189" s="63"/>
      <c r="E189" s="46"/>
      <c r="F189" s="46"/>
      <c r="G189" s="46"/>
      <c r="H189" s="6"/>
      <c r="K189" s="34"/>
    </row>
    <row r="190" spans="1:16" s="69" customFormat="1" ht="15" x14ac:dyDescent="0.2">
      <c r="A190" s="27"/>
      <c r="B190" s="65" t="s">
        <v>20</v>
      </c>
      <c r="C190" s="29" t="s">
        <v>204</v>
      </c>
      <c r="D190" s="66">
        <v>1</v>
      </c>
      <c r="E190" s="67">
        <v>862</v>
      </c>
      <c r="F190" s="67">
        <f>SUM(D190*E190)</f>
        <v>862</v>
      </c>
      <c r="G190" s="67">
        <f>SUM(F190*0.21)</f>
        <v>181.01999999999998</v>
      </c>
      <c r="H190" s="68"/>
    </row>
    <row r="191" spans="1:16" s="69" customFormat="1" ht="30" customHeight="1" x14ac:dyDescent="0.2">
      <c r="A191" s="70"/>
      <c r="C191" s="34" t="s">
        <v>205</v>
      </c>
      <c r="D191" s="71"/>
      <c r="E191" s="72"/>
      <c r="F191" s="72"/>
      <c r="G191" s="72"/>
      <c r="H191" s="73"/>
    </row>
    <row r="192" spans="1:16" s="62" customFormat="1" ht="15.95" customHeight="1" x14ac:dyDescent="0.2">
      <c r="A192" s="27"/>
      <c r="B192" s="28" t="s">
        <v>20</v>
      </c>
      <c r="C192" s="29" t="s">
        <v>206</v>
      </c>
      <c r="D192" s="30">
        <v>1</v>
      </c>
      <c r="E192" s="31">
        <v>1326.65</v>
      </c>
      <c r="F192" s="31">
        <f>SUM(D192*E192)</f>
        <v>1326.65</v>
      </c>
      <c r="G192" s="31">
        <f>SUM(F192*0.21)</f>
        <v>278.59649999999999</v>
      </c>
      <c r="H192" s="32"/>
    </row>
    <row r="193" spans="1:16" s="62" customFormat="1" ht="32.1" customHeight="1" x14ac:dyDescent="0.2">
      <c r="A193" s="61"/>
      <c r="C193" s="34" t="s">
        <v>207</v>
      </c>
      <c r="D193" s="63"/>
      <c r="E193" s="46"/>
      <c r="F193" s="46"/>
      <c r="G193" s="46"/>
      <c r="H193" s="6"/>
      <c r="K193" s="34"/>
    </row>
    <row r="194" spans="1:16" s="62" customFormat="1" ht="17.100000000000001" customHeight="1" x14ac:dyDescent="0.2">
      <c r="A194" s="27"/>
      <c r="B194" s="28" t="s">
        <v>20</v>
      </c>
      <c r="C194" s="29" t="s">
        <v>208</v>
      </c>
      <c r="D194" s="30">
        <v>1</v>
      </c>
      <c r="E194" s="31">
        <v>6200</v>
      </c>
      <c r="F194" s="31">
        <f>SUM(D194*E194)</f>
        <v>6200</v>
      </c>
      <c r="G194" s="31">
        <f>SUM(F194*0.21)</f>
        <v>1302</v>
      </c>
      <c r="H194" s="32"/>
    </row>
    <row r="195" spans="1:16" s="62" customFormat="1" ht="44.1" customHeight="1" thickBot="1" x14ac:dyDescent="0.25">
      <c r="A195" s="61"/>
      <c r="C195" s="34" t="s">
        <v>209</v>
      </c>
      <c r="D195" s="63"/>
      <c r="E195" s="46"/>
      <c r="F195" s="46"/>
      <c r="G195" s="46"/>
      <c r="H195" s="6"/>
    </row>
    <row r="196" spans="1:16" ht="18.95" customHeight="1" x14ac:dyDescent="0.2">
      <c r="A196" s="55" t="s">
        <v>210</v>
      </c>
      <c r="B196" s="60"/>
      <c r="C196" s="57" t="s">
        <v>211</v>
      </c>
      <c r="D196" s="56"/>
      <c r="E196" s="58"/>
      <c r="F196" s="58"/>
      <c r="G196" s="58"/>
      <c r="H196" s="59">
        <f>SUM(F197:G210)</f>
        <v>14587.760000000002</v>
      </c>
      <c r="I196" s="55"/>
      <c r="J196" s="60"/>
      <c r="K196" s="57"/>
      <c r="L196" s="56"/>
      <c r="M196" s="58"/>
      <c r="N196" s="58"/>
      <c r="O196" s="58"/>
      <c r="P196" s="59"/>
    </row>
    <row r="197" spans="1:16" s="62" customFormat="1" ht="17.100000000000001" customHeight="1" x14ac:dyDescent="0.2">
      <c r="A197" s="27"/>
      <c r="B197" s="28" t="s">
        <v>20</v>
      </c>
      <c r="C197" s="29" t="s">
        <v>212</v>
      </c>
      <c r="D197" s="30">
        <v>1</v>
      </c>
      <c r="E197" s="31">
        <v>1870</v>
      </c>
      <c r="F197" s="31">
        <f>SUM(D197*E197)</f>
        <v>1870</v>
      </c>
      <c r="G197" s="31">
        <f>SUM(F197*0.21)</f>
        <v>392.7</v>
      </c>
      <c r="H197" s="32"/>
    </row>
    <row r="198" spans="1:16" s="62" customFormat="1" ht="27.95" customHeight="1" x14ac:dyDescent="0.2">
      <c r="A198" s="61"/>
      <c r="C198" s="34" t="s">
        <v>213</v>
      </c>
      <c r="D198" s="63"/>
      <c r="E198" s="46"/>
      <c r="F198" s="46"/>
      <c r="G198" s="46"/>
      <c r="H198" s="6"/>
      <c r="K198" s="34"/>
    </row>
    <row r="199" spans="1:16" s="62" customFormat="1" ht="17.100000000000001" customHeight="1" x14ac:dyDescent="0.2">
      <c r="A199" s="27"/>
      <c r="B199" s="28" t="s">
        <v>20</v>
      </c>
      <c r="C199" s="29" t="s">
        <v>214</v>
      </c>
      <c r="D199" s="30">
        <v>1</v>
      </c>
      <c r="E199" s="31">
        <v>1480</v>
      </c>
      <c r="F199" s="31">
        <f>SUM(D199*E199)</f>
        <v>1480</v>
      </c>
      <c r="G199" s="31">
        <f>SUM(F199*0.21)</f>
        <v>310.8</v>
      </c>
      <c r="H199" s="32"/>
    </row>
    <row r="200" spans="1:16" s="62" customFormat="1" ht="18.95" customHeight="1" x14ac:dyDescent="0.2">
      <c r="A200" s="61"/>
      <c r="C200" s="34" t="s">
        <v>215</v>
      </c>
      <c r="D200" s="63"/>
      <c r="E200" s="46"/>
      <c r="F200" s="46"/>
      <c r="G200" s="46"/>
      <c r="H200" s="6"/>
      <c r="K200" s="34"/>
    </row>
    <row r="201" spans="1:16" s="62" customFormat="1" ht="15.95" customHeight="1" x14ac:dyDescent="0.2">
      <c r="A201" s="27"/>
      <c r="B201" s="28" t="s">
        <v>58</v>
      </c>
      <c r="C201" s="29" t="s">
        <v>216</v>
      </c>
      <c r="D201" s="30">
        <v>12</v>
      </c>
      <c r="E201" s="31">
        <v>338</v>
      </c>
      <c r="F201" s="31">
        <f>SUM(D201*E201)</f>
        <v>4056</v>
      </c>
      <c r="G201" s="31">
        <f>SUM(F201*0.21)</f>
        <v>851.76</v>
      </c>
      <c r="H201" s="32"/>
    </row>
    <row r="202" spans="1:16" s="62" customFormat="1" ht="29.1" customHeight="1" x14ac:dyDescent="0.2">
      <c r="A202" s="61"/>
      <c r="C202" s="34" t="s">
        <v>217</v>
      </c>
      <c r="D202" s="63"/>
      <c r="E202" s="46"/>
      <c r="F202" s="46"/>
      <c r="G202" s="46"/>
      <c r="H202" s="6"/>
      <c r="K202" s="34"/>
    </row>
    <row r="203" spans="1:16" s="69" customFormat="1" ht="15" x14ac:dyDescent="0.2">
      <c r="A203" s="27"/>
      <c r="B203" s="65" t="s">
        <v>20</v>
      </c>
      <c r="C203" s="29" t="s">
        <v>218</v>
      </c>
      <c r="D203" s="66">
        <v>6</v>
      </c>
      <c r="E203" s="67">
        <v>245</v>
      </c>
      <c r="F203" s="67">
        <f>SUM(D203*E203)</f>
        <v>1470</v>
      </c>
      <c r="G203" s="67">
        <f>SUM(F203*0.21)</f>
        <v>308.7</v>
      </c>
      <c r="H203" s="68"/>
    </row>
    <row r="204" spans="1:16" s="69" customFormat="1" ht="30" customHeight="1" x14ac:dyDescent="0.2">
      <c r="A204" s="70"/>
      <c r="C204" s="34" t="s">
        <v>219</v>
      </c>
      <c r="D204" s="71"/>
      <c r="E204" s="72"/>
      <c r="F204" s="72"/>
      <c r="G204" s="72"/>
      <c r="H204" s="73"/>
    </row>
    <row r="205" spans="1:16" s="62" customFormat="1" ht="15.95" customHeight="1" x14ac:dyDescent="0.2">
      <c r="A205" s="27"/>
      <c r="B205" s="28" t="s">
        <v>20</v>
      </c>
      <c r="C205" s="29" t="s">
        <v>220</v>
      </c>
      <c r="D205" s="30">
        <v>6</v>
      </c>
      <c r="E205" s="31">
        <v>350</v>
      </c>
      <c r="F205" s="31">
        <f>SUM(D205*E205)</f>
        <v>2100</v>
      </c>
      <c r="G205" s="31">
        <f>SUM(F205*0.21)</f>
        <v>441</v>
      </c>
      <c r="H205" s="32"/>
    </row>
    <row r="206" spans="1:16" s="62" customFormat="1" ht="18.95" customHeight="1" x14ac:dyDescent="0.2">
      <c r="A206" s="61"/>
      <c r="C206" s="34" t="s">
        <v>221</v>
      </c>
      <c r="D206" s="63"/>
      <c r="E206" s="46"/>
      <c r="F206" s="46"/>
      <c r="G206" s="46"/>
      <c r="H206" s="6"/>
      <c r="K206" s="34"/>
    </row>
    <row r="207" spans="1:16" s="62" customFormat="1" ht="17.100000000000001" customHeight="1" x14ac:dyDescent="0.2">
      <c r="A207" s="27"/>
      <c r="B207" s="28" t="s">
        <v>20</v>
      </c>
      <c r="C207" s="29" t="s">
        <v>168</v>
      </c>
      <c r="D207" s="30">
        <v>2</v>
      </c>
      <c r="E207" s="31">
        <v>260</v>
      </c>
      <c r="F207" s="31">
        <f>SUM(D207*E207)</f>
        <v>520</v>
      </c>
      <c r="G207" s="31">
        <f>SUM(F207*0.21)</f>
        <v>109.2</v>
      </c>
      <c r="H207" s="32"/>
    </row>
    <row r="208" spans="1:16" s="62" customFormat="1" ht="17.100000000000001" customHeight="1" x14ac:dyDescent="0.2">
      <c r="A208" s="61"/>
      <c r="C208" s="34" t="s">
        <v>222</v>
      </c>
      <c r="D208" s="63"/>
      <c r="E208" s="46"/>
      <c r="F208" s="46"/>
      <c r="G208" s="46"/>
      <c r="H208" s="6"/>
    </row>
    <row r="209" spans="1:16" s="62" customFormat="1" ht="17.100000000000001" customHeight="1" x14ac:dyDescent="0.2">
      <c r="A209" s="27"/>
      <c r="B209" s="28" t="s">
        <v>20</v>
      </c>
      <c r="C209" s="29" t="s">
        <v>223</v>
      </c>
      <c r="D209" s="30">
        <v>80</v>
      </c>
      <c r="E209" s="31">
        <v>7</v>
      </c>
      <c r="F209" s="31">
        <f>SUM(D209*E209)</f>
        <v>560</v>
      </c>
      <c r="G209" s="31">
        <f>SUM(F209*0.21)</f>
        <v>117.6</v>
      </c>
      <c r="H209" s="32"/>
    </row>
    <row r="210" spans="1:16" s="62" customFormat="1" ht="18.95" customHeight="1" thickBot="1" x14ac:dyDescent="0.25">
      <c r="A210" s="61"/>
      <c r="C210" s="34" t="s">
        <v>224</v>
      </c>
      <c r="D210" s="63"/>
      <c r="E210" s="46"/>
      <c r="F210" s="46"/>
      <c r="G210" s="46"/>
      <c r="H210" s="6"/>
    </row>
    <row r="211" spans="1:16" ht="18.95" customHeight="1" x14ac:dyDescent="0.2">
      <c r="A211" s="55" t="s">
        <v>225</v>
      </c>
      <c r="B211" s="60"/>
      <c r="C211" s="57" t="s">
        <v>226</v>
      </c>
      <c r="D211" s="56"/>
      <c r="E211" s="58"/>
      <c r="F211" s="58"/>
      <c r="G211" s="58"/>
      <c r="H211" s="59">
        <f>SUM(F212:G219)</f>
        <v>7613.561999999999</v>
      </c>
      <c r="I211" s="55"/>
      <c r="J211" s="60"/>
      <c r="K211" s="57"/>
      <c r="L211" s="56"/>
      <c r="M211" s="58"/>
      <c r="N211" s="58"/>
      <c r="O211" s="58"/>
      <c r="P211" s="59"/>
    </row>
    <row r="212" spans="1:16" s="62" customFormat="1" ht="17.100000000000001" customHeight="1" x14ac:dyDescent="0.2">
      <c r="A212" s="27"/>
      <c r="B212" s="28" t="s">
        <v>20</v>
      </c>
      <c r="C212" s="29" t="s">
        <v>227</v>
      </c>
      <c r="D212" s="30">
        <v>1</v>
      </c>
      <c r="E212" s="31">
        <v>936</v>
      </c>
      <c r="F212" s="31">
        <f>SUM(D212*E212)</f>
        <v>936</v>
      </c>
      <c r="G212" s="31">
        <f t="shared" ref="G212:G218" si="0">SUM(F212*0.21)</f>
        <v>196.56</v>
      </c>
      <c r="H212" s="32"/>
    </row>
    <row r="213" spans="1:16" s="62" customFormat="1" ht="42.95" customHeight="1" x14ac:dyDescent="0.2">
      <c r="A213" s="61"/>
      <c r="C213" s="34" t="s">
        <v>228</v>
      </c>
      <c r="D213" s="63"/>
      <c r="E213" s="46"/>
      <c r="F213" s="46"/>
      <c r="G213" s="46"/>
      <c r="H213" s="6"/>
      <c r="K213" s="34"/>
    </row>
    <row r="214" spans="1:16" s="62" customFormat="1" ht="15.95" customHeight="1" x14ac:dyDescent="0.2">
      <c r="A214" s="27"/>
      <c r="B214" s="28" t="s">
        <v>58</v>
      </c>
      <c r="C214" s="29" t="s">
        <v>229</v>
      </c>
      <c r="D214" s="30">
        <v>40</v>
      </c>
      <c r="E214" s="31">
        <v>15</v>
      </c>
      <c r="F214" s="31">
        <f>SUM(D214*E214)</f>
        <v>600</v>
      </c>
      <c r="G214" s="31">
        <f t="shared" si="0"/>
        <v>126</v>
      </c>
      <c r="H214" s="32"/>
    </row>
    <row r="215" spans="1:16" s="62" customFormat="1" ht="23.1" customHeight="1" x14ac:dyDescent="0.2">
      <c r="A215" s="61"/>
      <c r="C215" s="34" t="s">
        <v>230</v>
      </c>
      <c r="D215" s="63"/>
      <c r="E215" s="46"/>
      <c r="F215" s="46"/>
      <c r="G215" s="46"/>
      <c r="H215" s="6"/>
      <c r="K215" s="34"/>
    </row>
    <row r="216" spans="1:16" s="62" customFormat="1" ht="17.100000000000001" customHeight="1" x14ac:dyDescent="0.2">
      <c r="A216" s="27"/>
      <c r="B216" s="28" t="s">
        <v>20</v>
      </c>
      <c r="C216" s="29" t="s">
        <v>231</v>
      </c>
      <c r="D216" s="30">
        <v>3</v>
      </c>
      <c r="E216" s="31">
        <v>1480</v>
      </c>
      <c r="F216" s="31">
        <f>SUM(D216*E216)</f>
        <v>4440</v>
      </c>
      <c r="G216" s="31">
        <f t="shared" si="0"/>
        <v>932.4</v>
      </c>
      <c r="H216" s="32"/>
    </row>
    <row r="217" spans="1:16" s="62" customFormat="1" ht="30.95" customHeight="1" x14ac:dyDescent="0.2">
      <c r="A217" s="61"/>
      <c r="C217" s="34" t="s">
        <v>232</v>
      </c>
      <c r="D217" s="63"/>
      <c r="E217" s="46"/>
      <c r="F217" s="46"/>
      <c r="G217" s="46"/>
      <c r="H217" s="6"/>
      <c r="K217" s="34"/>
    </row>
    <row r="218" spans="1:16" s="62" customFormat="1" ht="15.95" customHeight="1" x14ac:dyDescent="0.2">
      <c r="A218" s="27"/>
      <c r="B218" s="28" t="s">
        <v>58</v>
      </c>
      <c r="C218" s="29" t="s">
        <v>233</v>
      </c>
      <c r="D218" s="30">
        <v>12</v>
      </c>
      <c r="E218" s="31">
        <v>26.35</v>
      </c>
      <c r="F218" s="31">
        <f>SUM(D218*E218)</f>
        <v>316.20000000000005</v>
      </c>
      <c r="G218" s="31">
        <f t="shared" si="0"/>
        <v>66.402000000000001</v>
      </c>
      <c r="H218" s="32"/>
    </row>
    <row r="219" spans="1:16" s="62" customFormat="1" ht="23.1" customHeight="1" x14ac:dyDescent="0.2">
      <c r="A219" s="61"/>
      <c r="C219" s="34" t="s">
        <v>234</v>
      </c>
      <c r="D219" s="63"/>
      <c r="E219" s="46"/>
      <c r="F219" s="46"/>
      <c r="G219" s="46"/>
      <c r="H219" s="6"/>
      <c r="K219" s="34"/>
    </row>
    <row r="220" spans="1:16" s="62" customFormat="1" ht="21" customHeight="1" thickBot="1" x14ac:dyDescent="0.25">
      <c r="A220" s="61"/>
      <c r="C220" s="34"/>
      <c r="D220" s="63"/>
      <c r="E220" s="46"/>
      <c r="F220" s="46"/>
      <c r="G220" s="46"/>
      <c r="H220" s="6"/>
    </row>
    <row r="221" spans="1:16" ht="18.95" customHeight="1" x14ac:dyDescent="0.2">
      <c r="A221" s="55" t="s">
        <v>235</v>
      </c>
      <c r="B221" s="60"/>
      <c r="C221" s="57" t="s">
        <v>236</v>
      </c>
      <c r="D221" s="56"/>
      <c r="E221" s="58"/>
      <c r="F221" s="58"/>
      <c r="G221" s="58"/>
      <c r="H221" s="59">
        <f>SUM(F222:G231)</f>
        <v>14885.42</v>
      </c>
      <c r="I221" s="55"/>
      <c r="J221" s="60"/>
      <c r="K221" s="57"/>
      <c r="L221" s="56"/>
      <c r="M221" s="58"/>
      <c r="N221" s="58"/>
      <c r="O221" s="58"/>
      <c r="P221" s="59"/>
    </row>
    <row r="222" spans="1:16" s="62" customFormat="1" ht="17.100000000000001" customHeight="1" x14ac:dyDescent="0.2">
      <c r="A222" s="27"/>
      <c r="B222" s="28" t="s">
        <v>20</v>
      </c>
      <c r="C222" s="29" t="s">
        <v>237</v>
      </c>
      <c r="D222" s="30">
        <v>1</v>
      </c>
      <c r="E222" s="31">
        <v>2860</v>
      </c>
      <c r="F222" s="31">
        <f>SUM(D222*E222)</f>
        <v>2860</v>
      </c>
      <c r="G222" s="31">
        <f>SUM(F222*0.21)</f>
        <v>600.6</v>
      </c>
      <c r="H222" s="32"/>
    </row>
    <row r="223" spans="1:16" s="62" customFormat="1" ht="21" customHeight="1" x14ac:dyDescent="0.2">
      <c r="A223" s="61"/>
      <c r="C223" s="34" t="s">
        <v>238</v>
      </c>
      <c r="D223" s="63"/>
      <c r="E223" s="46"/>
      <c r="F223" s="46"/>
      <c r="G223" s="46"/>
      <c r="H223" s="6"/>
      <c r="K223" s="34"/>
    </row>
    <row r="224" spans="1:16" s="62" customFormat="1" ht="15.95" customHeight="1" x14ac:dyDescent="0.2">
      <c r="A224" s="27"/>
      <c r="B224" s="28" t="s">
        <v>58</v>
      </c>
      <c r="C224" s="29" t="s">
        <v>239</v>
      </c>
      <c r="D224" s="30">
        <v>6</v>
      </c>
      <c r="E224" s="31">
        <v>65</v>
      </c>
      <c r="F224" s="31">
        <f>SUM(D224*E224)</f>
        <v>390</v>
      </c>
      <c r="G224" s="31">
        <f>SUM(F224*0.21)</f>
        <v>81.899999999999991</v>
      </c>
      <c r="H224" s="32"/>
    </row>
    <row r="225" spans="1:16" s="62" customFormat="1" ht="18.95" customHeight="1" x14ac:dyDescent="0.2">
      <c r="A225" s="61"/>
      <c r="C225" s="34" t="s">
        <v>240</v>
      </c>
      <c r="D225" s="63"/>
      <c r="E225" s="46"/>
      <c r="F225" s="46"/>
      <c r="G225" s="46"/>
      <c r="H225" s="6"/>
      <c r="K225" s="34"/>
    </row>
    <row r="226" spans="1:16" s="62" customFormat="1" ht="17.100000000000001" customHeight="1" x14ac:dyDescent="0.2">
      <c r="A226" s="27"/>
      <c r="B226" s="28" t="s">
        <v>20</v>
      </c>
      <c r="C226" s="29" t="s">
        <v>241</v>
      </c>
      <c r="D226" s="30">
        <v>1</v>
      </c>
      <c r="E226" s="31">
        <v>4450</v>
      </c>
      <c r="F226" s="31">
        <f>SUM(D226*E226)</f>
        <v>4450</v>
      </c>
      <c r="G226" s="31">
        <f>SUM(F226*0.21)</f>
        <v>934.5</v>
      </c>
      <c r="H226" s="32"/>
    </row>
    <row r="227" spans="1:16" s="62" customFormat="1" ht="30.95" customHeight="1" x14ac:dyDescent="0.2">
      <c r="A227" s="61"/>
      <c r="C227" s="34" t="s">
        <v>242</v>
      </c>
      <c r="D227" s="63"/>
      <c r="E227" s="46"/>
      <c r="F227" s="46"/>
      <c r="G227" s="46"/>
      <c r="H227" s="6"/>
      <c r="K227" s="34"/>
    </row>
    <row r="228" spans="1:16" s="62" customFormat="1" ht="15.95" customHeight="1" x14ac:dyDescent="0.2">
      <c r="A228" s="27"/>
      <c r="B228" s="28" t="s">
        <v>58</v>
      </c>
      <c r="C228" s="29" t="s">
        <v>243</v>
      </c>
      <c r="D228" s="30">
        <v>1</v>
      </c>
      <c r="E228" s="31">
        <v>2642</v>
      </c>
      <c r="F228" s="31">
        <f>SUM(D228*E228)</f>
        <v>2642</v>
      </c>
      <c r="G228" s="31">
        <f>SUM(F228*0.21)</f>
        <v>554.81999999999994</v>
      </c>
      <c r="H228" s="32"/>
    </row>
    <row r="229" spans="1:16" s="62" customFormat="1" ht="30" customHeight="1" x14ac:dyDescent="0.2">
      <c r="A229" s="61"/>
      <c r="C229" s="34" t="s">
        <v>244</v>
      </c>
      <c r="D229" s="63"/>
      <c r="E229" s="46"/>
      <c r="F229" s="46"/>
      <c r="G229" s="46"/>
      <c r="H229" s="6"/>
      <c r="K229" s="34"/>
    </row>
    <row r="230" spans="1:16" s="62" customFormat="1" ht="15.95" customHeight="1" x14ac:dyDescent="0.2">
      <c r="A230" s="27"/>
      <c r="B230" s="28" t="s">
        <v>58</v>
      </c>
      <c r="C230" s="29" t="s">
        <v>245</v>
      </c>
      <c r="D230" s="30">
        <v>2</v>
      </c>
      <c r="E230" s="31">
        <v>980</v>
      </c>
      <c r="F230" s="31">
        <f>SUM(D230*E230)</f>
        <v>1960</v>
      </c>
      <c r="G230" s="31">
        <f>SUM(F230*0.21)</f>
        <v>411.59999999999997</v>
      </c>
      <c r="H230" s="32"/>
    </row>
    <row r="231" spans="1:16" s="62" customFormat="1" ht="18.95" customHeight="1" thickBot="1" x14ac:dyDescent="0.25">
      <c r="A231" s="61"/>
      <c r="C231" s="34" t="s">
        <v>246</v>
      </c>
      <c r="D231" s="63"/>
      <c r="E231" s="46"/>
      <c r="F231" s="46"/>
      <c r="G231" s="46"/>
      <c r="H231" s="6"/>
      <c r="K231" s="34"/>
    </row>
    <row r="232" spans="1:16" ht="18.95" customHeight="1" x14ac:dyDescent="0.2">
      <c r="A232" s="55" t="s">
        <v>247</v>
      </c>
      <c r="B232" s="60"/>
      <c r="C232" s="57" t="s">
        <v>248</v>
      </c>
      <c r="D232" s="56"/>
      <c r="E232" s="58"/>
      <c r="F232" s="58"/>
      <c r="G232" s="58"/>
      <c r="H232" s="59">
        <f>SUM(F233:G250)</f>
        <v>4846.1951999999992</v>
      </c>
      <c r="I232" s="55"/>
      <c r="J232" s="60"/>
      <c r="K232" s="57"/>
      <c r="L232" s="56"/>
      <c r="M232" s="58"/>
      <c r="N232" s="58"/>
      <c r="O232" s="58"/>
      <c r="P232" s="59"/>
    </row>
    <row r="233" spans="1:16" s="62" customFormat="1" ht="17.100000000000001" customHeight="1" x14ac:dyDescent="0.2">
      <c r="A233" s="27"/>
      <c r="B233" s="28" t="s">
        <v>20</v>
      </c>
      <c r="C233" s="29" t="s">
        <v>249</v>
      </c>
      <c r="D233" s="30">
        <v>1</v>
      </c>
      <c r="E233" s="31">
        <v>452</v>
      </c>
      <c r="F233" s="31">
        <f>SUM(D233*E233)</f>
        <v>452</v>
      </c>
      <c r="G233" s="31">
        <f>SUM(F233*0.21)</f>
        <v>94.92</v>
      </c>
      <c r="H233" s="32"/>
    </row>
    <row r="234" spans="1:16" s="62" customFormat="1" ht="27.95" customHeight="1" x14ac:dyDescent="0.2">
      <c r="A234" s="61"/>
      <c r="C234" s="34" t="s">
        <v>250</v>
      </c>
      <c r="D234" s="63"/>
      <c r="E234" s="46"/>
      <c r="F234" s="46"/>
      <c r="G234" s="46"/>
      <c r="H234" s="6"/>
      <c r="K234" s="34"/>
    </row>
    <row r="235" spans="1:16" s="62" customFormat="1" ht="15.95" customHeight="1" x14ac:dyDescent="0.2">
      <c r="A235" s="27"/>
      <c r="B235" s="28" t="s">
        <v>58</v>
      </c>
      <c r="C235" s="29" t="s">
        <v>251</v>
      </c>
      <c r="D235" s="30">
        <v>1</v>
      </c>
      <c r="E235" s="31">
        <v>356</v>
      </c>
      <c r="F235" s="31">
        <f>SUM(D235*E235)</f>
        <v>356</v>
      </c>
      <c r="G235" s="31">
        <f>SUM(F235*0.21)</f>
        <v>74.759999999999991</v>
      </c>
      <c r="H235" s="32"/>
    </row>
    <row r="236" spans="1:16" s="62" customFormat="1" ht="26.1" customHeight="1" x14ac:dyDescent="0.2">
      <c r="A236" s="61"/>
      <c r="C236" s="34" t="s">
        <v>252</v>
      </c>
      <c r="D236" s="63"/>
      <c r="E236" s="46"/>
      <c r="F236" s="46"/>
      <c r="G236" s="46"/>
      <c r="H236" s="6"/>
      <c r="K236" s="34"/>
    </row>
    <row r="237" spans="1:16" s="62" customFormat="1" ht="17.100000000000001" customHeight="1" x14ac:dyDescent="0.2">
      <c r="A237" s="27"/>
      <c r="B237" s="28" t="s">
        <v>20</v>
      </c>
      <c r="C237" s="29" t="s">
        <v>253</v>
      </c>
      <c r="D237" s="30">
        <v>30</v>
      </c>
      <c r="E237" s="31">
        <v>27</v>
      </c>
      <c r="F237" s="31">
        <f>SUM(D237*E237)</f>
        <v>810</v>
      </c>
      <c r="G237" s="31">
        <f>SUM(F237*0.21)</f>
        <v>170.1</v>
      </c>
      <c r="H237" s="32"/>
    </row>
    <row r="238" spans="1:16" s="62" customFormat="1" ht="18.95" customHeight="1" x14ac:dyDescent="0.2">
      <c r="A238" s="61"/>
      <c r="C238" s="34" t="s">
        <v>254</v>
      </c>
      <c r="D238" s="63"/>
      <c r="E238" s="46"/>
      <c r="F238" s="46"/>
      <c r="G238" s="46"/>
      <c r="H238" s="6"/>
      <c r="K238" s="34"/>
    </row>
    <row r="239" spans="1:16" s="62" customFormat="1" ht="17.100000000000001" customHeight="1" x14ac:dyDescent="0.2">
      <c r="A239" s="27"/>
      <c r="B239" s="28" t="s">
        <v>20</v>
      </c>
      <c r="C239" s="29" t="s">
        <v>255</v>
      </c>
      <c r="D239" s="30">
        <v>4</v>
      </c>
      <c r="E239" s="31">
        <v>55</v>
      </c>
      <c r="F239" s="31">
        <f>SUM(D239*E239)</f>
        <v>220</v>
      </c>
      <c r="G239" s="31">
        <f>SUM(F239*0.21)</f>
        <v>46.199999999999996</v>
      </c>
      <c r="H239" s="32"/>
    </row>
    <row r="240" spans="1:16" s="62" customFormat="1" ht="18.95" customHeight="1" x14ac:dyDescent="0.2">
      <c r="A240" s="61"/>
      <c r="C240" s="34" t="s">
        <v>256</v>
      </c>
      <c r="D240" s="63"/>
      <c r="E240" s="46"/>
      <c r="F240" s="46"/>
      <c r="G240" s="46"/>
      <c r="H240" s="6"/>
      <c r="K240" s="34"/>
    </row>
    <row r="241" spans="1:16" s="62" customFormat="1" ht="15.95" customHeight="1" x14ac:dyDescent="0.2">
      <c r="A241" s="27"/>
      <c r="B241" s="28" t="s">
        <v>58</v>
      </c>
      <c r="C241" s="29" t="s">
        <v>257</v>
      </c>
      <c r="D241" s="30">
        <v>4</v>
      </c>
      <c r="E241" s="31">
        <v>46.78</v>
      </c>
      <c r="F241" s="31">
        <f>SUM(D241*E241)</f>
        <v>187.12</v>
      </c>
      <c r="G241" s="31">
        <f>SUM(F241*0.21)</f>
        <v>39.295200000000001</v>
      </c>
      <c r="H241" s="32"/>
    </row>
    <row r="242" spans="1:16" s="62" customFormat="1" ht="17.100000000000001" customHeight="1" x14ac:dyDescent="0.2">
      <c r="A242" s="61"/>
      <c r="C242" s="34" t="s">
        <v>258</v>
      </c>
      <c r="D242" s="63"/>
      <c r="E242" s="46"/>
      <c r="F242" s="46"/>
      <c r="G242" s="46"/>
      <c r="H242" s="6"/>
      <c r="K242" s="34"/>
    </row>
    <row r="243" spans="1:16" s="62" customFormat="1" ht="15.95" customHeight="1" x14ac:dyDescent="0.2">
      <c r="A243" s="27"/>
      <c r="B243" s="28" t="s">
        <v>58</v>
      </c>
      <c r="C243" s="29" t="s">
        <v>259</v>
      </c>
      <c r="D243" s="30">
        <v>40</v>
      </c>
      <c r="E243" s="31">
        <v>15</v>
      </c>
      <c r="F243" s="31">
        <f>SUM(D243*E243)</f>
        <v>600</v>
      </c>
      <c r="G243" s="31">
        <f>SUM(F243*0.21)</f>
        <v>126</v>
      </c>
      <c r="H243" s="32"/>
    </row>
    <row r="244" spans="1:16" s="62" customFormat="1" ht="18.95" customHeight="1" x14ac:dyDescent="0.2">
      <c r="A244" s="61"/>
      <c r="C244" s="34" t="s">
        <v>260</v>
      </c>
      <c r="D244" s="63"/>
      <c r="E244" s="46"/>
      <c r="F244" s="46"/>
      <c r="G244" s="46"/>
      <c r="H244" s="6"/>
      <c r="K244" s="34"/>
    </row>
    <row r="245" spans="1:16" ht="15" x14ac:dyDescent="0.2">
      <c r="A245" s="27"/>
      <c r="B245" s="28" t="s">
        <v>20</v>
      </c>
      <c r="C245" s="29" t="s">
        <v>261</v>
      </c>
      <c r="D245" s="30">
        <v>1</v>
      </c>
      <c r="E245" s="31">
        <v>489</v>
      </c>
      <c r="F245" s="31">
        <f>SUM(D245*E245)</f>
        <v>489</v>
      </c>
      <c r="G245" s="31">
        <f>SUM(F245*0.21)</f>
        <v>102.69</v>
      </c>
      <c r="H245" s="32"/>
    </row>
    <row r="246" spans="1:16" s="62" customFormat="1" ht="17.100000000000001" customHeight="1" x14ac:dyDescent="0.2">
      <c r="A246" s="61"/>
      <c r="C246" s="34" t="s">
        <v>262</v>
      </c>
      <c r="D246" s="63"/>
      <c r="E246" s="46"/>
      <c r="F246" s="46"/>
      <c r="G246" s="46"/>
      <c r="H246" s="6"/>
    </row>
    <row r="247" spans="1:16" ht="15" x14ac:dyDescent="0.2">
      <c r="A247" s="27"/>
      <c r="B247" s="28" t="s">
        <v>20</v>
      </c>
      <c r="C247" s="29" t="s">
        <v>263</v>
      </c>
      <c r="D247" s="30">
        <v>1</v>
      </c>
      <c r="E247" s="31">
        <v>213</v>
      </c>
      <c r="F247" s="31">
        <f>SUM(D247*E247)</f>
        <v>213</v>
      </c>
      <c r="G247" s="31">
        <f>SUM(F247*0.21)</f>
        <v>44.73</v>
      </c>
      <c r="H247" s="32"/>
    </row>
    <row r="248" spans="1:16" ht="15" x14ac:dyDescent="0.2">
      <c r="A248" s="33"/>
      <c r="C248" s="34" t="s">
        <v>264</v>
      </c>
      <c r="D248" s="35"/>
      <c r="E248" s="36"/>
      <c r="F248" s="36"/>
      <c r="G248" s="36"/>
      <c r="H248" s="6"/>
    </row>
    <row r="249" spans="1:16" s="62" customFormat="1" ht="15.95" customHeight="1" x14ac:dyDescent="0.2">
      <c r="A249" s="27"/>
      <c r="B249" s="28" t="s">
        <v>20</v>
      </c>
      <c r="C249" s="29" t="s">
        <v>265</v>
      </c>
      <c r="D249" s="30">
        <v>1</v>
      </c>
      <c r="E249" s="31">
        <v>678</v>
      </c>
      <c r="F249" s="31">
        <f>SUM(D249*E249)</f>
        <v>678</v>
      </c>
      <c r="G249" s="31">
        <f>SUM(F249*0.21)</f>
        <v>142.38</v>
      </c>
      <c r="H249" s="32"/>
    </row>
    <row r="250" spans="1:16" s="62" customFormat="1" ht="32.1" customHeight="1" thickBot="1" x14ac:dyDescent="0.25">
      <c r="A250" s="61"/>
      <c r="C250" s="34" t="s">
        <v>266</v>
      </c>
      <c r="D250" s="63"/>
      <c r="E250" s="46"/>
      <c r="F250" s="46"/>
      <c r="G250" s="46"/>
      <c r="H250" s="6"/>
      <c r="K250" s="34"/>
    </row>
    <row r="251" spans="1:16" ht="18.95" customHeight="1" x14ac:dyDescent="0.2">
      <c r="A251" s="55" t="s">
        <v>267</v>
      </c>
      <c r="B251" s="60"/>
      <c r="C251" s="57" t="s">
        <v>268</v>
      </c>
      <c r="D251" s="56"/>
      <c r="E251" s="58"/>
      <c r="F251" s="58"/>
      <c r="G251" s="58"/>
      <c r="H251" s="59">
        <f>SUM(F252:G263)</f>
        <v>4731.5235000000002</v>
      </c>
      <c r="I251" s="55"/>
      <c r="J251" s="60"/>
      <c r="K251" s="57"/>
      <c r="L251" s="56"/>
      <c r="M251" s="58"/>
      <c r="N251" s="58"/>
      <c r="O251" s="58"/>
      <c r="P251" s="59"/>
    </row>
    <row r="252" spans="1:16" s="62" customFormat="1" ht="17.100000000000001" customHeight="1" x14ac:dyDescent="0.2">
      <c r="A252" s="27"/>
      <c r="B252" s="28" t="s">
        <v>20</v>
      </c>
      <c r="C252" s="29" t="s">
        <v>269</v>
      </c>
      <c r="D252" s="30">
        <v>1</v>
      </c>
      <c r="E252" s="31">
        <v>1923</v>
      </c>
      <c r="F252" s="31">
        <f>SUM(D252*E252)</f>
        <v>1923</v>
      </c>
      <c r="G252" s="31">
        <f>SUM(F252*0.21)</f>
        <v>403.83</v>
      </c>
      <c r="H252" s="32"/>
    </row>
    <row r="253" spans="1:16" s="62" customFormat="1" ht="27.95" customHeight="1" x14ac:dyDescent="0.2">
      <c r="A253" s="61"/>
      <c r="C253" s="34" t="s">
        <v>270</v>
      </c>
      <c r="D253" s="63"/>
      <c r="E253" s="46"/>
      <c r="F253" s="46"/>
      <c r="G253" s="46"/>
      <c r="H253" s="6"/>
      <c r="K253" s="34"/>
    </row>
    <row r="254" spans="1:16" s="62" customFormat="1" ht="15.95" customHeight="1" x14ac:dyDescent="0.2">
      <c r="A254" s="27"/>
      <c r="B254" s="28" t="s">
        <v>58</v>
      </c>
      <c r="C254" s="29" t="s">
        <v>271</v>
      </c>
      <c r="D254" s="30">
        <v>3</v>
      </c>
      <c r="E254" s="31">
        <v>198</v>
      </c>
      <c r="F254" s="31">
        <f>SUM(D254*E254)</f>
        <v>594</v>
      </c>
      <c r="G254" s="31">
        <f>SUM(F254*0.21)</f>
        <v>124.74</v>
      </c>
      <c r="H254" s="32"/>
    </row>
    <row r="255" spans="1:16" s="62" customFormat="1" ht="26.1" customHeight="1" x14ac:dyDescent="0.2">
      <c r="A255" s="61"/>
      <c r="C255" s="34" t="s">
        <v>272</v>
      </c>
      <c r="D255" s="63"/>
      <c r="E255" s="46"/>
      <c r="F255" s="46"/>
      <c r="G255" s="46"/>
      <c r="H255" s="6"/>
      <c r="K255" s="34"/>
    </row>
    <row r="256" spans="1:16" s="62" customFormat="1" ht="15.95" customHeight="1" x14ac:dyDescent="0.2">
      <c r="A256" s="27"/>
      <c r="B256" s="28" t="s">
        <v>58</v>
      </c>
      <c r="C256" s="29" t="s">
        <v>273</v>
      </c>
      <c r="D256" s="30">
        <v>3</v>
      </c>
      <c r="E256" s="31">
        <v>114.45</v>
      </c>
      <c r="F256" s="31">
        <f>SUM(D256*E256)</f>
        <v>343.35</v>
      </c>
      <c r="G256" s="31">
        <f>SUM(F256*0.21)</f>
        <v>72.103499999999997</v>
      </c>
      <c r="H256" s="32"/>
    </row>
    <row r="257" spans="1:11" s="62" customFormat="1" ht="18" customHeight="1" x14ac:dyDescent="0.2">
      <c r="A257" s="61"/>
      <c r="C257" s="34" t="s">
        <v>274</v>
      </c>
      <c r="D257" s="63"/>
      <c r="E257" s="46"/>
      <c r="F257" s="46"/>
      <c r="G257" s="46"/>
      <c r="H257" s="6"/>
      <c r="K257" s="34"/>
    </row>
    <row r="258" spans="1:11" s="62" customFormat="1" ht="17.100000000000001" customHeight="1" x14ac:dyDescent="0.2">
      <c r="A258" s="27"/>
      <c r="B258" s="28" t="s">
        <v>20</v>
      </c>
      <c r="C258" s="29" t="s">
        <v>275</v>
      </c>
      <c r="D258" s="30">
        <v>16</v>
      </c>
      <c r="E258" s="31">
        <v>15</v>
      </c>
      <c r="F258" s="31">
        <f>SUM(D258*E258)</f>
        <v>240</v>
      </c>
      <c r="G258" s="31">
        <f>SUM(F258*0.21)</f>
        <v>50.4</v>
      </c>
      <c r="H258" s="32"/>
    </row>
    <row r="259" spans="1:11" s="62" customFormat="1" ht="18.95" customHeight="1" x14ac:dyDescent="0.2">
      <c r="A259" s="61"/>
      <c r="C259" s="34" t="s">
        <v>276</v>
      </c>
      <c r="D259" s="63"/>
      <c r="E259" s="46"/>
      <c r="F259" s="46"/>
      <c r="G259" s="46"/>
      <c r="H259" s="6"/>
      <c r="K259" s="34"/>
    </row>
    <row r="260" spans="1:11" s="62" customFormat="1" ht="17.100000000000001" customHeight="1" x14ac:dyDescent="0.2">
      <c r="A260" s="27"/>
      <c r="B260" s="28" t="s">
        <v>20</v>
      </c>
      <c r="C260" s="29" t="s">
        <v>277</v>
      </c>
      <c r="D260" s="30">
        <v>3</v>
      </c>
      <c r="E260" s="31">
        <v>185</v>
      </c>
      <c r="F260" s="31">
        <f>SUM(D260*E260)</f>
        <v>555</v>
      </c>
      <c r="G260" s="31">
        <f>SUM(F260*0.21)</f>
        <v>116.55</v>
      </c>
      <c r="H260" s="32"/>
    </row>
    <row r="261" spans="1:11" s="62" customFormat="1" ht="18.95" customHeight="1" x14ac:dyDescent="0.2">
      <c r="A261" s="61"/>
      <c r="C261" s="34" t="s">
        <v>278</v>
      </c>
      <c r="D261" s="63"/>
      <c r="E261" s="46"/>
      <c r="F261" s="46"/>
      <c r="G261" s="46"/>
      <c r="H261" s="6"/>
      <c r="K261" s="34"/>
    </row>
    <row r="262" spans="1:11" s="62" customFormat="1" ht="15.95" customHeight="1" x14ac:dyDescent="0.2">
      <c r="A262" s="27"/>
      <c r="B262" s="28" t="s">
        <v>58</v>
      </c>
      <c r="C262" s="29" t="s">
        <v>279</v>
      </c>
      <c r="D262" s="30">
        <v>3</v>
      </c>
      <c r="E262" s="31">
        <v>85</v>
      </c>
      <c r="F262" s="31">
        <f>SUM(D262*E262)</f>
        <v>255</v>
      </c>
      <c r="G262" s="31">
        <f>SUM(F262*0.21)</f>
        <v>53.55</v>
      </c>
      <c r="H262" s="32"/>
    </row>
    <row r="263" spans="1:11" s="62" customFormat="1" ht="20.100000000000001" customHeight="1" thickBot="1" x14ac:dyDescent="0.25">
      <c r="A263" s="61"/>
      <c r="C263" s="34" t="s">
        <v>280</v>
      </c>
      <c r="D263" s="63"/>
      <c r="E263" s="46"/>
      <c r="F263" s="46"/>
      <c r="G263" s="46"/>
      <c r="H263" s="6"/>
      <c r="K263" s="34"/>
    </row>
    <row r="264" spans="1:11" ht="18.95" customHeight="1" x14ac:dyDescent="0.2">
      <c r="A264" s="55" t="s">
        <v>281</v>
      </c>
      <c r="B264" s="60"/>
      <c r="C264" s="57" t="s">
        <v>282</v>
      </c>
      <c r="D264" s="56"/>
      <c r="E264" s="58"/>
      <c r="F264" s="58"/>
      <c r="G264" s="58"/>
      <c r="H264" s="59">
        <f>SUM(F265:G268)</f>
        <v>2530.8965000000003</v>
      </c>
    </row>
    <row r="265" spans="1:11" ht="15" x14ac:dyDescent="0.2">
      <c r="A265" s="27"/>
      <c r="B265" s="28" t="s">
        <v>20</v>
      </c>
      <c r="C265" s="29" t="s">
        <v>109</v>
      </c>
      <c r="D265" s="30">
        <v>1</v>
      </c>
      <c r="E265" s="31">
        <v>1123.6500000000001</v>
      </c>
      <c r="F265" s="31">
        <f>SUM(D265*E265)</f>
        <v>1123.6500000000001</v>
      </c>
      <c r="G265" s="31">
        <f>SUM(F265*0.21)</f>
        <v>235.9665</v>
      </c>
      <c r="H265" s="32"/>
    </row>
    <row r="266" spans="1:11" s="62" customFormat="1" ht="33.950000000000003" customHeight="1" x14ac:dyDescent="0.2">
      <c r="A266" s="61"/>
      <c r="C266" s="34" t="s">
        <v>283</v>
      </c>
      <c r="D266" s="63"/>
      <c r="E266" s="46"/>
      <c r="F266" s="46"/>
      <c r="G266" s="46"/>
      <c r="H266" s="6"/>
    </row>
    <row r="267" spans="1:11" s="69" customFormat="1" ht="15" x14ac:dyDescent="0.2">
      <c r="A267" s="74"/>
      <c r="B267" s="65" t="s">
        <v>20</v>
      </c>
      <c r="C267" s="75" t="s">
        <v>120</v>
      </c>
      <c r="D267" s="66">
        <v>1</v>
      </c>
      <c r="E267" s="67">
        <v>968</v>
      </c>
      <c r="F267" s="67">
        <f>SUM(D267*E267)</f>
        <v>968</v>
      </c>
      <c r="G267" s="67">
        <f>SUM(F267*0.21)</f>
        <v>203.28</v>
      </c>
      <c r="H267" s="68"/>
    </row>
    <row r="268" spans="1:11" ht="29.25" thickBot="1" x14ac:dyDescent="0.25">
      <c r="A268" s="33"/>
      <c r="C268" s="34" t="s">
        <v>121</v>
      </c>
      <c r="D268" s="35"/>
      <c r="E268" s="36"/>
      <c r="F268" s="36"/>
      <c r="G268" s="36"/>
      <c r="H268" s="6"/>
    </row>
    <row r="269" spans="1:11" ht="18.95" customHeight="1" x14ac:dyDescent="0.2">
      <c r="A269" s="55" t="s">
        <v>284</v>
      </c>
      <c r="B269" s="60"/>
      <c r="C269" s="57" t="s">
        <v>285</v>
      </c>
      <c r="D269" s="56"/>
      <c r="E269" s="58"/>
      <c r="F269" s="58"/>
      <c r="G269" s="58"/>
      <c r="H269" s="59">
        <f>SUM(F270:G273)</f>
        <v>849.42000000000007</v>
      </c>
    </row>
    <row r="270" spans="1:11" ht="15" x14ac:dyDescent="0.2">
      <c r="A270" s="27"/>
      <c r="B270" s="28" t="s">
        <v>20</v>
      </c>
      <c r="C270" s="29" t="s">
        <v>113</v>
      </c>
      <c r="D270" s="30">
        <v>1</v>
      </c>
      <c r="E270" s="31">
        <v>489</v>
      </c>
      <c r="F270" s="31">
        <f>SUM(D270*E270)</f>
        <v>489</v>
      </c>
      <c r="G270" s="31">
        <f>SUM(F270*0.21)</f>
        <v>102.69</v>
      </c>
      <c r="H270" s="32"/>
    </row>
    <row r="271" spans="1:11" s="62" customFormat="1" ht="21" customHeight="1" x14ac:dyDescent="0.2">
      <c r="A271" s="61"/>
      <c r="C271" s="34" t="s">
        <v>147</v>
      </c>
      <c r="D271" s="63"/>
      <c r="E271" s="46"/>
      <c r="F271" s="46"/>
      <c r="G271" s="46"/>
      <c r="H271" s="6"/>
    </row>
    <row r="272" spans="1:11" ht="15" x14ac:dyDescent="0.2">
      <c r="A272" s="27"/>
      <c r="B272" s="28" t="s">
        <v>20</v>
      </c>
      <c r="C272" s="29" t="s">
        <v>138</v>
      </c>
      <c r="D272" s="30">
        <v>1</v>
      </c>
      <c r="E272" s="31">
        <v>213</v>
      </c>
      <c r="F272" s="31">
        <f>SUM(D272*E272)</f>
        <v>213</v>
      </c>
      <c r="G272" s="31">
        <f>SUM(F272*0.21)</f>
        <v>44.73</v>
      </c>
      <c r="H272" s="32"/>
    </row>
    <row r="273" spans="1:16" ht="29.25" thickBot="1" x14ac:dyDescent="0.25">
      <c r="A273" s="33"/>
      <c r="C273" s="34" t="s">
        <v>286</v>
      </c>
      <c r="D273" s="35"/>
      <c r="E273" s="36"/>
      <c r="F273" s="36"/>
      <c r="G273" s="36"/>
      <c r="H273" s="6"/>
    </row>
    <row r="274" spans="1:16" ht="18.95" customHeight="1" x14ac:dyDescent="0.2">
      <c r="A274" s="55" t="s">
        <v>287</v>
      </c>
      <c r="B274" s="60"/>
      <c r="C274" s="57" t="s">
        <v>288</v>
      </c>
      <c r="D274" s="56"/>
      <c r="E274" s="58"/>
      <c r="F274" s="58"/>
      <c r="G274" s="58"/>
      <c r="H274" s="59">
        <f>SUM(F275:G279)</f>
        <v>849.42000000000007</v>
      </c>
    </row>
    <row r="275" spans="1:16" ht="15" x14ac:dyDescent="0.2">
      <c r="A275" s="27"/>
      <c r="B275" s="28" t="s">
        <v>20</v>
      </c>
      <c r="C275" s="29" t="s">
        <v>113</v>
      </c>
      <c r="D275" s="30">
        <v>1</v>
      </c>
      <c r="E275" s="31">
        <v>489</v>
      </c>
      <c r="F275" s="31">
        <f>SUM(D275*E275)</f>
        <v>489</v>
      </c>
      <c r="G275" s="31">
        <f>SUM(F275*0.21)</f>
        <v>102.69</v>
      </c>
      <c r="H275" s="32"/>
    </row>
    <row r="276" spans="1:16" s="62" customFormat="1" ht="21" customHeight="1" x14ac:dyDescent="0.2">
      <c r="A276" s="61"/>
      <c r="C276" s="34" t="s">
        <v>147</v>
      </c>
      <c r="D276" s="63"/>
      <c r="E276" s="46"/>
      <c r="F276" s="46"/>
      <c r="G276" s="46"/>
      <c r="H276" s="6"/>
    </row>
    <row r="277" spans="1:16" ht="15" x14ac:dyDescent="0.2">
      <c r="A277" s="27"/>
      <c r="B277" s="28" t="s">
        <v>20</v>
      </c>
      <c r="C277" s="29" t="s">
        <v>138</v>
      </c>
      <c r="D277" s="30">
        <v>1</v>
      </c>
      <c r="E277" s="31">
        <v>213</v>
      </c>
      <c r="F277" s="31">
        <f>SUM(D277*E277)</f>
        <v>213</v>
      </c>
      <c r="G277" s="31">
        <f>SUM(F277*0.21)</f>
        <v>44.73</v>
      </c>
      <c r="H277" s="32"/>
    </row>
    <row r="278" spans="1:16" ht="28.5" x14ac:dyDescent="0.2">
      <c r="A278" s="33"/>
      <c r="C278" s="34" t="s">
        <v>289</v>
      </c>
      <c r="D278" s="35"/>
      <c r="E278" s="36"/>
      <c r="F278" s="36"/>
      <c r="G278" s="36"/>
      <c r="H278" s="6"/>
    </row>
    <row r="279" spans="1:16" ht="15.75" thickBot="1" x14ac:dyDescent="0.25">
      <c r="A279" s="33"/>
      <c r="C279" s="34"/>
      <c r="D279" s="35"/>
      <c r="E279" s="36"/>
      <c r="F279" s="36"/>
      <c r="G279" s="36"/>
      <c r="H279" s="6"/>
    </row>
    <row r="280" spans="1:16" ht="18.95" customHeight="1" x14ac:dyDescent="0.2">
      <c r="A280" s="55" t="s">
        <v>290</v>
      </c>
      <c r="B280" s="60"/>
      <c r="C280" s="57" t="s">
        <v>291</v>
      </c>
      <c r="D280" s="56"/>
      <c r="E280" s="58"/>
      <c r="F280" s="58"/>
      <c r="G280" s="58"/>
      <c r="H280" s="59">
        <f>SUM(F281:G292)</f>
        <v>3511.4200000000005</v>
      </c>
      <c r="I280" s="55"/>
      <c r="J280" s="60"/>
      <c r="K280" s="57"/>
      <c r="L280" s="56"/>
      <c r="M280" s="58"/>
      <c r="N280" s="58"/>
      <c r="O280" s="58"/>
      <c r="P280" s="59"/>
    </row>
    <row r="281" spans="1:16" ht="15" x14ac:dyDescent="0.2">
      <c r="A281" s="27"/>
      <c r="B281" s="28" t="s">
        <v>20</v>
      </c>
      <c r="C281" s="29" t="s">
        <v>180</v>
      </c>
      <c r="D281" s="30">
        <v>1</v>
      </c>
      <c r="E281" s="31">
        <v>890</v>
      </c>
      <c r="F281" s="31">
        <f>SUM(D281*E281)</f>
        <v>890</v>
      </c>
      <c r="G281" s="31">
        <f>SUM(F281*0.21)</f>
        <v>186.9</v>
      </c>
      <c r="H281" s="32"/>
      <c r="I281" s="27"/>
      <c r="J281" s="28"/>
      <c r="K281" s="29"/>
      <c r="L281" s="30"/>
      <c r="M281" s="31"/>
      <c r="N281" s="31"/>
      <c r="O281" s="31"/>
      <c r="P281" s="32"/>
    </row>
    <row r="282" spans="1:16" s="62" customFormat="1" ht="32.1" customHeight="1" x14ac:dyDescent="0.2">
      <c r="A282" s="61"/>
      <c r="C282" s="34" t="s">
        <v>292</v>
      </c>
      <c r="D282" s="63"/>
      <c r="E282" s="46"/>
      <c r="F282" s="46"/>
      <c r="G282" s="46"/>
      <c r="H282" s="6"/>
      <c r="I282" s="61"/>
      <c r="K282" s="34"/>
      <c r="L282" s="63"/>
      <c r="M282" s="46"/>
      <c r="N282" s="46"/>
      <c r="O282" s="46"/>
      <c r="P282" s="6"/>
    </row>
    <row r="283" spans="1:16" ht="15" x14ac:dyDescent="0.2">
      <c r="A283" s="27"/>
      <c r="B283" s="28" t="s">
        <v>20</v>
      </c>
      <c r="C283" s="29" t="s">
        <v>293</v>
      </c>
      <c r="D283" s="30">
        <v>1</v>
      </c>
      <c r="E283" s="31">
        <v>421</v>
      </c>
      <c r="F283" s="31">
        <f>SUM(D283*E283)</f>
        <v>421</v>
      </c>
      <c r="G283" s="31">
        <f>SUM(F283*0.21)</f>
        <v>88.41</v>
      </c>
      <c r="H283" s="32"/>
      <c r="I283" s="27"/>
      <c r="J283" s="28"/>
      <c r="K283" s="29"/>
      <c r="L283" s="30"/>
      <c r="M283" s="31"/>
      <c r="N283" s="31"/>
      <c r="O283" s="31"/>
      <c r="P283" s="32"/>
    </row>
    <row r="284" spans="1:16" s="62" customFormat="1" ht="18" customHeight="1" x14ac:dyDescent="0.2">
      <c r="A284" s="61"/>
      <c r="C284" s="34" t="s">
        <v>294</v>
      </c>
      <c r="D284" s="63"/>
      <c r="E284" s="46"/>
      <c r="F284" s="46"/>
      <c r="G284" s="46"/>
      <c r="H284" s="6"/>
      <c r="I284" s="61"/>
      <c r="K284" s="34"/>
      <c r="L284" s="63"/>
      <c r="M284" s="46"/>
      <c r="N284" s="46"/>
      <c r="O284" s="46"/>
      <c r="P284" s="6"/>
    </row>
    <row r="285" spans="1:16" s="62" customFormat="1" ht="18.95" customHeight="1" x14ac:dyDescent="0.2">
      <c r="A285" s="27"/>
      <c r="B285" s="28" t="s">
        <v>20</v>
      </c>
      <c r="C285" s="29" t="s">
        <v>291</v>
      </c>
      <c r="D285" s="30">
        <v>1</v>
      </c>
      <c r="E285" s="31">
        <v>300</v>
      </c>
      <c r="F285" s="31">
        <f>SUM(D285*E285)</f>
        <v>300</v>
      </c>
      <c r="G285" s="31">
        <f>SUM(F285*0.21)</f>
        <v>63</v>
      </c>
      <c r="H285" s="32"/>
    </row>
    <row r="286" spans="1:16" s="62" customFormat="1" ht="18" customHeight="1" x14ac:dyDescent="0.2">
      <c r="A286" s="61"/>
      <c r="C286" s="34" t="s">
        <v>295</v>
      </c>
      <c r="D286" s="63"/>
      <c r="E286" s="46"/>
      <c r="F286" s="46"/>
      <c r="G286" s="46"/>
      <c r="H286" s="6"/>
      <c r="K286" s="34"/>
    </row>
    <row r="287" spans="1:16" ht="15" x14ac:dyDescent="0.2">
      <c r="A287" s="27"/>
      <c r="B287" s="28" t="s">
        <v>20</v>
      </c>
      <c r="C287" s="29" t="s">
        <v>113</v>
      </c>
      <c r="D287" s="30">
        <v>1</v>
      </c>
      <c r="E287" s="31">
        <v>489</v>
      </c>
      <c r="F287" s="31">
        <f>SUM(D287*E287)</f>
        <v>489</v>
      </c>
      <c r="G287" s="31">
        <f>SUM(F287*0.21)</f>
        <v>102.69</v>
      </c>
      <c r="H287" s="32"/>
    </row>
    <row r="288" spans="1:16" s="62" customFormat="1" ht="33.950000000000003" customHeight="1" x14ac:dyDescent="0.2">
      <c r="A288" s="61"/>
      <c r="C288" s="34" t="s">
        <v>296</v>
      </c>
      <c r="D288" s="63"/>
      <c r="E288" s="46"/>
      <c r="F288" s="46"/>
      <c r="G288" s="46"/>
      <c r="H288" s="6"/>
    </row>
    <row r="289" spans="1:16" ht="15" x14ac:dyDescent="0.2">
      <c r="A289" s="27"/>
      <c r="B289" s="28" t="s">
        <v>20</v>
      </c>
      <c r="C289" s="29" t="s">
        <v>138</v>
      </c>
      <c r="D289" s="30">
        <v>1</v>
      </c>
      <c r="E289" s="31">
        <v>213</v>
      </c>
      <c r="F289" s="31">
        <f>SUM(D289*E289)</f>
        <v>213</v>
      </c>
      <c r="G289" s="31">
        <f>SUM(F289*0.21)</f>
        <v>44.73</v>
      </c>
      <c r="H289" s="32"/>
    </row>
    <row r="290" spans="1:16" ht="28.5" x14ac:dyDescent="0.2">
      <c r="A290" s="33"/>
      <c r="C290" s="34" t="s">
        <v>297</v>
      </c>
      <c r="D290" s="35"/>
      <c r="E290" s="36"/>
      <c r="F290" s="36"/>
      <c r="G290" s="36"/>
      <c r="H290" s="6"/>
    </row>
    <row r="291" spans="1:16" ht="15" x14ac:dyDescent="0.2">
      <c r="A291" s="27"/>
      <c r="B291" s="28" t="s">
        <v>20</v>
      </c>
      <c r="C291" s="29" t="s">
        <v>298</v>
      </c>
      <c r="D291" s="30">
        <v>1</v>
      </c>
      <c r="E291" s="31">
        <v>589</v>
      </c>
      <c r="F291" s="31">
        <f>SUM(D291*E291)</f>
        <v>589</v>
      </c>
      <c r="G291" s="31">
        <f>SUM(F291*0.21)</f>
        <v>123.69</v>
      </c>
      <c r="H291" s="32"/>
    </row>
    <row r="292" spans="1:16" ht="30" customHeight="1" thickBot="1" x14ac:dyDescent="0.25">
      <c r="A292" s="33"/>
      <c r="C292" s="34" t="s">
        <v>299</v>
      </c>
      <c r="D292" s="35"/>
      <c r="E292" s="36"/>
      <c r="F292" s="36"/>
      <c r="G292" s="36"/>
      <c r="H292" s="6"/>
    </row>
    <row r="293" spans="1:16" ht="18.95" customHeight="1" x14ac:dyDescent="0.2">
      <c r="A293" s="55" t="s">
        <v>300</v>
      </c>
      <c r="B293" s="60"/>
      <c r="C293" s="57" t="s">
        <v>301</v>
      </c>
      <c r="D293" s="56"/>
      <c r="E293" s="58"/>
      <c r="F293" s="58"/>
      <c r="G293" s="58"/>
      <c r="H293" s="59">
        <f>SUM(F294:G307)</f>
        <v>7544.35</v>
      </c>
      <c r="I293" s="55"/>
      <c r="J293" s="60"/>
      <c r="K293" s="57"/>
      <c r="L293" s="56"/>
      <c r="M293" s="58"/>
      <c r="N293" s="58"/>
      <c r="O293" s="58"/>
      <c r="P293" s="59"/>
    </row>
    <row r="294" spans="1:16" ht="15" x14ac:dyDescent="0.2">
      <c r="A294" s="27"/>
      <c r="B294" s="28" t="s">
        <v>20</v>
      </c>
      <c r="C294" s="29" t="s">
        <v>302</v>
      </c>
      <c r="D294" s="30">
        <v>1</v>
      </c>
      <c r="E294" s="31">
        <v>1355</v>
      </c>
      <c r="F294" s="31">
        <f>SUM(D294*E294)</f>
        <v>1355</v>
      </c>
      <c r="G294" s="31">
        <f>SUM(F294*0.21)</f>
        <v>284.55</v>
      </c>
      <c r="H294" s="32"/>
      <c r="I294" s="27"/>
      <c r="J294" s="28"/>
      <c r="K294" s="29"/>
      <c r="L294" s="30"/>
      <c r="M294" s="31"/>
      <c r="N294" s="31"/>
      <c r="O294" s="31"/>
      <c r="P294" s="32"/>
    </row>
    <row r="295" spans="1:16" s="62" customFormat="1" ht="18.95" customHeight="1" x14ac:dyDescent="0.2">
      <c r="A295" s="61"/>
      <c r="C295" s="34" t="s">
        <v>303</v>
      </c>
      <c r="D295" s="63"/>
      <c r="E295" s="46"/>
      <c r="F295" s="46"/>
      <c r="G295" s="46"/>
      <c r="H295" s="6"/>
      <c r="I295" s="61"/>
      <c r="K295" s="34"/>
      <c r="L295" s="63"/>
      <c r="M295" s="46"/>
      <c r="N295" s="46"/>
      <c r="O295" s="46"/>
      <c r="P295" s="6"/>
    </row>
    <row r="296" spans="1:16" ht="15" x14ac:dyDescent="0.2">
      <c r="A296" s="27"/>
      <c r="B296" s="28" t="s">
        <v>20</v>
      </c>
      <c r="C296" s="29" t="s">
        <v>304</v>
      </c>
      <c r="D296" s="30">
        <v>6</v>
      </c>
      <c r="E296" s="31">
        <v>180</v>
      </c>
      <c r="F296" s="31">
        <f>SUM(D296*E296)</f>
        <v>1080</v>
      </c>
      <c r="G296" s="31">
        <f>SUM(F296*0.21)</f>
        <v>226.79999999999998</v>
      </c>
      <c r="H296" s="32"/>
      <c r="I296" s="27"/>
      <c r="J296" s="28"/>
      <c r="K296" s="29"/>
      <c r="L296" s="30"/>
      <c r="M296" s="31"/>
      <c r="N296" s="31"/>
      <c r="O296" s="31"/>
      <c r="P296" s="32"/>
    </row>
    <row r="297" spans="1:16" s="62" customFormat="1" ht="18" customHeight="1" x14ac:dyDescent="0.2">
      <c r="A297" s="61"/>
      <c r="C297" s="34" t="s">
        <v>305</v>
      </c>
      <c r="D297" s="63"/>
      <c r="E297" s="46"/>
      <c r="F297" s="46"/>
      <c r="G297" s="46"/>
      <c r="H297" s="6"/>
      <c r="I297" s="61"/>
      <c r="K297" s="34"/>
      <c r="L297" s="63"/>
      <c r="M297" s="46"/>
      <c r="N297" s="46"/>
      <c r="O297" s="46"/>
      <c r="P297" s="6"/>
    </row>
    <row r="298" spans="1:16" s="62" customFormat="1" ht="18.95" customHeight="1" x14ac:dyDescent="0.2">
      <c r="A298" s="27"/>
      <c r="B298" s="28" t="s">
        <v>20</v>
      </c>
      <c r="C298" s="29" t="s">
        <v>306</v>
      </c>
      <c r="D298" s="30">
        <v>2</v>
      </c>
      <c r="E298" s="31">
        <v>480</v>
      </c>
      <c r="F298" s="31">
        <f>SUM(D298*E298)</f>
        <v>960</v>
      </c>
      <c r="G298" s="31">
        <f>SUM(F298*0.21)</f>
        <v>201.6</v>
      </c>
      <c r="H298" s="32"/>
    </row>
    <row r="299" spans="1:16" s="62" customFormat="1" ht="30" customHeight="1" x14ac:dyDescent="0.2">
      <c r="A299" s="61"/>
      <c r="C299" s="34" t="s">
        <v>307</v>
      </c>
      <c r="D299" s="63"/>
      <c r="E299" s="46"/>
      <c r="F299" s="46"/>
      <c r="G299" s="46"/>
      <c r="H299" s="6"/>
      <c r="K299" s="34"/>
    </row>
    <row r="300" spans="1:16" ht="15" x14ac:dyDescent="0.2">
      <c r="A300" s="27"/>
      <c r="B300" s="28" t="s">
        <v>20</v>
      </c>
      <c r="C300" s="29" t="s">
        <v>308</v>
      </c>
      <c r="D300" s="30">
        <v>2</v>
      </c>
      <c r="E300" s="67">
        <v>489</v>
      </c>
      <c r="F300" s="31">
        <f>SUM(D300*E300)</f>
        <v>978</v>
      </c>
      <c r="G300" s="31">
        <f>SUM(F300*0.21)</f>
        <v>205.38</v>
      </c>
      <c r="H300" s="32"/>
    </row>
    <row r="301" spans="1:16" s="62" customFormat="1" ht="33.950000000000003" customHeight="1" x14ac:dyDescent="0.2">
      <c r="A301" s="61"/>
      <c r="C301" s="34" t="s">
        <v>309</v>
      </c>
      <c r="D301" s="63"/>
      <c r="E301" s="46"/>
      <c r="F301" s="46"/>
      <c r="G301" s="46"/>
      <c r="H301" s="6"/>
    </row>
    <row r="302" spans="1:16" ht="15" x14ac:dyDescent="0.2">
      <c r="A302" s="27"/>
      <c r="B302" s="28" t="s">
        <v>20</v>
      </c>
      <c r="C302" s="29" t="s">
        <v>310</v>
      </c>
      <c r="D302" s="30">
        <v>1</v>
      </c>
      <c r="E302" s="31">
        <v>589</v>
      </c>
      <c r="F302" s="31">
        <f>SUM(D302*E302)</f>
        <v>589</v>
      </c>
      <c r="G302" s="31">
        <f>SUM(F302*0.21)</f>
        <v>123.69</v>
      </c>
      <c r="H302" s="32"/>
    </row>
    <row r="303" spans="1:16" ht="30" customHeight="1" x14ac:dyDescent="0.2">
      <c r="A303" s="33"/>
      <c r="C303" s="34" t="s">
        <v>311</v>
      </c>
      <c r="D303" s="35"/>
      <c r="E303" s="36"/>
      <c r="F303" s="36"/>
      <c r="G303" s="36"/>
      <c r="H303" s="6"/>
    </row>
    <row r="304" spans="1:16" s="69" customFormat="1" ht="15" x14ac:dyDescent="0.2">
      <c r="A304" s="74"/>
      <c r="B304" s="65" t="s">
        <v>20</v>
      </c>
      <c r="C304" s="75" t="s">
        <v>312</v>
      </c>
      <c r="D304" s="66">
        <v>1</v>
      </c>
      <c r="E304" s="67">
        <v>890</v>
      </c>
      <c r="F304" s="67">
        <f>SUM(D304*E304)</f>
        <v>890</v>
      </c>
      <c r="G304" s="67">
        <f>SUM(F304*0.21)</f>
        <v>186.9</v>
      </c>
      <c r="H304" s="68"/>
    </row>
    <row r="305" spans="1:16" s="69" customFormat="1" ht="15" x14ac:dyDescent="0.2">
      <c r="A305" s="70"/>
      <c r="C305" s="76" t="s">
        <v>313</v>
      </c>
      <c r="D305" s="71"/>
      <c r="E305" s="72"/>
      <c r="F305" s="72"/>
      <c r="G305" s="72"/>
      <c r="H305" s="73"/>
    </row>
    <row r="306" spans="1:16" ht="15" x14ac:dyDescent="0.2">
      <c r="A306" s="27"/>
      <c r="B306" s="28" t="s">
        <v>20</v>
      </c>
      <c r="C306" s="29" t="s">
        <v>138</v>
      </c>
      <c r="D306" s="30">
        <v>1</v>
      </c>
      <c r="E306" s="31">
        <v>383</v>
      </c>
      <c r="F306" s="31">
        <f>SUM(D306*E306)</f>
        <v>383</v>
      </c>
      <c r="G306" s="31">
        <f>SUM(F306*0.21)</f>
        <v>80.429999999999993</v>
      </c>
      <c r="H306" s="32"/>
    </row>
    <row r="307" spans="1:16" ht="29.25" thickBot="1" x14ac:dyDescent="0.25">
      <c r="A307" s="33"/>
      <c r="C307" s="34" t="s">
        <v>314</v>
      </c>
      <c r="D307" s="35"/>
      <c r="E307" s="36"/>
      <c r="F307" s="36"/>
      <c r="G307" s="36"/>
      <c r="H307" s="6"/>
    </row>
    <row r="308" spans="1:16" ht="18.95" customHeight="1" x14ac:dyDescent="0.2">
      <c r="A308" s="55" t="s">
        <v>315</v>
      </c>
      <c r="B308" s="60"/>
      <c r="C308" s="57" t="s">
        <v>316</v>
      </c>
      <c r="D308" s="56"/>
      <c r="E308" s="58"/>
      <c r="F308" s="58"/>
      <c r="G308" s="58"/>
      <c r="H308" s="59">
        <f>SUM(F309:G314)</f>
        <v>3377.8965000000003</v>
      </c>
    </row>
    <row r="309" spans="1:16" ht="15" x14ac:dyDescent="0.2">
      <c r="A309" s="27"/>
      <c r="B309" s="28" t="s">
        <v>20</v>
      </c>
      <c r="C309" s="29" t="s">
        <v>109</v>
      </c>
      <c r="D309" s="30">
        <v>1</v>
      </c>
      <c r="E309" s="31">
        <v>1123.6500000000001</v>
      </c>
      <c r="F309" s="31">
        <f>SUM(D309*E309)</f>
        <v>1123.6500000000001</v>
      </c>
      <c r="G309" s="31">
        <f>SUM(F309*0.21)</f>
        <v>235.9665</v>
      </c>
      <c r="H309" s="32"/>
    </row>
    <row r="310" spans="1:16" s="62" customFormat="1" ht="33.950000000000003" customHeight="1" x14ac:dyDescent="0.2">
      <c r="A310" s="61"/>
      <c r="C310" s="34" t="s">
        <v>317</v>
      </c>
      <c r="D310" s="63"/>
      <c r="E310" s="46"/>
      <c r="F310" s="46"/>
      <c r="G310" s="46"/>
      <c r="H310" s="6"/>
    </row>
    <row r="311" spans="1:16" s="69" customFormat="1" ht="15" x14ac:dyDescent="0.2">
      <c r="A311" s="74"/>
      <c r="B311" s="65" t="s">
        <v>20</v>
      </c>
      <c r="C311" s="75" t="s">
        <v>120</v>
      </c>
      <c r="D311" s="66">
        <v>1</v>
      </c>
      <c r="E311" s="67">
        <v>968</v>
      </c>
      <c r="F311" s="67">
        <f>SUM(D311*E311)</f>
        <v>968</v>
      </c>
      <c r="G311" s="67">
        <f>SUM(F311*0.21)</f>
        <v>203.28</v>
      </c>
      <c r="H311" s="68"/>
    </row>
    <row r="312" spans="1:16" ht="28.5" x14ac:dyDescent="0.2">
      <c r="A312" s="33"/>
      <c r="C312" s="34" t="s">
        <v>121</v>
      </c>
      <c r="D312" s="35"/>
      <c r="E312" s="36"/>
      <c r="F312" s="36"/>
      <c r="G312" s="36"/>
      <c r="H312" s="6"/>
    </row>
    <row r="313" spans="1:16" s="69" customFormat="1" ht="15" x14ac:dyDescent="0.2">
      <c r="A313" s="74"/>
      <c r="B313" s="65" t="s">
        <v>20</v>
      </c>
      <c r="C313" s="75" t="s">
        <v>318</v>
      </c>
      <c r="D313" s="66">
        <v>2</v>
      </c>
      <c r="E313" s="67">
        <v>350</v>
      </c>
      <c r="F313" s="67">
        <f>SUM(D313*E313)</f>
        <v>700</v>
      </c>
      <c r="G313" s="67">
        <f>SUM(F313*0.21)</f>
        <v>147</v>
      </c>
      <c r="H313" s="68"/>
    </row>
    <row r="314" spans="1:16" s="69" customFormat="1" ht="29.25" thickBot="1" x14ac:dyDescent="0.25">
      <c r="A314" s="70"/>
      <c r="C314" s="76" t="s">
        <v>319</v>
      </c>
      <c r="D314" s="71"/>
      <c r="E314" s="72"/>
      <c r="F314" s="72"/>
      <c r="G314" s="72"/>
      <c r="H314" s="73"/>
    </row>
    <row r="315" spans="1:16" ht="18.95" customHeight="1" x14ac:dyDescent="0.2">
      <c r="A315" s="55" t="s">
        <v>320</v>
      </c>
      <c r="B315" s="60"/>
      <c r="C315" s="57" t="s">
        <v>321</v>
      </c>
      <c r="D315" s="56"/>
      <c r="E315" s="58"/>
      <c r="F315" s="58"/>
      <c r="G315" s="58"/>
      <c r="H315" s="59">
        <f>SUM(F316:G337)</f>
        <v>17047.593199999996</v>
      </c>
      <c r="I315" s="55"/>
      <c r="J315" s="60"/>
      <c r="K315" s="57"/>
      <c r="L315" s="56"/>
      <c r="M315" s="58"/>
      <c r="N315" s="58"/>
      <c r="O315" s="58"/>
      <c r="P315" s="59"/>
    </row>
    <row r="316" spans="1:16" ht="15" x14ac:dyDescent="0.2">
      <c r="A316" s="27"/>
      <c r="B316" s="28" t="s">
        <v>20</v>
      </c>
      <c r="C316" s="29" t="s">
        <v>322</v>
      </c>
      <c r="D316" s="30">
        <v>6</v>
      </c>
      <c r="E316" s="31">
        <v>278.66000000000003</v>
      </c>
      <c r="F316" s="31">
        <f>SUM(D316*E316)</f>
        <v>1671.96</v>
      </c>
      <c r="G316" s="31">
        <f>SUM(F316*0.21)</f>
        <v>351.11160000000001</v>
      </c>
      <c r="H316" s="32"/>
      <c r="I316" s="27"/>
      <c r="J316" s="28"/>
      <c r="K316" s="29"/>
      <c r="L316" s="30"/>
      <c r="M316" s="31"/>
      <c r="N316" s="31"/>
      <c r="O316" s="31"/>
      <c r="P316" s="32"/>
    </row>
    <row r="317" spans="1:16" s="62" customFormat="1" ht="32.1" customHeight="1" x14ac:dyDescent="0.2">
      <c r="A317" s="61"/>
      <c r="C317" s="34" t="s">
        <v>323</v>
      </c>
      <c r="D317" s="63"/>
      <c r="E317" s="46"/>
      <c r="F317" s="46"/>
      <c r="G317" s="46"/>
      <c r="H317" s="6"/>
      <c r="I317" s="61"/>
      <c r="K317" s="34"/>
      <c r="L317" s="63"/>
      <c r="M317" s="46"/>
      <c r="N317" s="46"/>
      <c r="O317" s="46"/>
      <c r="P317" s="6"/>
    </row>
    <row r="318" spans="1:16" ht="15" x14ac:dyDescent="0.2">
      <c r="A318" s="27"/>
      <c r="B318" s="28" t="s">
        <v>20</v>
      </c>
      <c r="C318" s="29" t="s">
        <v>324</v>
      </c>
      <c r="D318" s="30">
        <v>6</v>
      </c>
      <c r="E318" s="31">
        <v>98</v>
      </c>
      <c r="F318" s="31">
        <f>SUM(D318*E318)</f>
        <v>588</v>
      </c>
      <c r="G318" s="31">
        <f>SUM(F318*0.21)</f>
        <v>123.47999999999999</v>
      </c>
      <c r="H318" s="32"/>
    </row>
    <row r="319" spans="1:16" ht="15" x14ac:dyDescent="0.2">
      <c r="A319" s="33"/>
      <c r="C319" s="34" t="s">
        <v>162</v>
      </c>
      <c r="D319" s="35"/>
      <c r="E319" s="36"/>
      <c r="F319" s="36"/>
      <c r="G319" s="36"/>
      <c r="H319" s="6"/>
    </row>
    <row r="320" spans="1:16" ht="15" x14ac:dyDescent="0.2">
      <c r="A320" s="27"/>
      <c r="B320" s="28" t="s">
        <v>20</v>
      </c>
      <c r="C320" s="29" t="s">
        <v>325</v>
      </c>
      <c r="D320" s="30">
        <v>6</v>
      </c>
      <c r="E320" s="31">
        <v>278.66000000000003</v>
      </c>
      <c r="F320" s="31">
        <f>SUM(D320*E320)</f>
        <v>1671.96</v>
      </c>
      <c r="G320" s="31">
        <f>SUM(F320*0.21)</f>
        <v>351.11160000000001</v>
      </c>
      <c r="H320" s="32"/>
      <c r="I320" s="27"/>
      <c r="J320" s="28"/>
      <c r="K320" s="29"/>
      <c r="L320" s="30"/>
      <c r="M320" s="31"/>
      <c r="N320" s="31"/>
      <c r="O320" s="31"/>
      <c r="P320" s="32"/>
    </row>
    <row r="321" spans="1:16" s="62" customFormat="1" ht="32.1" customHeight="1" x14ac:dyDescent="0.2">
      <c r="A321" s="61"/>
      <c r="C321" s="34" t="s">
        <v>323</v>
      </c>
      <c r="D321" s="63"/>
      <c r="E321" s="46"/>
      <c r="F321" s="46"/>
      <c r="G321" s="46"/>
      <c r="H321" s="6"/>
      <c r="I321" s="61"/>
      <c r="K321" s="34"/>
      <c r="L321" s="63"/>
      <c r="M321" s="46"/>
      <c r="N321" s="46"/>
      <c r="O321" s="46"/>
      <c r="P321" s="6"/>
    </row>
    <row r="322" spans="1:16" ht="15" x14ac:dyDescent="0.2">
      <c r="A322" s="27"/>
      <c r="B322" s="28" t="s">
        <v>20</v>
      </c>
      <c r="C322" s="29" t="s">
        <v>326</v>
      </c>
      <c r="D322" s="30">
        <v>6</v>
      </c>
      <c r="E322" s="31">
        <v>517</v>
      </c>
      <c r="F322" s="31">
        <f>SUM(D322*E322)</f>
        <v>3102</v>
      </c>
      <c r="G322" s="31">
        <f>SUM(F322*0.21)</f>
        <v>651.41999999999996</v>
      </c>
      <c r="H322" s="32"/>
      <c r="I322" s="27"/>
      <c r="J322" s="28"/>
      <c r="K322" s="29"/>
      <c r="L322" s="30"/>
      <c r="M322" s="31"/>
      <c r="N322" s="31"/>
      <c r="O322" s="31"/>
      <c r="P322" s="32"/>
    </row>
    <row r="323" spans="1:16" ht="30" customHeight="1" x14ac:dyDescent="0.2">
      <c r="A323" s="33"/>
      <c r="C323" s="34" t="s">
        <v>327</v>
      </c>
      <c r="D323" s="35"/>
      <c r="E323" s="36"/>
      <c r="F323" s="36"/>
      <c r="G323" s="36"/>
      <c r="H323" s="6"/>
    </row>
    <row r="324" spans="1:16" ht="15" x14ac:dyDescent="0.2">
      <c r="A324" s="27"/>
      <c r="B324" s="28" t="s">
        <v>20</v>
      </c>
      <c r="C324" s="29" t="s">
        <v>328</v>
      </c>
      <c r="D324" s="30">
        <v>6</v>
      </c>
      <c r="E324" s="31">
        <v>278.66000000000003</v>
      </c>
      <c r="F324" s="31">
        <f>SUM(D324*E324)</f>
        <v>1671.96</v>
      </c>
      <c r="G324" s="31">
        <f>SUM(F324*0.21)</f>
        <v>351.11160000000001</v>
      </c>
      <c r="H324" s="32"/>
      <c r="I324" s="27"/>
      <c r="J324" s="28"/>
      <c r="K324" s="29"/>
      <c r="L324" s="30"/>
      <c r="M324" s="31"/>
      <c r="N324" s="31"/>
      <c r="O324" s="31"/>
      <c r="P324" s="32"/>
    </row>
    <row r="325" spans="1:16" s="62" customFormat="1" ht="32.1" customHeight="1" x14ac:dyDescent="0.2">
      <c r="A325" s="61"/>
      <c r="C325" s="34" t="s">
        <v>323</v>
      </c>
      <c r="D325" s="63"/>
      <c r="E325" s="46"/>
      <c r="F325" s="46"/>
      <c r="G325" s="46"/>
      <c r="H325" s="6"/>
      <c r="I325" s="61"/>
      <c r="K325" s="34"/>
      <c r="L325" s="63"/>
      <c r="M325" s="46"/>
      <c r="N325" s="46"/>
      <c r="O325" s="46"/>
      <c r="P325" s="6"/>
    </row>
    <row r="326" spans="1:16" ht="15" x14ac:dyDescent="0.2">
      <c r="A326" s="27"/>
      <c r="B326" s="28" t="s">
        <v>20</v>
      </c>
      <c r="C326" s="29" t="s">
        <v>329</v>
      </c>
      <c r="D326" s="30">
        <v>6</v>
      </c>
      <c r="E326" s="31">
        <v>380</v>
      </c>
      <c r="F326" s="31">
        <f>SUM(D326*E326)</f>
        <v>2280</v>
      </c>
      <c r="G326" s="31">
        <f>SUM(F326*0.21)</f>
        <v>478.79999999999995</v>
      </c>
      <c r="H326" s="32"/>
    </row>
    <row r="327" spans="1:16" ht="18.95" customHeight="1" x14ac:dyDescent="0.2">
      <c r="A327" s="33"/>
      <c r="C327" s="34" t="s">
        <v>330</v>
      </c>
      <c r="D327" s="35"/>
      <c r="E327" s="36"/>
      <c r="F327" s="36"/>
      <c r="G327" s="36"/>
      <c r="H327" s="6"/>
    </row>
    <row r="328" spans="1:16" ht="15" x14ac:dyDescent="0.2">
      <c r="A328" s="27"/>
      <c r="B328" s="28" t="s">
        <v>20</v>
      </c>
      <c r="C328" s="29" t="s">
        <v>331</v>
      </c>
      <c r="D328" s="30">
        <v>1</v>
      </c>
      <c r="E328" s="31">
        <v>1252.33</v>
      </c>
      <c r="F328" s="31">
        <f>SUM(D328*E328)</f>
        <v>1252.33</v>
      </c>
      <c r="G328" s="31">
        <f>SUM(F328*0.21)</f>
        <v>262.98929999999996</v>
      </c>
      <c r="H328" s="32"/>
    </row>
    <row r="329" spans="1:16" ht="28.5" x14ac:dyDescent="0.2">
      <c r="A329" s="33"/>
      <c r="C329" s="34" t="s">
        <v>332</v>
      </c>
      <c r="D329" s="35"/>
      <c r="E329" s="36"/>
      <c r="F329" s="36"/>
      <c r="G329" s="36"/>
      <c r="H329" s="6"/>
    </row>
    <row r="330" spans="1:16" ht="15" x14ac:dyDescent="0.2">
      <c r="A330" s="27"/>
      <c r="B330" s="28" t="s">
        <v>20</v>
      </c>
      <c r="C330" s="29" t="s">
        <v>77</v>
      </c>
      <c r="D330" s="30">
        <v>1</v>
      </c>
      <c r="E330" s="31">
        <v>543.71</v>
      </c>
      <c r="F330" s="31">
        <f>SUM(D330*E330)</f>
        <v>543.71</v>
      </c>
      <c r="G330" s="31">
        <f>SUM(F330*0.21)</f>
        <v>114.17910000000001</v>
      </c>
      <c r="H330" s="32"/>
    </row>
    <row r="331" spans="1:16" ht="28.5" x14ac:dyDescent="0.2">
      <c r="A331" s="33"/>
      <c r="C331" s="34" t="s">
        <v>78</v>
      </c>
      <c r="D331" s="35"/>
      <c r="E331" s="36"/>
      <c r="F331" s="36"/>
      <c r="G331" s="36"/>
      <c r="H331" s="6"/>
    </row>
    <row r="332" spans="1:16" ht="15" x14ac:dyDescent="0.2">
      <c r="A332" s="27"/>
      <c r="B332" s="28" t="s">
        <v>20</v>
      </c>
      <c r="C332" s="29" t="s">
        <v>333</v>
      </c>
      <c r="D332" s="30">
        <v>1</v>
      </c>
      <c r="E332" s="31">
        <v>235</v>
      </c>
      <c r="F332" s="31">
        <f>SUM(D332*E332)</f>
        <v>235</v>
      </c>
      <c r="G332" s="31">
        <f>SUM(F332*0.21)</f>
        <v>49.35</v>
      </c>
      <c r="H332" s="32"/>
    </row>
    <row r="333" spans="1:16" ht="15" x14ac:dyDescent="0.2">
      <c r="A333" s="33"/>
      <c r="C333" s="34" t="s">
        <v>334</v>
      </c>
      <c r="D333" s="35"/>
      <c r="E333" s="36"/>
      <c r="F333" s="36"/>
      <c r="G333" s="36"/>
      <c r="H333" s="6"/>
    </row>
    <row r="334" spans="1:16" ht="15" x14ac:dyDescent="0.2">
      <c r="A334" s="27"/>
      <c r="B334" s="28" t="s">
        <v>20</v>
      </c>
      <c r="C334" s="29" t="s">
        <v>81</v>
      </c>
      <c r="D334" s="30">
        <v>1</v>
      </c>
      <c r="E334" s="31">
        <v>900</v>
      </c>
      <c r="F334" s="31">
        <f>SUM(D334*E334)</f>
        <v>900</v>
      </c>
      <c r="G334" s="31">
        <f>SUM(F334*0.21)</f>
        <v>189</v>
      </c>
      <c r="H334" s="32"/>
    </row>
    <row r="335" spans="1:16" ht="42.75" x14ac:dyDescent="0.2">
      <c r="A335" s="33"/>
      <c r="C335" s="34" t="s">
        <v>335</v>
      </c>
      <c r="D335" s="35"/>
      <c r="E335" s="36"/>
      <c r="F335" s="36"/>
      <c r="G335" s="36"/>
      <c r="H335" s="6"/>
    </row>
    <row r="336" spans="1:16" ht="15" x14ac:dyDescent="0.2">
      <c r="A336" s="27"/>
      <c r="B336" s="28" t="s">
        <v>20</v>
      </c>
      <c r="C336" s="29" t="s">
        <v>168</v>
      </c>
      <c r="D336" s="30">
        <v>1</v>
      </c>
      <c r="E336" s="31">
        <v>172</v>
      </c>
      <c r="F336" s="31">
        <f>SUM(D336*E336)</f>
        <v>172</v>
      </c>
      <c r="G336" s="31">
        <f>SUM(F336*0.21)</f>
        <v>36.119999999999997</v>
      </c>
      <c r="H336" s="32"/>
    </row>
    <row r="337" spans="1:16" ht="15.75" thickBot="1" x14ac:dyDescent="0.25">
      <c r="A337" s="33"/>
      <c r="C337" s="34" t="s">
        <v>336</v>
      </c>
      <c r="D337" s="35"/>
      <c r="E337" s="36"/>
      <c r="F337" s="36"/>
      <c r="G337" s="36"/>
      <c r="H337" s="6"/>
    </row>
    <row r="338" spans="1:16" ht="18.95" customHeight="1" x14ac:dyDescent="0.2">
      <c r="A338" s="55" t="s">
        <v>337</v>
      </c>
      <c r="B338" s="60"/>
      <c r="C338" s="57" t="s">
        <v>338</v>
      </c>
      <c r="D338" s="56"/>
      <c r="E338" s="58"/>
      <c r="F338" s="58"/>
      <c r="G338" s="58"/>
      <c r="H338" s="59">
        <f>SUM(F339:G357)</f>
        <v>5044.4900000000007</v>
      </c>
      <c r="I338" s="55"/>
      <c r="J338" s="60"/>
      <c r="K338" s="57"/>
      <c r="L338" s="56"/>
      <c r="M338" s="58"/>
      <c r="N338" s="58"/>
      <c r="O338" s="58"/>
      <c r="P338" s="59"/>
    </row>
    <row r="339" spans="1:16" ht="15" x14ac:dyDescent="0.2">
      <c r="A339" s="27"/>
      <c r="B339" s="28" t="s">
        <v>20</v>
      </c>
      <c r="C339" s="29" t="s">
        <v>339</v>
      </c>
      <c r="D339" s="30">
        <v>1</v>
      </c>
      <c r="E339" s="31">
        <v>745</v>
      </c>
      <c r="F339" s="31">
        <f>SUM(D339*E339)</f>
        <v>745</v>
      </c>
      <c r="G339" s="31">
        <f>SUM(F339*0.21)</f>
        <v>156.44999999999999</v>
      </c>
      <c r="H339" s="32"/>
      <c r="I339" s="27"/>
      <c r="J339" s="28"/>
      <c r="K339" s="29"/>
      <c r="L339" s="30"/>
      <c r="M339" s="31"/>
      <c r="N339" s="31"/>
      <c r="O339" s="31"/>
      <c r="P339" s="32"/>
    </row>
    <row r="340" spans="1:16" s="62" customFormat="1" ht="33.950000000000003" customHeight="1" x14ac:dyDescent="0.2">
      <c r="A340" s="61"/>
      <c r="C340" s="34" t="s">
        <v>340</v>
      </c>
      <c r="D340" s="63"/>
      <c r="E340" s="46"/>
      <c r="F340" s="46"/>
      <c r="G340" s="46"/>
      <c r="H340" s="6"/>
    </row>
    <row r="341" spans="1:16" s="62" customFormat="1" ht="18.95" customHeight="1" x14ac:dyDescent="0.2">
      <c r="A341" s="27"/>
      <c r="B341" s="28" t="s">
        <v>20</v>
      </c>
      <c r="C341" s="29" t="s">
        <v>341</v>
      </c>
      <c r="D341" s="30">
        <v>3</v>
      </c>
      <c r="E341" s="31">
        <v>65</v>
      </c>
      <c r="F341" s="31">
        <f>SUM(D341*E341)</f>
        <v>195</v>
      </c>
      <c r="G341" s="31">
        <f>SUM(F341*0.21)</f>
        <v>40.949999999999996</v>
      </c>
      <c r="H341" s="32"/>
    </row>
    <row r="342" spans="1:16" s="62" customFormat="1" ht="30" customHeight="1" x14ac:dyDescent="0.2">
      <c r="A342" s="61"/>
      <c r="C342" s="34" t="s">
        <v>342</v>
      </c>
      <c r="D342" s="63"/>
      <c r="E342" s="46"/>
      <c r="F342" s="46"/>
      <c r="G342" s="46"/>
      <c r="H342" s="6"/>
      <c r="K342" s="34"/>
    </row>
    <row r="343" spans="1:16" ht="15" x14ac:dyDescent="0.2">
      <c r="A343" s="27"/>
      <c r="B343" s="28" t="s">
        <v>20</v>
      </c>
      <c r="C343" s="29" t="s">
        <v>343</v>
      </c>
      <c r="D343" s="30">
        <v>1</v>
      </c>
      <c r="E343" s="67">
        <v>390</v>
      </c>
      <c r="F343" s="31">
        <f>SUM(D343*E343)</f>
        <v>390</v>
      </c>
      <c r="G343" s="31">
        <f>SUM(F343*0.21)</f>
        <v>81.899999999999991</v>
      </c>
      <c r="H343" s="32"/>
    </row>
    <row r="344" spans="1:16" s="69" customFormat="1" ht="28.5" x14ac:dyDescent="0.2">
      <c r="A344" s="70"/>
      <c r="C344" s="76" t="s">
        <v>344</v>
      </c>
      <c r="D344" s="71"/>
      <c r="E344" s="72"/>
      <c r="F344" s="72"/>
      <c r="G344" s="72"/>
      <c r="H344" s="73"/>
    </row>
    <row r="345" spans="1:16" s="69" customFormat="1" ht="15" x14ac:dyDescent="0.2">
      <c r="A345" s="74"/>
      <c r="B345" s="65" t="s">
        <v>20</v>
      </c>
      <c r="C345" s="75" t="s">
        <v>345</v>
      </c>
      <c r="D345" s="66">
        <v>1</v>
      </c>
      <c r="E345" s="67">
        <v>121</v>
      </c>
      <c r="F345" s="67">
        <f>SUM(D345*E345)</f>
        <v>121</v>
      </c>
      <c r="G345" s="67">
        <f>SUM(F345*0.21)</f>
        <v>25.41</v>
      </c>
      <c r="H345" s="68"/>
    </row>
    <row r="346" spans="1:16" ht="15" x14ac:dyDescent="0.2">
      <c r="A346" s="33"/>
      <c r="C346" s="76" t="s">
        <v>346</v>
      </c>
      <c r="D346" s="35"/>
      <c r="E346" s="81"/>
      <c r="F346" s="36"/>
      <c r="G346" s="36"/>
      <c r="H346" s="6"/>
    </row>
    <row r="347" spans="1:16" ht="15" x14ac:dyDescent="0.2">
      <c r="A347" s="27"/>
      <c r="B347" s="28" t="s">
        <v>20</v>
      </c>
      <c r="C347" s="29" t="s">
        <v>113</v>
      </c>
      <c r="D347" s="30">
        <v>1</v>
      </c>
      <c r="E347" s="31">
        <v>489</v>
      </c>
      <c r="F347" s="31">
        <f>SUM(D347*E347)</f>
        <v>489</v>
      </c>
      <c r="G347" s="31">
        <f>SUM(F347*0.21)</f>
        <v>102.69</v>
      </c>
      <c r="H347" s="32"/>
    </row>
    <row r="348" spans="1:16" s="62" customFormat="1" ht="21" customHeight="1" x14ac:dyDescent="0.2">
      <c r="A348" s="61"/>
      <c r="C348" s="34" t="s">
        <v>147</v>
      </c>
      <c r="D348" s="63"/>
      <c r="E348" s="46"/>
      <c r="F348" s="46"/>
      <c r="G348" s="46"/>
      <c r="H348" s="6"/>
    </row>
    <row r="349" spans="1:16" ht="15" x14ac:dyDescent="0.2">
      <c r="A349" s="27"/>
      <c r="B349" s="28" t="s">
        <v>20</v>
      </c>
      <c r="C349" s="29" t="s">
        <v>138</v>
      </c>
      <c r="D349" s="30">
        <v>1</v>
      </c>
      <c r="E349" s="31">
        <v>213</v>
      </c>
      <c r="F349" s="31">
        <f>SUM(D349*E349)</f>
        <v>213</v>
      </c>
      <c r="G349" s="31">
        <f>SUM(F349*0.21)</f>
        <v>44.73</v>
      </c>
      <c r="H349" s="32"/>
    </row>
    <row r="350" spans="1:16" ht="15" x14ac:dyDescent="0.2">
      <c r="A350" s="33"/>
      <c r="C350" s="34" t="s">
        <v>162</v>
      </c>
      <c r="D350" s="35"/>
      <c r="E350" s="36"/>
      <c r="F350" s="36"/>
      <c r="G350" s="36"/>
      <c r="H350" s="6"/>
    </row>
    <row r="351" spans="1:16" ht="15" x14ac:dyDescent="0.2">
      <c r="A351" s="27"/>
      <c r="B351" s="28" t="s">
        <v>20</v>
      </c>
      <c r="C351" s="29" t="s">
        <v>347</v>
      </c>
      <c r="D351" s="30">
        <v>1</v>
      </c>
      <c r="E351" s="67">
        <v>1680</v>
      </c>
      <c r="F351" s="31">
        <f>SUM(D351*E351)</f>
        <v>1680</v>
      </c>
      <c r="G351" s="31">
        <f>SUM(F351*0.21)</f>
        <v>352.8</v>
      </c>
      <c r="H351" s="32"/>
    </row>
    <row r="352" spans="1:16" ht="28.5" x14ac:dyDescent="0.2">
      <c r="A352" s="33"/>
      <c r="C352" s="34" t="s">
        <v>348</v>
      </c>
      <c r="D352" s="35"/>
      <c r="E352" s="36"/>
      <c r="F352" s="36"/>
      <c r="G352" s="36"/>
      <c r="H352" s="6"/>
    </row>
    <row r="353" spans="1:16" s="62" customFormat="1" ht="18.95" customHeight="1" x14ac:dyDescent="0.2">
      <c r="A353" s="27"/>
      <c r="B353" s="28" t="s">
        <v>20</v>
      </c>
      <c r="C353" s="29" t="s">
        <v>349</v>
      </c>
      <c r="D353" s="30">
        <v>1</v>
      </c>
      <c r="E353" s="31">
        <v>210</v>
      </c>
      <c r="F353" s="31">
        <f>SUM(D353*E353)</f>
        <v>210</v>
      </c>
      <c r="G353" s="31">
        <f>SUM(F353*0.21)</f>
        <v>44.1</v>
      </c>
      <c r="H353" s="32"/>
    </row>
    <row r="354" spans="1:16" s="62" customFormat="1" ht="18" customHeight="1" x14ac:dyDescent="0.2">
      <c r="A354" s="61"/>
      <c r="C354" s="34" t="s">
        <v>350</v>
      </c>
      <c r="D354" s="63"/>
      <c r="E354" s="46"/>
      <c r="F354" s="46"/>
      <c r="G354" s="46"/>
      <c r="H354" s="6"/>
      <c r="K354" s="34"/>
    </row>
    <row r="355" spans="1:16" ht="15" x14ac:dyDescent="0.2">
      <c r="A355" s="27"/>
      <c r="B355" s="28" t="s">
        <v>20</v>
      </c>
      <c r="C355" s="29" t="s">
        <v>338</v>
      </c>
      <c r="D355" s="30">
        <v>1500</v>
      </c>
      <c r="E355" s="31">
        <v>8.4000000000000005E-2</v>
      </c>
      <c r="F355" s="31">
        <f>SUM(D355*E355)</f>
        <v>126.00000000000001</v>
      </c>
      <c r="G355" s="31">
        <f>SUM(F355*0.21)</f>
        <v>26.46</v>
      </c>
      <c r="H355" s="32"/>
    </row>
    <row r="356" spans="1:16" s="62" customFormat="1" ht="21" customHeight="1" x14ac:dyDescent="0.2">
      <c r="A356" s="61"/>
      <c r="C356" s="34" t="s">
        <v>351</v>
      </c>
      <c r="D356" s="63"/>
      <c r="E356" s="46"/>
      <c r="F356" s="46"/>
      <c r="G356" s="46"/>
      <c r="H356" s="6"/>
    </row>
    <row r="357" spans="1:16" s="62" customFormat="1" ht="21" customHeight="1" thickBot="1" x14ac:dyDescent="0.25">
      <c r="A357" s="61"/>
      <c r="C357" s="34"/>
      <c r="D357" s="63"/>
      <c r="E357" s="46"/>
      <c r="F357" s="46"/>
      <c r="G357" s="46"/>
      <c r="H357" s="6"/>
    </row>
    <row r="358" spans="1:16" ht="18.95" customHeight="1" x14ac:dyDescent="0.2">
      <c r="A358" s="55" t="s">
        <v>352</v>
      </c>
      <c r="B358" s="60"/>
      <c r="C358" s="57" t="s">
        <v>353</v>
      </c>
      <c r="D358" s="83"/>
      <c r="E358" s="58"/>
      <c r="F358" s="58"/>
      <c r="G358" s="58"/>
      <c r="H358" s="59">
        <f>SUM(F359:G364)</f>
        <v>9675.1600000000017</v>
      </c>
      <c r="I358" s="55"/>
      <c r="J358" s="60"/>
      <c r="K358" s="57"/>
      <c r="L358" s="56"/>
      <c r="M358" s="58"/>
      <c r="N358" s="58"/>
      <c r="O358" s="58"/>
      <c r="P358" s="59"/>
    </row>
    <row r="359" spans="1:16" ht="15" x14ac:dyDescent="0.2">
      <c r="A359" s="27"/>
      <c r="B359" s="28" t="s">
        <v>20</v>
      </c>
      <c r="C359" s="29" t="s">
        <v>354</v>
      </c>
      <c r="D359" s="30">
        <v>1</v>
      </c>
      <c r="E359" s="31">
        <v>2780</v>
      </c>
      <c r="F359" s="31">
        <f>SUM(D359*E359)</f>
        <v>2780</v>
      </c>
      <c r="G359" s="31">
        <f>SUM(F359*0.21)</f>
        <v>583.79999999999995</v>
      </c>
      <c r="H359" s="32"/>
      <c r="I359" s="27"/>
      <c r="J359" s="28"/>
      <c r="K359" s="29"/>
      <c r="L359" s="30"/>
      <c r="M359" s="31"/>
      <c r="N359" s="31"/>
      <c r="O359" s="31"/>
      <c r="P359" s="32"/>
    </row>
    <row r="360" spans="1:16" s="69" customFormat="1" ht="29.1" customHeight="1" x14ac:dyDescent="0.2">
      <c r="A360" s="70"/>
      <c r="C360" s="76" t="s">
        <v>355</v>
      </c>
      <c r="D360" s="71"/>
      <c r="E360" s="72"/>
      <c r="F360" s="72"/>
      <c r="G360" s="72"/>
      <c r="H360" s="73"/>
    </row>
    <row r="361" spans="1:16" s="62" customFormat="1" ht="18.95" customHeight="1" x14ac:dyDescent="0.2">
      <c r="A361" s="27"/>
      <c r="B361" s="28" t="s">
        <v>20</v>
      </c>
      <c r="C361" s="29" t="s">
        <v>356</v>
      </c>
      <c r="D361" s="30">
        <v>1</v>
      </c>
      <c r="E361" s="31">
        <v>1256</v>
      </c>
      <c r="F361" s="31">
        <f>SUM(D361*E361)</f>
        <v>1256</v>
      </c>
      <c r="G361" s="31">
        <f>SUM(F361*0.21)</f>
        <v>263.76</v>
      </c>
      <c r="H361" s="32"/>
    </row>
    <row r="362" spans="1:16" s="62" customFormat="1" ht="17.100000000000001" customHeight="1" x14ac:dyDescent="0.2">
      <c r="A362" s="61"/>
      <c r="C362" s="34" t="s">
        <v>357</v>
      </c>
      <c r="D362" s="63"/>
      <c r="E362" s="46"/>
      <c r="F362" s="46"/>
      <c r="G362" s="46"/>
      <c r="H362" s="6"/>
      <c r="K362" s="34"/>
    </row>
    <row r="363" spans="1:16" ht="15" x14ac:dyDescent="0.2">
      <c r="A363" s="27"/>
      <c r="B363" s="28" t="s">
        <v>20</v>
      </c>
      <c r="C363" s="29" t="s">
        <v>358</v>
      </c>
      <c r="D363" s="30">
        <v>1</v>
      </c>
      <c r="E363" s="31">
        <v>3960</v>
      </c>
      <c r="F363" s="31">
        <f>SUM(D363*E363)</f>
        <v>3960</v>
      </c>
      <c r="G363" s="31">
        <f>SUM(F363*0.21)</f>
        <v>831.6</v>
      </c>
      <c r="H363" s="32"/>
      <c r="I363" s="27"/>
      <c r="J363" s="28"/>
      <c r="K363" s="29"/>
      <c r="L363" s="30"/>
      <c r="M363" s="31"/>
      <c r="N363" s="31"/>
      <c r="O363" s="31"/>
      <c r="P363" s="32"/>
    </row>
    <row r="364" spans="1:16" s="69" customFormat="1" ht="29.1" customHeight="1" x14ac:dyDescent="0.2">
      <c r="A364" s="70"/>
      <c r="C364" s="76" t="s">
        <v>359</v>
      </c>
      <c r="D364" s="71"/>
      <c r="E364" s="72"/>
      <c r="F364" s="72"/>
      <c r="G364" s="72"/>
      <c r="H364" s="73"/>
    </row>
    <row r="365" spans="1:16" ht="38.1" customHeight="1" x14ac:dyDescent="0.25">
      <c r="A365" s="13" t="s">
        <v>360</v>
      </c>
      <c r="B365" s="41"/>
      <c r="C365" s="42" t="s">
        <v>361</v>
      </c>
      <c r="D365" s="48"/>
      <c r="E365" s="84"/>
      <c r="F365" s="84"/>
      <c r="G365" s="84"/>
      <c r="H365" s="20">
        <f>SUM(F366:G379)</f>
        <v>24169.75</v>
      </c>
    </row>
    <row r="366" spans="1:16" ht="15" x14ac:dyDescent="0.2">
      <c r="A366" s="27" t="s">
        <v>362</v>
      </c>
      <c r="B366" s="28" t="s">
        <v>12</v>
      </c>
      <c r="C366" s="29" t="s">
        <v>363</v>
      </c>
      <c r="D366" s="30">
        <v>1</v>
      </c>
      <c r="E366" s="31">
        <v>800</v>
      </c>
      <c r="F366" s="31">
        <f>SUM(D366*E366)</f>
        <v>800</v>
      </c>
      <c r="G366" s="31">
        <f>SUM(F366*0.21)</f>
        <v>168</v>
      </c>
      <c r="H366" s="32"/>
    </row>
    <row r="367" spans="1:16" ht="30" customHeight="1" x14ac:dyDescent="0.2">
      <c r="A367" s="33"/>
      <c r="C367" s="34" t="s">
        <v>364</v>
      </c>
      <c r="D367" s="35"/>
      <c r="E367" s="36"/>
      <c r="F367" s="36"/>
      <c r="G367" s="36"/>
      <c r="H367" s="6"/>
    </row>
    <row r="368" spans="1:16" s="62" customFormat="1" ht="15" x14ac:dyDescent="0.2">
      <c r="A368" s="27" t="s">
        <v>365</v>
      </c>
      <c r="B368" s="28" t="s">
        <v>366</v>
      </c>
      <c r="C368" s="29" t="s">
        <v>25</v>
      </c>
      <c r="D368" s="30">
        <v>1</v>
      </c>
      <c r="E368" s="31">
        <v>900</v>
      </c>
      <c r="F368" s="31">
        <f>SUM(D368*E368)</f>
        <v>900</v>
      </c>
      <c r="G368" s="31">
        <f>SUM(F368*0.21)</f>
        <v>189</v>
      </c>
      <c r="H368" s="32"/>
    </row>
    <row r="369" spans="1:8" s="62" customFormat="1" ht="15" x14ac:dyDescent="0.2">
      <c r="A369" s="61"/>
      <c r="C369" s="34" t="s">
        <v>367</v>
      </c>
      <c r="D369" s="63"/>
      <c r="E369" s="46"/>
      <c r="F369" s="46"/>
      <c r="G369" s="46"/>
      <c r="H369" s="6"/>
    </row>
    <row r="370" spans="1:8" s="62" customFormat="1" ht="15" x14ac:dyDescent="0.2">
      <c r="A370" s="27" t="s">
        <v>368</v>
      </c>
      <c r="B370" s="28" t="s">
        <v>369</v>
      </c>
      <c r="C370" s="29" t="s">
        <v>370</v>
      </c>
      <c r="D370" s="30">
        <v>1</v>
      </c>
      <c r="E370" s="31">
        <v>3800</v>
      </c>
      <c r="F370" s="31">
        <f>SUM(D370*E370)</f>
        <v>3800</v>
      </c>
      <c r="G370" s="31">
        <f>SUM(F370*0.21)</f>
        <v>798</v>
      </c>
      <c r="H370" s="32"/>
    </row>
    <row r="371" spans="1:8" s="62" customFormat="1" ht="15" x14ac:dyDescent="0.2">
      <c r="A371" s="61"/>
      <c r="C371" s="34" t="s">
        <v>371</v>
      </c>
      <c r="D371" s="63"/>
      <c r="E371" s="46"/>
      <c r="F371" s="46"/>
      <c r="G371" s="46"/>
      <c r="H371" s="6"/>
    </row>
    <row r="372" spans="1:8" s="62" customFormat="1" ht="15" x14ac:dyDescent="0.2">
      <c r="A372" s="27" t="s">
        <v>372</v>
      </c>
      <c r="B372" s="28" t="s">
        <v>373</v>
      </c>
      <c r="C372" s="29" t="s">
        <v>374</v>
      </c>
      <c r="D372" s="30">
        <v>3</v>
      </c>
      <c r="E372" s="31">
        <v>3650</v>
      </c>
      <c r="F372" s="31">
        <f>SUM(D372*E372)</f>
        <v>10950</v>
      </c>
      <c r="G372" s="31">
        <f>SUM(F372*0.21)</f>
        <v>2299.5</v>
      </c>
      <c r="H372" s="32"/>
    </row>
    <row r="373" spans="1:8" s="62" customFormat="1" ht="15" x14ac:dyDescent="0.2">
      <c r="A373" s="61"/>
      <c r="C373" s="34" t="s">
        <v>375</v>
      </c>
      <c r="D373" s="63"/>
      <c r="E373" s="46"/>
      <c r="F373" s="46"/>
      <c r="G373" s="46"/>
      <c r="H373" s="6"/>
    </row>
    <row r="374" spans="1:8" s="62" customFormat="1" ht="15" x14ac:dyDescent="0.2">
      <c r="A374" s="27" t="s">
        <v>376</v>
      </c>
      <c r="B374" s="28" t="s">
        <v>373</v>
      </c>
      <c r="C374" s="29" t="s">
        <v>377</v>
      </c>
      <c r="D374" s="30">
        <v>4</v>
      </c>
      <c r="E374" s="31">
        <v>850</v>
      </c>
      <c r="F374" s="31">
        <f>SUM(D374*E374)</f>
        <v>3400</v>
      </c>
      <c r="G374" s="31">
        <f>SUM(F374*0.21)</f>
        <v>714</v>
      </c>
      <c r="H374" s="32"/>
    </row>
    <row r="375" spans="1:8" s="62" customFormat="1" ht="15" x14ac:dyDescent="0.2">
      <c r="A375" s="61"/>
      <c r="C375" s="34" t="s">
        <v>378</v>
      </c>
      <c r="D375" s="63"/>
      <c r="E375" s="46"/>
      <c r="F375" s="46"/>
      <c r="G375" s="46"/>
      <c r="H375" s="6"/>
    </row>
    <row r="376" spans="1:8" ht="15" x14ac:dyDescent="0.2">
      <c r="A376" s="27" t="s">
        <v>379</v>
      </c>
      <c r="B376" s="28" t="s">
        <v>20</v>
      </c>
      <c r="C376" s="29" t="s">
        <v>380</v>
      </c>
      <c r="D376" s="30">
        <v>1</v>
      </c>
      <c r="E376" s="31">
        <v>125</v>
      </c>
      <c r="F376" s="31">
        <f>SUM(D376*E376)</f>
        <v>125</v>
      </c>
      <c r="G376" s="31">
        <f>SUM(F376*0.21)</f>
        <v>26.25</v>
      </c>
      <c r="H376" s="32"/>
    </row>
    <row r="377" spans="1:8" ht="15" x14ac:dyDescent="0.2">
      <c r="A377" s="33"/>
      <c r="C377" s="34" t="s">
        <v>381</v>
      </c>
      <c r="D377" s="35"/>
      <c r="E377" s="36"/>
      <c r="F377" s="36"/>
      <c r="G377" s="36"/>
      <c r="H377" s="6"/>
    </row>
    <row r="378" spans="1:8" ht="15" x14ac:dyDescent="0.2">
      <c r="A378" s="85"/>
      <c r="B378" s="86"/>
      <c r="C378" s="87"/>
      <c r="D378" s="88"/>
      <c r="E378" s="89"/>
      <c r="F378" s="89"/>
      <c r="G378" s="89"/>
      <c r="H378" s="90"/>
    </row>
    <row r="379" spans="1:8" ht="13.5" thickBot="1" x14ac:dyDescent="0.25"/>
    <row r="380" spans="1:8" s="62" customFormat="1" ht="36.950000000000003" customHeight="1" thickBot="1" x14ac:dyDescent="0.3">
      <c r="A380" s="92" t="s">
        <v>382</v>
      </c>
      <c r="B380" s="93"/>
      <c r="C380" s="94" t="s">
        <v>383</v>
      </c>
      <c r="D380" s="95"/>
      <c r="E380" s="96"/>
      <c r="F380" s="97">
        <v>0</v>
      </c>
      <c r="G380" s="98"/>
      <c r="H380" s="99">
        <f>SUM(H381:H385)</f>
        <v>90946.99828499998</v>
      </c>
    </row>
    <row r="381" spans="1:8" s="62" customFormat="1" ht="18" customHeight="1" x14ac:dyDescent="0.25">
      <c r="A381" s="100" t="s">
        <v>384</v>
      </c>
      <c r="B381" s="2"/>
      <c r="C381" s="49" t="s">
        <v>385</v>
      </c>
      <c r="D381" s="30">
        <v>1</v>
      </c>
      <c r="E381" s="31">
        <v>14900</v>
      </c>
      <c r="F381" s="31">
        <f>SUM(D381*E381)</f>
        <v>14900</v>
      </c>
      <c r="G381" s="31">
        <f>SUM(F381*0.21)</f>
        <v>3129</v>
      </c>
      <c r="H381" s="20">
        <f>SUM(F381:G381)</f>
        <v>18029</v>
      </c>
    </row>
    <row r="382" spans="1:8" s="62" customFormat="1" ht="18" customHeight="1" x14ac:dyDescent="0.25">
      <c r="A382" s="100" t="s">
        <v>386</v>
      </c>
      <c r="B382" s="2"/>
      <c r="C382" s="49" t="s">
        <v>387</v>
      </c>
      <c r="D382" s="30">
        <v>1</v>
      </c>
      <c r="E382" s="31">
        <v>13250</v>
      </c>
      <c r="F382" s="31">
        <f>SUM(D382*E382)</f>
        <v>13250</v>
      </c>
      <c r="G382" s="31">
        <f>SUM(F382*0.21)</f>
        <v>2782.5</v>
      </c>
      <c r="H382" s="20">
        <f>SUM(F382:G382)</f>
        <v>16032.5</v>
      </c>
    </row>
    <row r="383" spans="1:8" s="62" customFormat="1" ht="15" x14ac:dyDescent="0.2">
      <c r="A383" s="100" t="s">
        <v>388</v>
      </c>
      <c r="B383" s="28"/>
      <c r="C383" s="49" t="s">
        <v>389</v>
      </c>
      <c r="D383" s="30">
        <v>1</v>
      </c>
      <c r="E383" s="31">
        <v>1800</v>
      </c>
      <c r="F383" s="31">
        <f>SUM(D383*E383)</f>
        <v>1800</v>
      </c>
      <c r="G383" s="31">
        <f>SUM(F383*0.21)</f>
        <v>378</v>
      </c>
      <c r="H383" s="20">
        <f>SUM(F383:G383)</f>
        <v>2178</v>
      </c>
    </row>
    <row r="384" spans="1:8" s="62" customFormat="1" ht="15" x14ac:dyDescent="0.2">
      <c r="A384" s="100" t="s">
        <v>390</v>
      </c>
      <c r="B384" s="28"/>
      <c r="C384" s="49" t="s">
        <v>391</v>
      </c>
      <c r="D384" s="30">
        <v>1</v>
      </c>
      <c r="E384" s="31">
        <f>SUM((F3+E383)*0.13)</f>
        <v>30935.079499999989</v>
      </c>
      <c r="F384" s="31">
        <f>SUM(D384*E384)</f>
        <v>30935.079499999989</v>
      </c>
      <c r="G384" s="31">
        <f>SUM(F384*0.21)</f>
        <v>6496.366694999997</v>
      </c>
      <c r="H384" s="20">
        <f>SUM(F384:G384)</f>
        <v>37431.446194999982</v>
      </c>
    </row>
    <row r="385" spans="1:8" s="62" customFormat="1" ht="15" x14ac:dyDescent="0.2">
      <c r="A385" s="100" t="s">
        <v>392</v>
      </c>
      <c r="B385" s="28"/>
      <c r="C385" s="49" t="s">
        <v>393</v>
      </c>
      <c r="D385" s="30">
        <v>1</v>
      </c>
      <c r="E385" s="31">
        <f>SUM((F3+E383)*0.06)</f>
        <v>14277.728999999994</v>
      </c>
      <c r="F385" s="31">
        <f>SUM(D385*E385)</f>
        <v>14277.728999999994</v>
      </c>
      <c r="G385" s="31">
        <f>SUM(F385*0.21)</f>
        <v>2998.3230899999985</v>
      </c>
      <c r="H385" s="20">
        <f>SUM(F385:G385)</f>
        <v>17276.052089999994</v>
      </c>
    </row>
    <row r="386" spans="1:8" ht="15" x14ac:dyDescent="0.2">
      <c r="C386" s="101"/>
    </row>
    <row r="387" spans="1:8" x14ac:dyDescent="0.2">
      <c r="E387"/>
      <c r="F387"/>
      <c r="G387"/>
      <c r="H387"/>
    </row>
    <row r="388" spans="1:8" x14ac:dyDescent="0.2">
      <c r="E388"/>
      <c r="F388"/>
      <c r="G388"/>
      <c r="H388"/>
    </row>
    <row r="389" spans="1:8" x14ac:dyDescent="0.2">
      <c r="E389"/>
      <c r="F389"/>
      <c r="G389"/>
      <c r="H389"/>
    </row>
    <row r="390" spans="1:8" x14ac:dyDescent="0.2">
      <c r="E390"/>
      <c r="F390"/>
      <c r="G390"/>
      <c r="H390"/>
    </row>
    <row r="391" spans="1:8" x14ac:dyDescent="0.2">
      <c r="E391"/>
      <c r="F391"/>
      <c r="G391"/>
      <c r="H391"/>
    </row>
    <row r="392" spans="1:8" x14ac:dyDescent="0.2">
      <c r="E392"/>
      <c r="F392"/>
      <c r="G392"/>
      <c r="H392"/>
    </row>
    <row r="393" spans="1:8" x14ac:dyDescent="0.2">
      <c r="E393"/>
      <c r="F393"/>
      <c r="G393"/>
      <c r="H393"/>
    </row>
    <row r="394" spans="1:8" x14ac:dyDescent="0.2">
      <c r="E394"/>
      <c r="F394"/>
      <c r="G394"/>
      <c r="H394"/>
    </row>
    <row r="395" spans="1:8" x14ac:dyDescent="0.2">
      <c r="E395"/>
      <c r="F395"/>
      <c r="G395"/>
      <c r="H395"/>
    </row>
    <row r="396" spans="1:8" x14ac:dyDescent="0.2">
      <c r="E396"/>
      <c r="F396"/>
      <c r="G396"/>
      <c r="H396"/>
    </row>
    <row r="397" spans="1:8" x14ac:dyDescent="0.2">
      <c r="E397"/>
      <c r="F397"/>
      <c r="G397"/>
      <c r="H397"/>
    </row>
    <row r="398" spans="1:8" x14ac:dyDescent="0.2">
      <c r="E398"/>
      <c r="F398"/>
      <c r="G398"/>
      <c r="H398"/>
    </row>
    <row r="399" spans="1:8" x14ac:dyDescent="0.2">
      <c r="E399"/>
      <c r="F399"/>
      <c r="G399"/>
      <c r="H399"/>
    </row>
    <row r="400" spans="1:8" x14ac:dyDescent="0.2">
      <c r="E400"/>
      <c r="F400"/>
      <c r="G400"/>
      <c r="H400"/>
    </row>
    <row r="401" customFormat="1" x14ac:dyDescent="0.2"/>
  </sheetData>
  <pageMargins left="0.75196850393700798" right="0.75196850393700798" top="1" bottom="1" header="0.5" footer="0.5"/>
  <pageSetup paperSize="9" scale="55"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dc:creator>
  <cp:lastModifiedBy>Xavier Garriga</cp:lastModifiedBy>
  <dcterms:created xsi:type="dcterms:W3CDTF">2025-12-18T12:25:04Z</dcterms:created>
  <dcterms:modified xsi:type="dcterms:W3CDTF">2026-02-20T11:08:33Z</dcterms:modified>
</cp:coreProperties>
</file>