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606 AN St Adrià - Otger\G01 Documentació contractual\G01 02 Concurs DO\"/>
    </mc:Choice>
  </mc:AlternateContent>
  <xr:revisionPtr revIDLastSave="0" documentId="8_{011C69C7-9153-4E8E-8685-9F0678F4054C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Hoja1" sheetId="1" r:id="rId1"/>
    <sheet name="DADES" sheetId="2" r:id="rId2"/>
    <sheet name="Hoja3" sheetId="3" r:id="rId3"/>
  </sheets>
  <definedNames>
    <definedName name="_1Àrea_d_impressió" localSheetId="0">Hoja1!$A:$L</definedName>
    <definedName name="_xlnm.Print_Area" localSheetId="0">Hoja1!$A$1:$L$60</definedName>
    <definedName name="Print_Area" localSheetId="0">Hoja1!$A$1:$L$63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0" i="1"/>
  <c r="P19" i="1" l="1"/>
  <c r="L21" i="1" l="1"/>
  <c r="F35" i="1"/>
  <c r="L24" i="1"/>
  <c r="L20" i="1" l="1"/>
  <c r="L26" i="1" s="1"/>
  <c r="L27" i="1" l="1"/>
  <c r="L29" i="1" s="1"/>
  <c r="F33" i="1"/>
  <c r="F34" i="1" l="1"/>
  <c r="F36" i="1" s="1"/>
</calcChain>
</file>

<file path=xl/sharedStrings.xml><?xml version="1.0" encoding="utf-8"?>
<sst xmlns="http://schemas.openxmlformats.org/spreadsheetml/2006/main" count="87" uniqueCount="68">
  <si>
    <t>FULL DE TREBALL INTERN</t>
  </si>
  <si>
    <t>Full: al peu</t>
  </si>
  <si>
    <t>Data: al peu</t>
  </si>
  <si>
    <t>Assumpte: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</si>
  <si>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</si>
  <si>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</si>
  <si>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</si>
  <si>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</si>
  <si>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</si>
  <si>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</si>
  <si>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</si>
  <si>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</si>
  <si>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</si>
  <si>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</si>
  <si>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</si>
  <si>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</si>
  <si>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</si>
  <si>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Percentatge sobre l'import de licitació:</t>
  </si>
  <si>
    <t>Durada de les obres licitació:</t>
  </si>
  <si>
    <t xml:space="preserve">1. </t>
  </si>
  <si>
    <t>num</t>
  </si>
  <si>
    <t>PERFIL DE L'EQUIP</t>
  </si>
  <si>
    <t>2.</t>
  </si>
  <si>
    <t>Ajudant de DO</t>
  </si>
  <si>
    <t>5 anys</t>
  </si>
  <si>
    <t>AJUDANT DE DO</t>
  </si>
  <si>
    <t xml:space="preserve">PROPOSTA SERVEI DE DO </t>
  </si>
  <si>
    <t>Francisco Alcañiz Carretero</t>
  </si>
  <si>
    <t>Director Tècnic d'Infraestructures</t>
  </si>
  <si>
    <t>Total principal:</t>
  </si>
  <si>
    <t>DIRECTOR/A D'OBRA</t>
  </si>
  <si>
    <t>Director/a d'obra</t>
  </si>
  <si>
    <t>Enginyer/a de Camins</t>
  </si>
  <si>
    <t>Enginyer/a d'Obres Públiques</t>
  </si>
  <si>
    <t>tipus</t>
  </si>
  <si>
    <t>posicio</t>
  </si>
  <si>
    <t>experiencia2</t>
  </si>
  <si>
    <t>preus</t>
  </si>
  <si>
    <t>-</t>
  </si>
  <si>
    <t>Tècnic superior &gt;10</t>
  </si>
  <si>
    <t>Titulat competent</t>
  </si>
  <si>
    <t>&gt; 10 anys</t>
  </si>
  <si>
    <t>Tècnic superior &gt;5</t>
  </si>
  <si>
    <t>&gt; 5 anys</t>
  </si>
  <si>
    <t>Tècnic superior &lt;5</t>
  </si>
  <si>
    <t>&lt; 5 anys</t>
  </si>
  <si>
    <t>Tècnic mig &gt;10</t>
  </si>
  <si>
    <t>Tècnic mig &gt;5</t>
  </si>
  <si>
    <t>Delineant &gt;10</t>
  </si>
  <si>
    <t>Suport delineació</t>
  </si>
  <si>
    <t>Delineant &gt;5</t>
  </si>
  <si>
    <t>Delineant &lt;5</t>
  </si>
  <si>
    <t>Vigilant d'obra &gt;10</t>
  </si>
  <si>
    <t>Vigilant d'obra</t>
  </si>
  <si>
    <t>Vigilant d'obra &gt;5</t>
  </si>
  <si>
    <t>Vigilant d'obra &lt;5</t>
  </si>
  <si>
    <t>Suport administratiu &gt;5</t>
  </si>
  <si>
    <t>Suport administratiu</t>
  </si>
  <si>
    <t>Redacció de projecte As-built i gestió de recepció d'obra</t>
  </si>
  <si>
    <t>Concepte</t>
  </si>
  <si>
    <t>Import (IVA exclòs)</t>
  </si>
  <si>
    <t>Proposta valorada de la direcció d'obra</t>
  </si>
  <si>
    <t>Possibles modificacions (20%)</t>
  </si>
  <si>
    <t>Addicional Redacció P. Modificat</t>
  </si>
  <si>
    <t>Total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</si>
  <si>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 Obra d'urbanització en espai urbà consolidat amb un PEC &gt; 2.500.000 € (IVA Exclòs) 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</si>
  <si>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 Obra d'urbanització en espai urbà consolidat amb un PEC &gt; 2.500.000 € (IVA Exclòs) </t>
  </si>
  <si>
    <t>PROJECTE EXECUTIU DE LA REMODELACIÓ DELS CARRERS DE SANT ADRIÀ, ENTRE C. GRAN DE SANT ANDREU I C. SEGRE I EL CARRER D'OTGER, AL BARRI DE SANT ANDREU, AL DISTRICTE DE SANT ANDREU, A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</si>
</sst>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ptos"/>
      <family val="2"/>
    </font>
    <font>
      <sz val="12"/>
      <name val="Aptos"/>
      <family val="2"/>
    </font>
    <font>
      <i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6" xfId="0" applyFont="1" applyBorder="1"/>
    <xf numFmtId="0" fontId="5" fillId="0" borderId="11" xfId="0" applyFont="1" applyBorder="1" applyAlignment="1">
      <alignment horizontal="center" vertical="top"/>
    </xf>
    <xf numFmtId="0" fontId="5" fillId="0" borderId="7" xfId="0" applyFont="1" applyBorder="1"/>
    <xf numFmtId="0" fontId="5" fillId="0" borderId="10" xfId="0" applyFont="1" applyBorder="1" applyAlignment="1">
      <alignment horizontal="right"/>
    </xf>
    <xf numFmtId="0" fontId="5" fillId="0" borderId="19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justify" vertical="top" wrapText="1"/>
    </xf>
    <xf numFmtId="0" fontId="5" fillId="0" borderId="20" xfId="0" applyFont="1" applyBorder="1"/>
    <xf numFmtId="44" fontId="5" fillId="0" borderId="0" xfId="2" applyFont="1"/>
    <xf numFmtId="4" fontId="5" fillId="0" borderId="0" xfId="0" applyNumberFormat="1" applyFont="1"/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2" borderId="12" xfId="0" applyFont="1" applyFill="1" applyBorder="1"/>
    <xf numFmtId="0" fontId="5" fillId="2" borderId="15" xfId="0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9" fontId="5" fillId="0" borderId="17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3" fontId="5" fillId="0" borderId="0" xfId="0" applyNumberFormat="1" applyFont="1"/>
    <xf numFmtId="2" fontId="5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0" fontId="5" fillId="0" borderId="0" xfId="0" applyNumberFormat="1" applyFont="1" applyAlignment="1">
      <alignment vertical="center"/>
    </xf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Alignment="1">
      <alignment horizontal="left" vertical="top" wrapText="1"/>
    </xf>
    <xf numFmtId="0" fontId="5" fillId="0" borderId="25" xfId="0" applyFont="1" applyBorder="1"/>
    <xf numFmtId="0" fontId="5" fillId="0" borderId="26" xfId="0" applyFont="1" applyBorder="1"/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4" fontId="5" fillId="0" borderId="17" xfId="0" applyNumberFormat="1" applyFont="1" applyBorder="1" applyAlignment="1" applyProtection="1">
      <alignment vertical="center"/>
      <protection locked="0"/>
    </xf>
    <xf numFmtId="0" fontId="5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justify" vertical="top" wrapText="1"/>
    </xf>
    <xf numFmtId="0" fontId="5" fillId="0" borderId="21" xfId="0" applyFont="1" applyBorder="1" applyAlignment="1">
      <alignment horizontal="justify" vertical="top" wrapText="1"/>
    </xf>
    <xf numFmtId="0" fontId="5" fillId="0" borderId="25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23" xfId="0" applyFont="1" applyBorder="1" applyAlignment="1">
      <alignment horizontal="justify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2</xdr:col>
      <xdr:colOff>100853</xdr:colOff>
      <xdr:row>3</xdr:row>
      <xdr:rowOff>138580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8BDFB8-AB09-4054-B6E3-DBBB28F7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79294"/>
          <a:ext cx="1535206" cy="6652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7BBD6-D660-4BB0-B288-20854643957A}" name="tbl_experiencia" displayName="tbl_experiencia" ref="P18:S39" totalsRowShown="0" headerRowDxfId="5" dataDxfId="4">
  <autoFilter ref="P18:S39" xr:uid="{7E17BBD6-D660-4BB0-B288-20854643957A}"/>
  <tableColumns count="4">
    <tableColumn id="1" xr3:uid="{03737A0D-E10E-4E26-9679-EC144ED53387}" name="tipus" dataDxfId="3"/>
    <tableColumn id="4" xr3:uid="{7DE1CF2D-2F3E-4CE5-B3C4-09889E305F9B}" name="posicio" dataDxfId="2" dataCellStyle="Millares"/>
    <tableColumn id="3" xr3:uid="{E7584437-407F-4B07-AB21-85D04317A458}" name="experiencia2" dataDxfId="1"/>
    <tableColumn id="2" xr3:uid="{B222DE34-19D5-41F0-9507-47665D5F3D08}" name="preus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topLeftCell="A7" zoomScale="85" zoomScaleNormal="85" workbookViewId="0">
      <selection activeCell="A25" sqref="A25:XFD25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18.28515625" bestFit="1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  <col min="16" max="16" width="20.28515625" hidden="1" customWidth="1"/>
    <col min="17" max="19" width="18.28515625" hidden="1" customWidth="1"/>
  </cols>
  <sheetData>
    <row r="1" spans="1:12" ht="16.5" thickBo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1" customHeight="1" x14ac:dyDescent="0.25">
      <c r="A2" s="11"/>
      <c r="B2" s="12"/>
      <c r="C2" s="13"/>
      <c r="D2" s="8" t="s">
        <v>0</v>
      </c>
      <c r="E2" s="12"/>
      <c r="F2" s="12"/>
      <c r="G2" s="12"/>
      <c r="H2" s="12"/>
      <c r="I2" s="12"/>
      <c r="J2" s="12"/>
      <c r="K2" s="13"/>
      <c r="L2" s="14" t="s">
        <v>2</v>
      </c>
    </row>
    <row r="3" spans="1:12" ht="21" customHeight="1" x14ac:dyDescent="0.25">
      <c r="A3" s="15"/>
      <c r="B3" s="10"/>
      <c r="C3" s="16"/>
      <c r="D3" s="15" t="s">
        <v>3</v>
      </c>
      <c r="E3" s="10"/>
      <c r="F3" s="10"/>
      <c r="G3" s="10"/>
      <c r="H3" s="10"/>
      <c r="I3" s="10"/>
      <c r="J3" s="10"/>
      <c r="K3" s="16"/>
      <c r="L3" s="17" t="s">
        <v>1</v>
      </c>
    </row>
    <row r="4" spans="1:12" ht="13.5" customHeight="1" x14ac:dyDescent="0.25">
      <c r="A4" s="15"/>
      <c r="B4" s="18"/>
      <c r="C4" s="16"/>
      <c r="D4" s="66" t="s">
        <v>26</v>
      </c>
      <c r="E4" s="67"/>
      <c r="F4" s="67"/>
      <c r="G4" s="67"/>
      <c r="H4" s="67"/>
      <c r="I4" s="67"/>
      <c r="J4" s="67"/>
      <c r="K4" s="68"/>
      <c r="L4" s="17"/>
    </row>
    <row r="5" spans="1:12" ht="10.5" customHeight="1" thickBot="1" x14ac:dyDescent="0.3">
      <c r="A5" s="19"/>
      <c r="B5" s="20"/>
      <c r="C5" s="21"/>
      <c r="D5" s="69"/>
      <c r="E5" s="70"/>
      <c r="F5" s="70"/>
      <c r="G5" s="70"/>
      <c r="H5" s="70"/>
      <c r="I5" s="70"/>
      <c r="J5" s="70"/>
      <c r="K5" s="71"/>
      <c r="L5" s="22"/>
    </row>
    <row r="6" spans="1:12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23" t="s">
        <v>5</v>
      </c>
      <c r="B8" s="74" t="s">
        <v>67</v>
      </c>
      <c r="C8" s="74"/>
      <c r="D8" s="74"/>
      <c r="E8" s="74"/>
      <c r="F8" s="74"/>
      <c r="G8" s="74"/>
      <c r="H8" s="74"/>
      <c r="I8" s="74"/>
      <c r="J8" s="74"/>
      <c r="K8" s="74"/>
      <c r="L8" s="75"/>
    </row>
    <row r="9" spans="1:12" ht="33" customHeight="1" x14ac:dyDescent="0.25">
      <c r="A9" s="24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12" ht="15.7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5.75" x14ac:dyDescent="0.25">
      <c r="A11" s="10" t="s">
        <v>4</v>
      </c>
      <c r="B11" s="10"/>
      <c r="C11" s="10"/>
      <c r="D11" s="10" t="s">
        <v>6</v>
      </c>
      <c r="E11" s="10"/>
      <c r="F11" s="28">
        <v>2876871.45</v>
      </c>
      <c r="G11" s="28"/>
      <c r="H11" s="10"/>
      <c r="I11" s="10"/>
      <c r="J11" s="10"/>
      <c r="K11" s="10"/>
      <c r="L11" s="10"/>
    </row>
    <row r="12" spans="1:12" ht="15.75" x14ac:dyDescent="0.25">
      <c r="A12" s="10"/>
      <c r="B12" s="10"/>
      <c r="C12" s="10"/>
      <c r="D12" s="10"/>
      <c r="E12" s="10"/>
      <c r="F12" s="29"/>
      <c r="G12" s="29"/>
      <c r="H12" s="10"/>
      <c r="I12" s="10"/>
      <c r="J12" s="10"/>
      <c r="K12" s="10"/>
      <c r="L12" s="10"/>
    </row>
    <row r="13" spans="1:12" ht="15.75" x14ac:dyDescent="0.25">
      <c r="A13" s="10" t="s">
        <v>18</v>
      </c>
      <c r="B13" s="10"/>
      <c r="C13" s="10"/>
      <c r="D13" s="10"/>
      <c r="E13" s="10"/>
      <c r="F13" s="30">
        <v>15</v>
      </c>
      <c r="G13" s="31" t="s">
        <v>12</v>
      </c>
      <c r="H13" s="10"/>
      <c r="I13" s="10"/>
      <c r="J13" s="10"/>
      <c r="K13" s="10"/>
      <c r="L13" s="10"/>
    </row>
    <row r="14" spans="1:12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5.7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5.75" x14ac:dyDescent="0.25">
      <c r="A16" s="9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9" ht="15.7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9" ht="15.75" x14ac:dyDescent="0.25">
      <c r="A18" s="10"/>
      <c r="B18" s="32" t="s">
        <v>9</v>
      </c>
      <c r="C18" s="33"/>
      <c r="D18" s="34"/>
      <c r="E18" s="33" t="s">
        <v>10</v>
      </c>
      <c r="F18" s="34"/>
      <c r="G18" s="35" t="s">
        <v>20</v>
      </c>
      <c r="H18" s="36" t="s">
        <v>11</v>
      </c>
      <c r="I18" s="36" t="s">
        <v>15</v>
      </c>
      <c r="J18" s="36" t="s">
        <v>13</v>
      </c>
      <c r="K18" s="36" t="s">
        <v>12</v>
      </c>
      <c r="L18" s="36" t="s">
        <v>14</v>
      </c>
      <c r="P18" s="1" t="s">
        <v>34</v>
      </c>
      <c r="Q18" t="s">
        <v>35</v>
      </c>
      <c r="R18" s="1" t="s">
        <v>36</v>
      </c>
      <c r="S18" s="1" t="s">
        <v>37</v>
      </c>
    </row>
    <row r="19" spans="1:19" ht="5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P19" s="2" t="str">
        <f>CONCATENATE(tbl_experiencia[[#This Row],[posicio]]," ",tbl_experiencia[[#This Row],[experiencia2]])</f>
        <v>- -</v>
      </c>
      <c r="Q19" s="2" t="s">
        <v>38</v>
      </c>
      <c r="R19" s="2" t="s">
        <v>38</v>
      </c>
      <c r="S19" s="3">
        <v>0</v>
      </c>
    </row>
    <row r="20" spans="1:19" ht="15.75" customHeight="1" x14ac:dyDescent="0.25">
      <c r="A20" s="37">
        <v>1</v>
      </c>
      <c r="B20" s="38" t="s">
        <v>31</v>
      </c>
      <c r="C20" s="38"/>
      <c r="D20" s="38"/>
      <c r="E20" s="38" t="s">
        <v>32</v>
      </c>
      <c r="F20" s="38"/>
      <c r="G20" s="38">
        <v>1</v>
      </c>
      <c r="H20" s="39" t="s">
        <v>8</v>
      </c>
      <c r="I20" s="40">
        <v>0.25</v>
      </c>
      <c r="J20" s="64">
        <v>0</v>
      </c>
      <c r="K20" s="42">
        <f>$F$13</f>
        <v>15</v>
      </c>
      <c r="L20" s="43">
        <f>I20*J20*K20*G20</f>
        <v>0</v>
      </c>
      <c r="P20" s="2" t="s">
        <v>39</v>
      </c>
      <c r="Q20" s="2" t="s">
        <v>40</v>
      </c>
      <c r="R20" s="2" t="s">
        <v>41</v>
      </c>
      <c r="S20" s="3">
        <v>11515.197306151749</v>
      </c>
    </row>
    <row r="21" spans="1:19" ht="15.75" customHeight="1" x14ac:dyDescent="0.25">
      <c r="A21" s="37">
        <v>2</v>
      </c>
      <c r="B21" s="38" t="s">
        <v>23</v>
      </c>
      <c r="C21" s="38"/>
      <c r="D21" s="38"/>
      <c r="E21" s="38" t="s">
        <v>33</v>
      </c>
      <c r="F21" s="38"/>
      <c r="G21" s="38">
        <v>1</v>
      </c>
      <c r="H21" s="39" t="s">
        <v>24</v>
      </c>
      <c r="I21" s="40">
        <v>0.5</v>
      </c>
      <c r="J21" s="64">
        <v>0</v>
      </c>
      <c r="K21" s="42">
        <f>$F$13</f>
        <v>15</v>
      </c>
      <c r="L21" s="43">
        <f>I21*J21*K21*G21</f>
        <v>0</v>
      </c>
      <c r="P21" s="2" t="s">
        <v>42</v>
      </c>
      <c r="Q21" s="4" t="s">
        <v>40</v>
      </c>
      <c r="R21" s="4" t="s">
        <v>43</v>
      </c>
      <c r="S21" s="5">
        <v>8705.2463806018604</v>
      </c>
    </row>
    <row r="22" spans="1:19" ht="17.25" customHeight="1" x14ac:dyDescent="0.25">
      <c r="A22" s="37"/>
      <c r="B22" s="65"/>
      <c r="C22" s="65"/>
      <c r="D22" s="65"/>
      <c r="E22" s="38"/>
      <c r="F22" s="38"/>
      <c r="G22" s="38"/>
      <c r="H22" s="39"/>
      <c r="I22" s="40"/>
      <c r="J22" s="41"/>
      <c r="K22" s="42"/>
      <c r="L22" s="43"/>
      <c r="P22" s="2" t="s">
        <v>44</v>
      </c>
      <c r="Q22" s="6" t="s">
        <v>40</v>
      </c>
      <c r="R22" s="6" t="s">
        <v>45</v>
      </c>
      <c r="S22" s="3">
        <v>6457.6995226899407</v>
      </c>
    </row>
    <row r="23" spans="1:19" ht="14.25" customHeight="1" x14ac:dyDescent="0.25">
      <c r="A23" s="10"/>
      <c r="B23" s="44"/>
      <c r="C23" s="44"/>
      <c r="D23" s="44"/>
      <c r="E23" s="44"/>
      <c r="F23" s="44"/>
      <c r="G23" s="44"/>
      <c r="H23" s="45"/>
      <c r="I23" s="46"/>
      <c r="J23" s="47"/>
      <c r="K23" s="48"/>
      <c r="L23" s="49"/>
      <c r="P23" s="7" t="s">
        <v>46</v>
      </c>
      <c r="Q23" s="2" t="s">
        <v>40</v>
      </c>
      <c r="R23" s="2" t="s">
        <v>41</v>
      </c>
      <c r="S23" s="5">
        <v>9972.3184024654965</v>
      </c>
    </row>
    <row r="24" spans="1:19" ht="14.25" customHeight="1" x14ac:dyDescent="0.25">
      <c r="A24" s="37"/>
      <c r="B24" s="38" t="s">
        <v>58</v>
      </c>
      <c r="C24" s="38"/>
      <c r="D24" s="38"/>
      <c r="E24" s="38"/>
      <c r="F24" s="38"/>
      <c r="G24" s="38"/>
      <c r="H24" s="39"/>
      <c r="I24" s="40"/>
      <c r="J24" s="41">
        <v>2500</v>
      </c>
      <c r="K24" s="42">
        <v>1</v>
      </c>
      <c r="L24" s="43">
        <f>J24*K24</f>
        <v>2500</v>
      </c>
      <c r="P24" s="7" t="s">
        <v>47</v>
      </c>
      <c r="Q24" s="2" t="s">
        <v>40</v>
      </c>
      <c r="R24" s="4" t="s">
        <v>43</v>
      </c>
      <c r="S24" s="5">
        <v>7442.0288641946327</v>
      </c>
    </row>
    <row r="25" spans="1:19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50"/>
      <c r="K25" s="51"/>
      <c r="L25" s="50"/>
      <c r="P25" s="7" t="s">
        <v>48</v>
      </c>
      <c r="Q25" s="2" t="s">
        <v>49</v>
      </c>
      <c r="R25" s="2" t="s">
        <v>41</v>
      </c>
      <c r="S25" s="5">
        <v>6533.588268926972</v>
      </c>
    </row>
    <row r="26" spans="1:19" ht="15.75" x14ac:dyDescent="0.25">
      <c r="A26" s="10"/>
      <c r="B26" s="44"/>
      <c r="C26" s="44"/>
      <c r="D26" s="44"/>
      <c r="E26" s="44"/>
      <c r="F26" s="44"/>
      <c r="G26" s="44"/>
      <c r="H26" s="44"/>
      <c r="I26" s="44"/>
      <c r="J26" s="52" t="s">
        <v>29</v>
      </c>
      <c r="K26" s="53"/>
      <c r="L26" s="54">
        <f>SUM(L20:L24)</f>
        <v>2500</v>
      </c>
      <c r="P26" s="7" t="s">
        <v>50</v>
      </c>
      <c r="Q26" s="2" t="s">
        <v>49</v>
      </c>
      <c r="R26" s="4" t="s">
        <v>43</v>
      </c>
      <c r="S26" s="5">
        <v>5759.588883364203</v>
      </c>
    </row>
    <row r="27" spans="1:19" ht="15.75" x14ac:dyDescent="0.25">
      <c r="A27" s="10"/>
      <c r="B27" s="44"/>
      <c r="C27" s="44"/>
      <c r="D27" s="44"/>
      <c r="E27" s="44"/>
      <c r="F27" s="44"/>
      <c r="G27" s="44"/>
      <c r="H27" s="44"/>
      <c r="I27" s="44"/>
      <c r="J27" s="52" t="s">
        <v>16</v>
      </c>
      <c r="K27" s="53"/>
      <c r="L27" s="54">
        <f>L26*1.21</f>
        <v>3025</v>
      </c>
      <c r="P27" s="2" t="s">
        <v>51</v>
      </c>
      <c r="Q27" s="2" t="s">
        <v>49</v>
      </c>
      <c r="R27" s="6" t="s">
        <v>45</v>
      </c>
      <c r="S27" s="3">
        <v>4126.4763052753406</v>
      </c>
    </row>
    <row r="28" spans="1:19" ht="15.75" x14ac:dyDescent="0.25">
      <c r="A28" s="1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P28" s="2" t="s">
        <v>52</v>
      </c>
      <c r="Q28" s="6" t="s">
        <v>53</v>
      </c>
      <c r="R28" s="2" t="s">
        <v>41</v>
      </c>
      <c r="S28" s="3">
        <v>5158.0814225422673</v>
      </c>
    </row>
    <row r="29" spans="1:19" ht="15.75" x14ac:dyDescent="0.25">
      <c r="A29" s="10"/>
      <c r="B29" s="44"/>
      <c r="C29" s="44"/>
      <c r="D29" s="44"/>
      <c r="E29" s="44"/>
      <c r="F29" s="44"/>
      <c r="G29" s="44"/>
      <c r="H29" s="44"/>
      <c r="I29" s="44"/>
      <c r="J29" s="44"/>
      <c r="K29" s="55" t="s">
        <v>17</v>
      </c>
      <c r="L29" s="56">
        <f>L27/F11</f>
        <v>1.0514894574104102E-3</v>
      </c>
      <c r="P29" s="2" t="s">
        <v>54</v>
      </c>
      <c r="Q29" s="4" t="s">
        <v>53</v>
      </c>
      <c r="R29" s="4" t="s">
        <v>43</v>
      </c>
      <c r="S29" s="5">
        <v>4575.7361711764052</v>
      </c>
    </row>
    <row r="30" spans="1:19" ht="15.75" x14ac:dyDescent="0.25">
      <c r="A30" s="10"/>
      <c r="B30" s="44"/>
      <c r="C30" s="44"/>
      <c r="D30" s="44"/>
      <c r="E30" s="44"/>
      <c r="F30" s="44"/>
      <c r="G30" s="44"/>
      <c r="H30" s="44"/>
      <c r="I30" s="44"/>
      <c r="J30" s="44"/>
      <c r="K30" s="55"/>
      <c r="L30" s="56"/>
      <c r="P30" s="2" t="s">
        <v>55</v>
      </c>
      <c r="Q30" s="4" t="s">
        <v>53</v>
      </c>
      <c r="R30" s="6" t="s">
        <v>45</v>
      </c>
      <c r="S30" s="5">
        <v>3920.1528163270727</v>
      </c>
    </row>
    <row r="31" spans="1:19" ht="15.75" hidden="1" x14ac:dyDescent="0.25">
      <c r="A31" s="10"/>
      <c r="B31" s="44"/>
      <c r="C31" s="44"/>
      <c r="D31" s="44"/>
      <c r="E31" s="44"/>
      <c r="F31" s="44"/>
      <c r="G31" s="44"/>
      <c r="H31" s="44"/>
      <c r="I31" s="44"/>
      <c r="J31" s="44"/>
      <c r="K31" s="55"/>
      <c r="L31" s="56"/>
      <c r="P31" s="2" t="s">
        <v>56</v>
      </c>
      <c r="Q31" s="4" t="s">
        <v>57</v>
      </c>
      <c r="R31" s="4" t="s">
        <v>43</v>
      </c>
      <c r="S31" s="5">
        <v>4452.3587520000001</v>
      </c>
    </row>
    <row r="32" spans="1:19" ht="15.75" hidden="1" x14ac:dyDescent="0.25">
      <c r="A32" s="10"/>
      <c r="B32" s="80" t="s">
        <v>59</v>
      </c>
      <c r="C32" s="81"/>
      <c r="D32" s="81"/>
      <c r="E32" s="82"/>
      <c r="F32" s="80" t="s">
        <v>60</v>
      </c>
      <c r="G32" s="82"/>
      <c r="H32" s="44"/>
      <c r="I32" s="44"/>
      <c r="J32" s="44"/>
      <c r="K32" s="55"/>
      <c r="L32" s="56"/>
    </row>
    <row r="33" spans="1:12" ht="15.75" hidden="1" x14ac:dyDescent="0.25">
      <c r="A33" s="10"/>
      <c r="B33" s="83" t="s">
        <v>61</v>
      </c>
      <c r="C33" s="84"/>
      <c r="D33" s="84"/>
      <c r="E33" s="85"/>
      <c r="F33" s="86">
        <f>L26</f>
        <v>2500</v>
      </c>
      <c r="G33" s="87"/>
      <c r="H33" s="44"/>
      <c r="I33" s="44"/>
      <c r="J33" s="44"/>
      <c r="K33" s="55"/>
      <c r="L33" s="56"/>
    </row>
    <row r="34" spans="1:12" ht="15.75" hidden="1" x14ac:dyDescent="0.25">
      <c r="A34" s="10"/>
      <c r="B34" s="83" t="s">
        <v>62</v>
      </c>
      <c r="C34" s="84"/>
      <c r="D34" s="84"/>
      <c r="E34" s="85"/>
      <c r="F34" s="86">
        <f>0.2*F33</f>
        <v>500</v>
      </c>
      <c r="G34" s="87"/>
      <c r="H34" s="44"/>
      <c r="I34" s="44"/>
      <c r="J34" s="44"/>
      <c r="K34" s="55"/>
      <c r="L34" s="56"/>
    </row>
    <row r="35" spans="1:12" ht="15.75" hidden="1" x14ac:dyDescent="0.25">
      <c r="A35" s="10"/>
      <c r="B35" s="83" t="s">
        <v>63</v>
      </c>
      <c r="C35" s="84"/>
      <c r="D35" s="84"/>
      <c r="E35" s="85"/>
      <c r="F35" s="86" t="e">
        <f>#REF!</f>
        <v>#REF!</v>
      </c>
      <c r="G35" s="87"/>
      <c r="H35" s="44"/>
      <c r="I35" s="44"/>
      <c r="J35" s="44"/>
      <c r="K35" s="55"/>
      <c r="L35" s="56"/>
    </row>
    <row r="36" spans="1:12" ht="15.75" hidden="1" x14ac:dyDescent="0.25">
      <c r="A36" s="10"/>
      <c r="B36" s="88" t="s">
        <v>64</v>
      </c>
      <c r="C36" s="89"/>
      <c r="D36" s="89"/>
      <c r="E36" s="90"/>
      <c r="F36" s="91" t="e">
        <f>F33+F35+F34</f>
        <v>#REF!</v>
      </c>
      <c r="G36" s="92"/>
      <c r="H36" s="44"/>
      <c r="I36" s="44"/>
      <c r="J36" s="44"/>
      <c r="K36" s="55"/>
      <c r="L36" s="56"/>
    </row>
    <row r="37" spans="1:12" ht="15.75" hidden="1" x14ac:dyDescent="0.25">
      <c r="A37" s="10"/>
      <c r="B37" s="44"/>
      <c r="C37" s="44"/>
      <c r="D37" s="44"/>
      <c r="E37" s="44"/>
      <c r="F37" s="44"/>
      <c r="G37" s="44"/>
      <c r="H37" s="44"/>
      <c r="I37" s="44"/>
      <c r="J37" s="44"/>
      <c r="K37" s="55"/>
      <c r="L37" s="56"/>
    </row>
    <row r="38" spans="1:12" ht="15.75" hidden="1" x14ac:dyDescent="0.25">
      <c r="A38" s="10"/>
      <c r="B38" s="44"/>
      <c r="C38" s="44"/>
      <c r="D38" s="44"/>
      <c r="E38" s="44"/>
      <c r="F38" s="44"/>
      <c r="G38" s="44"/>
      <c r="H38" s="44"/>
      <c r="I38" s="44"/>
      <c r="J38" s="44"/>
      <c r="K38" s="55"/>
      <c r="L38" s="56"/>
    </row>
    <row r="39" spans="1:12" ht="15.7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5.75" x14ac:dyDescent="0.25">
      <c r="A40" s="9" t="s">
        <v>21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5.75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5.75" x14ac:dyDescent="0.25">
      <c r="A42" s="10" t="s">
        <v>30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5.75" x14ac:dyDescent="0.25">
      <c r="A43" s="2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57"/>
    </row>
    <row r="44" spans="1:12" ht="15.75" x14ac:dyDescent="0.25">
      <c r="A44" s="58" t="s">
        <v>19</v>
      </c>
      <c r="B44" s="72" t="s">
        <v>65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1:12" ht="15.75" x14ac:dyDescent="0.25">
      <c r="A45" s="58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  <row r="46" spans="1:12" ht="48.75" customHeight="1" x14ac:dyDescent="0.25">
      <c r="A46" s="58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3"/>
    </row>
    <row r="47" spans="1:12" ht="15.75" x14ac:dyDescent="0.25">
      <c r="A47" s="24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1:12" ht="15.75" x14ac:dyDescent="0.25">
      <c r="A48" s="10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</row>
    <row r="49" spans="1:12" ht="15.75" x14ac:dyDescent="0.25">
      <c r="A49" s="10" t="s">
        <v>25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1:12" ht="15.75" x14ac:dyDescent="0.25">
      <c r="A50" s="2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3"/>
    </row>
    <row r="51" spans="1:12" ht="15.75" x14ac:dyDescent="0.25">
      <c r="A51" s="58" t="s">
        <v>22</v>
      </c>
      <c r="B51" s="78" t="s">
        <v>66</v>
      </c>
      <c r="C51" s="78"/>
      <c r="D51" s="78"/>
      <c r="E51" s="78"/>
      <c r="F51" s="78"/>
      <c r="G51" s="78"/>
      <c r="H51" s="78"/>
      <c r="I51" s="78"/>
      <c r="J51" s="78"/>
      <c r="K51" s="78"/>
      <c r="L51" s="79"/>
    </row>
    <row r="52" spans="1:12" ht="15.75" x14ac:dyDescent="0.25">
      <c r="A52" s="5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9"/>
    </row>
    <row r="53" spans="1:12" ht="30" customHeight="1" x14ac:dyDescent="0.25">
      <c r="A53" s="5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9"/>
    </row>
    <row r="54" spans="1:12" ht="12" customHeight="1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</row>
    <row r="55" spans="1:12" ht="15.75" x14ac:dyDescent="0.25">
      <c r="A55" s="10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1:12" ht="15.7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1:12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ht="15.7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ht="15.7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15.7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ht="15.7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15.75" x14ac:dyDescent="0.25">
      <c r="A62" s="10"/>
      <c r="B62" s="10" t="s">
        <v>27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2" ht="15.75" x14ac:dyDescent="0.25">
      <c r="A63" s="10"/>
      <c r="B63" s="10" t="s">
        <v>28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</sheetData>
  <sheetProtection sheet="1" objects="1" scenarios="1"/>
  <mergeCells count="15">
    <mergeCell ref="B22:D22"/>
    <mergeCell ref="D4:K5"/>
    <mergeCell ref="B44:L46"/>
    <mergeCell ref="B8:L9"/>
    <mergeCell ref="B51:L53"/>
    <mergeCell ref="B32:E32"/>
    <mergeCell ref="F32:G32"/>
    <mergeCell ref="B33:E33"/>
    <mergeCell ref="F33:G33"/>
    <mergeCell ref="B34:E34"/>
    <mergeCell ref="F34:G34"/>
    <mergeCell ref="B35:E35"/>
    <mergeCell ref="F35:G35"/>
    <mergeCell ref="B36:E36"/>
    <mergeCell ref="F36:G3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 alignWithMargins="0">
    <oddFooter>&amp;R&amp;9&amp;F
Pàgina &amp;P de &amp;N</oddFooter>
  </headerFooter>
  <rowBreaks count="1" manualBreakCount="1">
    <brk id="38" max="11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baseColWidth="10" defaultColWidth="11.42578125" defaultRowHeight="12.75" x14ac:dyDescent="0.2"/>
  <cols>
    <col min="2" max="5" width="18.85546875" customWidth="1"/>
  </cols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DADES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2026-02-09T11:50:01Z</cp:lastPrinted>
  <dcterms:created xsi:type="dcterms:W3CDTF">2005-10-11T08:42:37Z</dcterms:created>
  <dcterms:modified xsi:type="dcterms:W3CDTF">2026-02-12T15:48:18Z</dcterms:modified>
</cp:coreProperties>
</file>