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6-27 Laboratori 2+2 NSP/"/>
    </mc:Choice>
  </mc:AlternateContent>
  <xr:revisionPtr revIDLastSave="9" documentId="8_{923488DC-6E46-4B98-8346-EFE2E329A9E7}" xr6:coauthVersionLast="47" xr6:coauthVersionMax="47" xr10:uidLastSave="{206D44A1-CD15-4B53-AB74-E8C943832D09}"/>
  <bookViews>
    <workbookView xWindow="15255" yWindow="0" windowWidth="15570" windowHeight="16665" xr2:uid="{5E395807-AA0F-4BCC-8E87-062E5FD2E5BE}"/>
  </bookViews>
  <sheets>
    <sheet name="Lab Exp 27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L23" i="1"/>
  <c r="J109" i="1"/>
  <c r="K109" i="1" s="1"/>
  <c r="M109" i="1" s="1"/>
  <c r="H109" i="1"/>
  <c r="J108" i="1"/>
  <c r="K108" i="1" s="1"/>
  <c r="M108" i="1" s="1"/>
  <c r="H108" i="1"/>
  <c r="L104" i="1"/>
  <c r="J104" i="1"/>
  <c r="K104" i="1" s="1"/>
  <c r="M104" i="1" s="1"/>
  <c r="H104" i="1"/>
  <c r="J89" i="1"/>
  <c r="K89" i="1" s="1"/>
  <c r="L89" i="1"/>
  <c r="H89" i="1"/>
  <c r="J85" i="1"/>
  <c r="K85" i="1" s="1"/>
  <c r="J81" i="1"/>
  <c r="K81" i="1" s="1"/>
  <c r="L78" i="1"/>
  <c r="J78" i="1"/>
  <c r="J23" i="1"/>
  <c r="K23" i="1" s="1"/>
  <c r="J12" i="1"/>
  <c r="K12" i="1" s="1"/>
  <c r="J6" i="1"/>
  <c r="K6" i="1" s="1"/>
  <c r="M89" i="1" l="1"/>
  <c r="H23" i="1"/>
  <c r="H85" i="1"/>
  <c r="L85" i="1"/>
  <c r="M85" i="1" s="1"/>
  <c r="M12" i="1"/>
  <c r="M23" i="1"/>
  <c r="L81" i="1"/>
  <c r="M81" i="1" s="1"/>
  <c r="H81" i="1"/>
  <c r="K78" i="1"/>
  <c r="M78" i="1" s="1"/>
  <c r="H78" i="1"/>
  <c r="L12" i="1"/>
  <c r="L6" i="1" l="1"/>
  <c r="M6" i="1" s="1"/>
  <c r="M111" i="1" s="1"/>
  <c r="M112" i="1" s="1"/>
  <c r="M113" i="1" s="1"/>
  <c r="H6" i="1"/>
  <c r="H111" i="1" s="1"/>
  <c r="H112" i="1" l="1"/>
  <c r="H113" i="1" s="1"/>
</calcChain>
</file>

<file path=xl/sharedStrings.xml><?xml version="1.0" encoding="utf-8"?>
<sst xmlns="http://schemas.openxmlformats.org/spreadsheetml/2006/main" count="156" uniqueCount="115">
  <si>
    <t>Serveis Municipals Sant Quirze S.L.U.                  Ref. Exp.: 27/2026/SMSQV/CO</t>
  </si>
  <si>
    <t>Servei de laboratori per a la realització dels anàlisis de la qualitat de l’aigua de consum humà de la xarxa d’abastament gestionada per l’empresa municipal Serveis Municipals Sant Quirze S.L.U. - SQVaigua, pels exercici 2026 i 2027</t>
  </si>
  <si>
    <t xml:space="preserve"> (dos anys + una pròrroga de dos anys)</t>
  </si>
  <si>
    <t>Tipus d'Analítica</t>
  </si>
  <si>
    <t>Paràmetre analitzat</t>
  </si>
  <si>
    <t>Lloc presa mostra</t>
  </si>
  <si>
    <t>Cost unitari analítica a LICITACIÓ</t>
  </si>
  <si>
    <t>Unitats anuals d'analítiques</t>
  </si>
  <si>
    <t>Cost anual analítica a LICITACIÓ</t>
  </si>
  <si>
    <t>Cost unitari paràmetres d'ENTRADA</t>
  </si>
  <si>
    <t>Cost unitari analítica a ENTRADA</t>
  </si>
  <si>
    <t>Cost unitari analítica d'OFERTA</t>
  </si>
  <si>
    <t>Cost anual analítica OFERTA</t>
  </si>
  <si>
    <t>Control de Rutina</t>
  </si>
  <si>
    <t>Color</t>
  </si>
  <si>
    <t>Xarxa</t>
  </si>
  <si>
    <t>Olor</t>
  </si>
  <si>
    <t>Aixeta usuari</t>
  </si>
  <si>
    <t>Sabor</t>
  </si>
  <si>
    <t>Terbolesa</t>
  </si>
  <si>
    <t>pH</t>
  </si>
  <si>
    <t>Clor Lliure residual</t>
  </si>
  <si>
    <t>Anàlisi de Control</t>
  </si>
  <si>
    <t xml:space="preserve">Escherichia coli </t>
  </si>
  <si>
    <t>Dipòsit</t>
  </si>
  <si>
    <t>Enterococ intestinal</t>
  </si>
  <si>
    <t>Coliformes</t>
  </si>
  <si>
    <t>Recompte colònies 22º</t>
  </si>
  <si>
    <t>Conductivitat</t>
  </si>
  <si>
    <t>Complert</t>
  </si>
  <si>
    <t>Clostridium perfringens (incloses les espores)</t>
  </si>
  <si>
    <t>Acrilamida</t>
  </si>
  <si>
    <t>Antimoni</t>
  </si>
  <si>
    <t>Arsènic</t>
  </si>
  <si>
    <t>Benzè</t>
  </si>
  <si>
    <t>Benzo(a)pirè</t>
  </si>
  <si>
    <t>Bis fenol A</t>
  </si>
  <si>
    <t>Bor</t>
  </si>
  <si>
    <t>Bromat</t>
  </si>
  <si>
    <t>Cadmi</t>
  </si>
  <si>
    <t>Cianur total</t>
  </si>
  <si>
    <t>Clorur de Vinil</t>
  </si>
  <si>
    <t>Coure</t>
  </si>
  <si>
    <t>Crom total</t>
  </si>
  <si>
    <t>1,2-Dicloroetano</t>
  </si>
  <si>
    <t>Epiclorhidrina</t>
  </si>
  <si>
    <t>Fluorur</t>
  </si>
  <si>
    <t>Mercuri</t>
  </si>
  <si>
    <t>Níquel</t>
  </si>
  <si>
    <t>Nitrat</t>
  </si>
  <si>
    <t>Nitrits</t>
  </si>
  <si>
    <t>Plom</t>
  </si>
  <si>
    <t>Seleni</t>
  </si>
  <si>
    <t>Urani</t>
  </si>
  <si>
    <t>Σ20 PFAS</t>
  </si>
  <si>
    <t>Σn Plaguicides</t>
  </si>
  <si>
    <t>Σ4 Hidrocarburs Policíclics Aromàtics</t>
  </si>
  <si>
    <t>Σ2 Tricloroetè + Tetracloroetè</t>
  </si>
  <si>
    <t>Σ5 Àcids Halo acètics</t>
  </si>
  <si>
    <t>Σ4 Trihalometans</t>
  </si>
  <si>
    <t>Bactèries coliformes</t>
  </si>
  <si>
    <t>Colífags somàtics</t>
  </si>
  <si>
    <t>Alumini</t>
  </si>
  <si>
    <t>Amoni</t>
  </si>
  <si>
    <t>Clorur</t>
  </si>
  <si>
    <t>Ferro</t>
  </si>
  <si>
    <t>Manganès</t>
  </si>
  <si>
    <t>Índex de Langelier</t>
  </si>
  <si>
    <t>Sodi</t>
  </si>
  <si>
    <t>Sulfat</t>
  </si>
  <si>
    <t>Clorat</t>
  </si>
  <si>
    <t>Clorit</t>
  </si>
  <si>
    <t>Clor combinat residual</t>
  </si>
  <si>
    <t>Clor lliure residual</t>
  </si>
  <si>
    <t>Carboni Orgànic Total</t>
  </si>
  <si>
    <t>Microcistina LR</t>
  </si>
  <si>
    <t>Radioactivitat</t>
  </si>
  <si>
    <t>Activitat Alfa Total</t>
  </si>
  <si>
    <t>Activitat Beta resto</t>
  </si>
  <si>
    <t>Dosi indicativa</t>
  </si>
  <si>
    <t>Operacional</t>
  </si>
  <si>
    <t>Caracterització</t>
  </si>
  <si>
    <t>Duresa</t>
  </si>
  <si>
    <t>Calci</t>
  </si>
  <si>
    <t>Magnesi</t>
  </si>
  <si>
    <t>Potassi</t>
  </si>
  <si>
    <t>Control aixeta</t>
  </si>
  <si>
    <t>Edifici</t>
  </si>
  <si>
    <t>Clorur de vinil</t>
  </si>
  <si>
    <t>Legionella spp</t>
  </si>
  <si>
    <t>Llista Observació</t>
  </si>
  <si>
    <t>17β-Estradiol</t>
  </si>
  <si>
    <t>Nonilfenol</t>
  </si>
  <si>
    <t>Azitromicina</t>
  </si>
  <si>
    <t>Diclofenaco</t>
  </si>
  <si>
    <t>Cost unitari Informe trimestral i entrada dades SINAC.</t>
  </si>
  <si>
    <t>Costos de redacció de l'informe trimestral resum de les dades les analítiques i costos d'introducció de les dades al SINAC, incloent qualsevol altre cost associat .</t>
  </si>
  <si>
    <t>Cost unitari per jornada de recollida mostres</t>
  </si>
  <si>
    <t>Costos de desplaçament, incloent cost del vehicle, carburants o càrrega elèctrica, assegurances, etc., així com els cost del personal dedicat i qualsevol altre cost associat .</t>
  </si>
  <si>
    <t>Base</t>
  </si>
  <si>
    <t>Base OFERTA</t>
  </si>
  <si>
    <t>IVA 21%</t>
  </si>
  <si>
    <t>Total</t>
  </si>
  <si>
    <t>Total OFERTA</t>
  </si>
  <si>
    <t>Millors acreditacions, certificacions i homologacions</t>
  </si>
  <si>
    <t>SI / NO</t>
  </si>
  <si>
    <t>a)</t>
  </si>
  <si>
    <t>Disposar de les Certificacions següents:</t>
  </si>
  <si>
    <t>o   Certificació ISO 14001:2015. Gestió Ambiental</t>
  </si>
  <si>
    <t>o   Certificació ISO 50001:2015. Gestió energètica</t>
  </si>
  <si>
    <t>o   Certificació ISO 45001:2018. Gestió de la seguretat i salut laboral</t>
  </si>
  <si>
    <t>b)</t>
  </si>
  <si>
    <t>Disposar d’homologacions o inscripcions:</t>
  </si>
  <si>
    <t>o   Habilitacions de l’oficina d’acreditació d’Entitats Col·laboradores de la Generalitat de Catalunya</t>
  </si>
  <si>
    <t>Emplenar únicament les caselles de color groc !!!!!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</si>
</sst>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\ &quot;Uts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igtree"/>
    </font>
    <font>
      <b/>
      <sz val="14"/>
      <name val="Figtree"/>
    </font>
    <font>
      <sz val="11"/>
      <color theme="1"/>
      <name val="Figtree"/>
    </font>
    <font>
      <b/>
      <sz val="20"/>
      <name val="Figtree"/>
    </font>
    <font>
      <b/>
      <sz val="18"/>
      <name val="Figtree"/>
    </font>
    <font>
      <sz val="11"/>
      <name val="Figtree"/>
    </font>
    <font>
      <b/>
      <sz val="11"/>
      <name val="Figtree"/>
    </font>
    <font>
      <b/>
      <sz val="14"/>
      <color theme="1"/>
      <name val="Figtree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164" fontId="2" fillId="2" borderId="4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2" fillId="4" borderId="4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44" fontId="4" fillId="0" borderId="8" xfId="1" applyFont="1" applyFill="1" applyBorder="1" applyAlignment="1">
      <alignment wrapText="1"/>
    </xf>
    <xf numFmtId="44" fontId="2" fillId="5" borderId="8" xfId="0" applyNumberFormat="1" applyFont="1" applyFill="1" applyBorder="1" applyAlignment="1">
      <alignment wrapText="1"/>
    </xf>
    <xf numFmtId="164" fontId="4" fillId="0" borderId="8" xfId="1" applyNumberFormat="1" applyFont="1" applyFill="1" applyBorder="1" applyAlignment="1">
      <alignment wrapText="1"/>
    </xf>
    <xf numFmtId="44" fontId="4" fillId="3" borderId="8" xfId="1" applyFont="1" applyFill="1" applyBorder="1" applyAlignment="1" applyProtection="1">
      <alignment wrapText="1"/>
      <protection locked="0"/>
    </xf>
    <xf numFmtId="44" fontId="2" fillId="0" borderId="7" xfId="1" applyFont="1" applyFill="1" applyBorder="1" applyAlignment="1">
      <alignment wrapText="1"/>
    </xf>
    <xf numFmtId="44" fontId="2" fillId="6" borderId="8" xfId="0" applyNumberFormat="1" applyFont="1" applyFill="1" applyBorder="1" applyAlignment="1">
      <alignment wrapText="1"/>
    </xf>
    <xf numFmtId="44" fontId="4" fillId="0" borderId="9" xfId="1" applyFont="1" applyFill="1" applyBorder="1" applyAlignment="1">
      <alignment wrapText="1"/>
    </xf>
    <xf numFmtId="44" fontId="4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164" fontId="4" fillId="0" borderId="0" xfId="1" applyNumberFormat="1" applyFont="1" applyFill="1" applyBorder="1" applyAlignment="1">
      <alignment wrapText="1"/>
    </xf>
    <xf numFmtId="44" fontId="4" fillId="0" borderId="0" xfId="1" applyFont="1" applyFill="1" applyBorder="1" applyAlignment="1">
      <alignment wrapText="1"/>
    </xf>
    <xf numFmtId="44" fontId="4" fillId="3" borderId="1" xfId="1" applyFont="1" applyFill="1" applyBorder="1" applyAlignment="1" applyProtection="1">
      <alignment wrapText="1"/>
      <protection locked="0"/>
    </xf>
    <xf numFmtId="164" fontId="4" fillId="0" borderId="2" xfId="1" applyNumberFormat="1" applyFont="1" applyFill="1" applyBorder="1" applyAlignment="1">
      <alignment wrapText="1"/>
    </xf>
    <xf numFmtId="44" fontId="4" fillId="0" borderId="12" xfId="1" applyFont="1" applyFill="1" applyBorder="1" applyAlignment="1">
      <alignment wrapText="1"/>
    </xf>
    <xf numFmtId="44" fontId="4" fillId="0" borderId="13" xfId="1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164" fontId="4" fillId="0" borderId="17" xfId="1" applyNumberFormat="1" applyFont="1" applyFill="1" applyBorder="1" applyAlignment="1">
      <alignment wrapText="1"/>
    </xf>
    <xf numFmtId="44" fontId="4" fillId="0" borderId="17" xfId="1" applyFont="1" applyFill="1" applyBorder="1" applyAlignment="1">
      <alignment wrapText="1"/>
    </xf>
    <xf numFmtId="44" fontId="4" fillId="3" borderId="16" xfId="1" applyFont="1" applyFill="1" applyBorder="1" applyAlignment="1" applyProtection="1">
      <alignment wrapText="1"/>
      <protection locked="0"/>
    </xf>
    <xf numFmtId="44" fontId="4" fillId="0" borderId="18" xfId="1" applyFont="1" applyFill="1" applyBorder="1" applyAlignment="1">
      <alignment wrapText="1"/>
    </xf>
    <xf numFmtId="44" fontId="2" fillId="0" borderId="8" xfId="1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7" xfId="0" applyFont="1" applyBorder="1" applyAlignment="1">
      <alignment wrapText="1"/>
    </xf>
    <xf numFmtId="44" fontId="7" fillId="0" borderId="1" xfId="1" applyFont="1" applyFill="1" applyBorder="1" applyAlignment="1" applyProtection="1">
      <alignment wrapText="1"/>
    </xf>
    <xf numFmtId="44" fontId="8" fillId="5" borderId="8" xfId="0" applyNumberFormat="1" applyFont="1" applyFill="1" applyBorder="1" applyAlignment="1">
      <alignment wrapText="1"/>
    </xf>
    <xf numFmtId="0" fontId="2" fillId="0" borderId="3" xfId="0" applyFont="1" applyBorder="1" applyAlignment="1">
      <alignment vertical="center" wrapText="1"/>
    </xf>
    <xf numFmtId="44" fontId="8" fillId="0" borderId="25" xfId="1" applyFont="1" applyFill="1" applyBorder="1" applyAlignment="1" applyProtection="1">
      <alignment wrapText="1"/>
    </xf>
    <xf numFmtId="0" fontId="7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44" fontId="4" fillId="0" borderId="4" xfId="1" applyFont="1" applyFill="1" applyBorder="1" applyAlignment="1">
      <alignment wrapText="1"/>
    </xf>
    <xf numFmtId="44" fontId="2" fillId="5" borderId="4" xfId="0" applyNumberFormat="1" applyFont="1" applyFill="1" applyBorder="1" applyAlignment="1">
      <alignment wrapText="1"/>
    </xf>
    <xf numFmtId="164" fontId="4" fillId="0" borderId="4" xfId="1" applyNumberFormat="1" applyFont="1" applyFill="1" applyBorder="1" applyAlignment="1">
      <alignment wrapText="1"/>
    </xf>
    <xf numFmtId="44" fontId="4" fillId="3" borderId="4" xfId="1" applyFont="1" applyFill="1" applyBorder="1" applyAlignment="1" applyProtection="1">
      <alignment wrapText="1"/>
      <protection locked="0"/>
    </xf>
    <xf numFmtId="44" fontId="2" fillId="0" borderId="26" xfId="1" applyFont="1" applyFill="1" applyBorder="1" applyAlignment="1">
      <alignment wrapText="1"/>
    </xf>
    <xf numFmtId="44" fontId="4" fillId="0" borderId="5" xfId="1" applyFont="1" applyFill="1" applyBorder="1" applyAlignment="1">
      <alignment wrapText="1"/>
    </xf>
    <xf numFmtId="164" fontId="4" fillId="0" borderId="19" xfId="0" applyNumberFormat="1" applyFont="1" applyBorder="1" applyAlignment="1">
      <alignment wrapText="1"/>
    </xf>
    <xf numFmtId="44" fontId="4" fillId="0" borderId="9" xfId="0" applyNumberFormat="1" applyFont="1" applyBorder="1" applyAlignment="1">
      <alignment wrapText="1"/>
    </xf>
    <xf numFmtId="164" fontId="4" fillId="0" borderId="21" xfId="0" applyNumberFormat="1" applyFont="1" applyBorder="1" applyAlignment="1">
      <alignment wrapText="1"/>
    </xf>
    <xf numFmtId="44" fontId="4" fillId="0" borderId="27" xfId="0" applyNumberFormat="1" applyFont="1" applyBorder="1" applyAlignment="1">
      <alignment wrapText="1"/>
    </xf>
    <xf numFmtId="164" fontId="2" fillId="0" borderId="23" xfId="0" applyNumberFormat="1" applyFont="1" applyBorder="1" applyAlignment="1">
      <alignment wrapText="1"/>
    </xf>
    <xf numFmtId="44" fontId="2" fillId="0" borderId="28" xfId="0" applyNumberFormat="1" applyFont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3" borderId="1" xfId="0" applyFont="1" applyFill="1" applyBorder="1" applyAlignment="1" applyProtection="1">
      <alignment wrapText="1"/>
      <protection locked="0"/>
    </xf>
    <xf numFmtId="44" fontId="9" fillId="3" borderId="22" xfId="1" applyFont="1" applyFill="1" applyBorder="1" applyAlignment="1" applyProtection="1">
      <alignment horizontal="center" wrapText="1"/>
    </xf>
    <xf numFmtId="44" fontId="9" fillId="3" borderId="30" xfId="1" applyFont="1" applyFill="1" applyBorder="1" applyAlignment="1" applyProtection="1">
      <alignment horizontal="center" wrapText="1"/>
    </xf>
    <xf numFmtId="44" fontId="9" fillId="3" borderId="29" xfId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C549E-0C59-44DD-BE75-0BE37079C696}">
  <dimension ref="B1:M125"/>
  <sheetViews>
    <sheetView showGridLines="0" tabSelected="1" topLeftCell="A109" zoomScale="85" zoomScaleNormal="85" workbookViewId="0">
      <selection activeCell="A113" sqref="A113:XFD132"/>
    </sheetView>
  </sheetViews>
  <sheetFormatPr defaultColWidth="9.140625" defaultRowHeight="14.25" x14ac:dyDescent="0.2"/>
  <cols>
    <col min="1" max="1" width="9.140625" style="2"/>
    <col min="2" max="2" width="4.140625" style="1" customWidth="1"/>
    <col min="3" max="3" width="20.5703125" style="1" bestFit="1" customWidth="1"/>
    <col min="4" max="4" width="41.5703125" style="2" bestFit="1" customWidth="1"/>
    <col min="5" max="5" width="20.140625" style="2" bestFit="1" customWidth="1"/>
    <col min="6" max="6" width="14.140625" style="2" bestFit="1" customWidth="1"/>
    <col min="7" max="7" width="13.7109375" style="3" customWidth="1"/>
    <col min="8" max="8" width="16.28515625" style="2" bestFit="1" customWidth="1"/>
    <col min="9" max="9" width="14.5703125" style="2" bestFit="1" customWidth="1"/>
    <col min="10" max="10" width="12.5703125" style="2" bestFit="1" customWidth="1"/>
    <col min="11" max="11" width="14.140625" style="2" bestFit="1" customWidth="1"/>
    <col min="12" max="12" width="20.140625" style="3" bestFit="1" customWidth="1"/>
    <col min="13" max="13" width="15.5703125" style="2" bestFit="1" customWidth="1"/>
    <col min="14" max="16384" width="9.140625" style="2"/>
  </cols>
  <sheetData>
    <row r="1" spans="2:13" ht="18.75" customHeight="1" x14ac:dyDescent="0.25"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3" ht="82.5" customHeight="1" x14ac:dyDescent="0.35">
      <c r="C2" s="66" t="s">
        <v>1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13" ht="22.5" customHeight="1" x14ac:dyDescent="0.3">
      <c r="C3" s="67" t="s">
        <v>2</v>
      </c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2:13" ht="15" thickBot="1" x14ac:dyDescent="0.25"/>
    <row r="5" spans="2:13" s="1" customFormat="1" ht="55.5" customHeight="1" thickBot="1" x14ac:dyDescent="0.25">
      <c r="C5" s="4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5" t="s">
        <v>8</v>
      </c>
      <c r="I5" s="7" t="s">
        <v>9</v>
      </c>
      <c r="J5" s="8" t="s">
        <v>10</v>
      </c>
      <c r="K5" s="8" t="s">
        <v>11</v>
      </c>
      <c r="L5" s="9" t="s">
        <v>7</v>
      </c>
      <c r="M5" s="10" t="s">
        <v>12</v>
      </c>
    </row>
    <row r="6" spans="2:13" x14ac:dyDescent="0.2">
      <c r="B6" s="59">
        <v>1</v>
      </c>
      <c r="C6" s="62" t="s">
        <v>13</v>
      </c>
      <c r="D6" s="11" t="s">
        <v>14</v>
      </c>
      <c r="E6" s="11" t="s">
        <v>15</v>
      </c>
      <c r="F6" s="13">
        <v>27.982080000000003</v>
      </c>
      <c r="G6" s="14">
        <v>104</v>
      </c>
      <c r="H6" s="12">
        <f>F6*$G$6</f>
        <v>2910.1363200000005</v>
      </c>
      <c r="I6" s="15">
        <v>0</v>
      </c>
      <c r="J6" s="16">
        <f>SUM(I6:I11)</f>
        <v>0</v>
      </c>
      <c r="K6" s="17">
        <f>IF(J6&gt;F6,F6,J6)</f>
        <v>0</v>
      </c>
      <c r="L6" s="14">
        <f>G6</f>
        <v>104</v>
      </c>
      <c r="M6" s="18">
        <f>K6*$L$6</f>
        <v>0</v>
      </c>
    </row>
    <row r="7" spans="2:13" x14ac:dyDescent="0.2">
      <c r="B7" s="60"/>
      <c r="C7" s="63"/>
      <c r="D7" s="20" t="s">
        <v>16</v>
      </c>
      <c r="E7" s="20" t="s">
        <v>17</v>
      </c>
      <c r="F7" s="21"/>
      <c r="G7" s="21"/>
      <c r="H7" s="22"/>
      <c r="I7" s="23">
        <v>0</v>
      </c>
      <c r="J7" s="24"/>
      <c r="K7" s="24"/>
      <c r="L7" s="24"/>
      <c r="M7" s="25"/>
    </row>
    <row r="8" spans="2:13" x14ac:dyDescent="0.2">
      <c r="B8" s="60"/>
      <c r="C8" s="63"/>
      <c r="D8" s="20" t="s">
        <v>18</v>
      </c>
      <c r="E8" s="20"/>
      <c r="F8" s="21"/>
      <c r="G8" s="21"/>
      <c r="H8" s="22"/>
      <c r="I8" s="23">
        <v>0</v>
      </c>
      <c r="J8" s="22"/>
      <c r="K8" s="21"/>
      <c r="L8" s="21"/>
      <c r="M8" s="26"/>
    </row>
    <row r="9" spans="2:13" x14ac:dyDescent="0.2">
      <c r="B9" s="60"/>
      <c r="C9" s="63"/>
      <c r="D9" s="20" t="s">
        <v>19</v>
      </c>
      <c r="E9" s="20"/>
      <c r="F9" s="21"/>
      <c r="G9" s="21"/>
      <c r="H9" s="22"/>
      <c r="I9" s="23">
        <v>0</v>
      </c>
      <c r="J9" s="22"/>
      <c r="K9" s="21"/>
      <c r="L9" s="21"/>
      <c r="M9" s="26"/>
    </row>
    <row r="10" spans="2:13" x14ac:dyDescent="0.2">
      <c r="B10" s="60"/>
      <c r="C10" s="63"/>
      <c r="D10" s="20" t="s">
        <v>20</v>
      </c>
      <c r="E10" s="20"/>
      <c r="F10" s="21"/>
      <c r="G10" s="21"/>
      <c r="H10" s="22"/>
      <c r="I10" s="23">
        <v>0</v>
      </c>
      <c r="J10" s="22"/>
      <c r="K10" s="21"/>
      <c r="L10" s="21"/>
      <c r="M10" s="26"/>
    </row>
    <row r="11" spans="2:13" ht="15" thickBot="1" x14ac:dyDescent="0.25">
      <c r="B11" s="61"/>
      <c r="C11" s="64"/>
      <c r="D11" s="27" t="s">
        <v>21</v>
      </c>
      <c r="E11" s="27"/>
      <c r="F11" s="28"/>
      <c r="G11" s="28"/>
      <c r="H11" s="29"/>
      <c r="I11" s="30">
        <v>0</v>
      </c>
      <c r="J11" s="29"/>
      <c r="K11" s="28"/>
      <c r="L11" s="28"/>
      <c r="M11" s="31"/>
    </row>
    <row r="12" spans="2:13" x14ac:dyDescent="0.2">
      <c r="B12" s="53">
        <v>2</v>
      </c>
      <c r="C12" s="68" t="s">
        <v>22</v>
      </c>
      <c r="D12" s="11" t="s">
        <v>23</v>
      </c>
      <c r="E12" s="11" t="s">
        <v>24</v>
      </c>
      <c r="F12" s="13">
        <v>104.276928</v>
      </c>
      <c r="G12" s="14">
        <v>43</v>
      </c>
      <c r="H12" s="12">
        <f>F12*$G$12</f>
        <v>4483.9079039999997</v>
      </c>
      <c r="I12" s="15">
        <v>0</v>
      </c>
      <c r="J12" s="32">
        <f>SUM(I12:I22)</f>
        <v>0</v>
      </c>
      <c r="K12" s="17">
        <f>IF(J12&gt;F12,F12,J12)</f>
        <v>0</v>
      </c>
      <c r="L12" s="14">
        <f>G12</f>
        <v>43</v>
      </c>
      <c r="M12" s="18">
        <f>K12*$G$12</f>
        <v>0</v>
      </c>
    </row>
    <row r="13" spans="2:13" x14ac:dyDescent="0.2">
      <c r="B13" s="54"/>
      <c r="C13" s="69"/>
      <c r="D13" s="20" t="s">
        <v>25</v>
      </c>
      <c r="E13" s="20" t="s">
        <v>15</v>
      </c>
      <c r="G13" s="21"/>
      <c r="H13" s="22"/>
      <c r="I13" s="23">
        <v>0</v>
      </c>
      <c r="J13" s="22"/>
      <c r="K13" s="33"/>
      <c r="L13" s="24"/>
      <c r="M13" s="25"/>
    </row>
    <row r="14" spans="2:13" x14ac:dyDescent="0.2">
      <c r="B14" s="54"/>
      <c r="C14" s="69"/>
      <c r="D14" s="20" t="s">
        <v>26</v>
      </c>
      <c r="E14" s="20"/>
      <c r="G14" s="21"/>
      <c r="H14" s="22"/>
      <c r="I14" s="23">
        <v>0</v>
      </c>
      <c r="J14" s="22"/>
      <c r="L14" s="21"/>
      <c r="M14" s="26"/>
    </row>
    <row r="15" spans="2:13" x14ac:dyDescent="0.2">
      <c r="B15" s="54"/>
      <c r="C15" s="69"/>
      <c r="D15" s="20" t="s">
        <v>27</v>
      </c>
      <c r="E15" s="20"/>
      <c r="G15" s="21"/>
      <c r="H15" s="22"/>
      <c r="I15" s="23">
        <v>0</v>
      </c>
      <c r="J15" s="22"/>
      <c r="L15" s="21"/>
      <c r="M15" s="26"/>
    </row>
    <row r="16" spans="2:13" x14ac:dyDescent="0.2">
      <c r="B16" s="54"/>
      <c r="C16" s="69"/>
      <c r="D16" s="20" t="s">
        <v>14</v>
      </c>
      <c r="E16" s="20"/>
      <c r="G16" s="21"/>
      <c r="H16" s="22"/>
      <c r="I16" s="23">
        <v>0</v>
      </c>
      <c r="J16" s="22"/>
      <c r="L16" s="21"/>
      <c r="M16" s="26"/>
    </row>
    <row r="17" spans="2:13" x14ac:dyDescent="0.2">
      <c r="B17" s="54"/>
      <c r="C17" s="69"/>
      <c r="D17" s="20" t="s">
        <v>16</v>
      </c>
      <c r="E17" s="20"/>
      <c r="G17" s="21"/>
      <c r="H17" s="22"/>
      <c r="I17" s="23">
        <v>0</v>
      </c>
      <c r="J17" s="22"/>
      <c r="L17" s="21"/>
      <c r="M17" s="26"/>
    </row>
    <row r="18" spans="2:13" x14ac:dyDescent="0.2">
      <c r="B18" s="54"/>
      <c r="C18" s="69"/>
      <c r="D18" s="20" t="s">
        <v>18</v>
      </c>
      <c r="E18" s="20"/>
      <c r="G18" s="21"/>
      <c r="H18" s="22"/>
      <c r="I18" s="23">
        <v>0</v>
      </c>
      <c r="J18" s="22"/>
      <c r="L18" s="21"/>
      <c r="M18" s="26"/>
    </row>
    <row r="19" spans="2:13" x14ac:dyDescent="0.2">
      <c r="B19" s="54"/>
      <c r="C19" s="69"/>
      <c r="D19" s="20" t="s">
        <v>20</v>
      </c>
      <c r="E19" s="20"/>
      <c r="G19" s="21"/>
      <c r="H19" s="22"/>
      <c r="I19" s="23">
        <v>0</v>
      </c>
      <c r="J19" s="22"/>
      <c r="L19" s="21"/>
      <c r="M19" s="26"/>
    </row>
    <row r="20" spans="2:13" x14ac:dyDescent="0.2">
      <c r="B20" s="54"/>
      <c r="C20" s="69"/>
      <c r="D20" s="20" t="s">
        <v>28</v>
      </c>
      <c r="E20" s="20"/>
      <c r="G20" s="21"/>
      <c r="H20" s="22"/>
      <c r="I20" s="23">
        <v>0</v>
      </c>
      <c r="J20" s="22"/>
      <c r="L20" s="21"/>
      <c r="M20" s="26"/>
    </row>
    <row r="21" spans="2:13" x14ac:dyDescent="0.2">
      <c r="B21" s="54"/>
      <c r="C21" s="69"/>
      <c r="D21" s="20" t="s">
        <v>19</v>
      </c>
      <c r="E21" s="20"/>
      <c r="G21" s="21"/>
      <c r="H21" s="22"/>
      <c r="I21" s="23">
        <v>0</v>
      </c>
      <c r="J21" s="22"/>
      <c r="L21" s="21"/>
      <c r="M21" s="26"/>
    </row>
    <row r="22" spans="2:13" ht="15" thickBot="1" x14ac:dyDescent="0.25">
      <c r="B22" s="55"/>
      <c r="C22" s="70"/>
      <c r="D22" s="27" t="s">
        <v>21</v>
      </c>
      <c r="E22" s="27"/>
      <c r="F22" s="34"/>
      <c r="G22" s="28"/>
      <c r="H22" s="29"/>
      <c r="I22" s="30">
        <v>0</v>
      </c>
      <c r="J22" s="29"/>
      <c r="K22" s="34"/>
      <c r="L22" s="28"/>
      <c r="M22" s="31"/>
    </row>
    <row r="23" spans="2:13" x14ac:dyDescent="0.2">
      <c r="B23" s="53">
        <v>3</v>
      </c>
      <c r="C23" s="62" t="s">
        <v>29</v>
      </c>
      <c r="D23" s="11" t="s">
        <v>23</v>
      </c>
      <c r="E23" s="11" t="s">
        <v>24</v>
      </c>
      <c r="F23" s="13">
        <v>1244.3211200000007</v>
      </c>
      <c r="G23" s="14">
        <v>11</v>
      </c>
      <c r="H23" s="12">
        <f>F23*$G$23</f>
        <v>13687.532320000008</v>
      </c>
      <c r="I23" s="15">
        <v>0</v>
      </c>
      <c r="J23" s="32">
        <f>SUM(I23:I77)</f>
        <v>0</v>
      </c>
      <c r="K23" s="17">
        <f>IF(J23&gt;F23,F23,J23)</f>
        <v>0</v>
      </c>
      <c r="L23" s="14">
        <f>G23</f>
        <v>11</v>
      </c>
      <c r="M23" s="18">
        <f>K23*$G$23</f>
        <v>0</v>
      </c>
    </row>
    <row r="24" spans="2:13" x14ac:dyDescent="0.2">
      <c r="B24" s="54"/>
      <c r="C24" s="63"/>
      <c r="D24" s="20" t="s">
        <v>25</v>
      </c>
      <c r="E24" s="20" t="s">
        <v>15</v>
      </c>
      <c r="G24" s="21"/>
      <c r="H24" s="22"/>
      <c r="I24" s="23">
        <v>0</v>
      </c>
      <c r="J24" s="22"/>
      <c r="K24" s="33"/>
      <c r="L24" s="24"/>
      <c r="M24" s="25"/>
    </row>
    <row r="25" spans="2:13" ht="28.5" x14ac:dyDescent="0.2">
      <c r="B25" s="54"/>
      <c r="C25" s="63"/>
      <c r="D25" s="20" t="s">
        <v>30</v>
      </c>
      <c r="E25" s="20"/>
      <c r="G25" s="21"/>
      <c r="H25" s="22"/>
      <c r="I25" s="23">
        <v>0</v>
      </c>
      <c r="J25" s="22"/>
      <c r="L25" s="21"/>
      <c r="M25" s="26"/>
    </row>
    <row r="26" spans="2:13" x14ac:dyDescent="0.2">
      <c r="B26" s="54"/>
      <c r="C26" s="63"/>
      <c r="D26" s="20" t="s">
        <v>31</v>
      </c>
      <c r="E26" s="20"/>
      <c r="G26" s="21"/>
      <c r="H26" s="22"/>
      <c r="I26" s="23">
        <v>0</v>
      </c>
      <c r="J26" s="22"/>
      <c r="L26" s="21"/>
      <c r="M26" s="26"/>
    </row>
    <row r="27" spans="2:13" x14ac:dyDescent="0.2">
      <c r="B27" s="54"/>
      <c r="C27" s="63"/>
      <c r="D27" s="20" t="s">
        <v>32</v>
      </c>
      <c r="E27" s="20"/>
      <c r="G27" s="21"/>
      <c r="H27" s="22"/>
      <c r="I27" s="23">
        <v>0</v>
      </c>
      <c r="J27" s="22"/>
      <c r="L27" s="21"/>
      <c r="M27" s="26"/>
    </row>
    <row r="28" spans="2:13" x14ac:dyDescent="0.2">
      <c r="B28" s="54"/>
      <c r="C28" s="63"/>
      <c r="D28" s="20" t="s">
        <v>33</v>
      </c>
      <c r="E28" s="20"/>
      <c r="G28" s="21"/>
      <c r="H28" s="22"/>
      <c r="I28" s="23">
        <v>0</v>
      </c>
      <c r="J28" s="22"/>
      <c r="L28" s="21"/>
      <c r="M28" s="26"/>
    </row>
    <row r="29" spans="2:13" x14ac:dyDescent="0.2">
      <c r="B29" s="54"/>
      <c r="C29" s="63"/>
      <c r="D29" s="20" t="s">
        <v>34</v>
      </c>
      <c r="E29" s="20"/>
      <c r="G29" s="21"/>
      <c r="H29" s="22"/>
      <c r="I29" s="23">
        <v>0</v>
      </c>
      <c r="J29" s="22"/>
      <c r="L29" s="21"/>
      <c r="M29" s="26"/>
    </row>
    <row r="30" spans="2:13" x14ac:dyDescent="0.2">
      <c r="B30" s="54"/>
      <c r="C30" s="63"/>
      <c r="D30" s="20" t="s">
        <v>35</v>
      </c>
      <c r="E30" s="20"/>
      <c r="G30" s="21"/>
      <c r="H30" s="22"/>
      <c r="I30" s="23">
        <v>0</v>
      </c>
      <c r="J30" s="22"/>
      <c r="L30" s="21"/>
      <c r="M30" s="26"/>
    </row>
    <row r="31" spans="2:13" x14ac:dyDescent="0.2">
      <c r="B31" s="54"/>
      <c r="C31" s="63"/>
      <c r="D31" s="20" t="s">
        <v>36</v>
      </c>
      <c r="E31" s="20"/>
      <c r="G31" s="21"/>
      <c r="H31" s="22"/>
      <c r="I31" s="23">
        <v>0</v>
      </c>
      <c r="J31" s="22"/>
      <c r="L31" s="21"/>
      <c r="M31" s="26"/>
    </row>
    <row r="32" spans="2:13" x14ac:dyDescent="0.2">
      <c r="B32" s="54"/>
      <c r="C32" s="63"/>
      <c r="D32" s="20" t="s">
        <v>37</v>
      </c>
      <c r="E32" s="20"/>
      <c r="G32" s="21"/>
      <c r="H32" s="22"/>
      <c r="I32" s="23">
        <v>0</v>
      </c>
      <c r="J32" s="22"/>
      <c r="L32" s="21"/>
      <c r="M32" s="26"/>
    </row>
    <row r="33" spans="2:13" x14ac:dyDescent="0.2">
      <c r="B33" s="54"/>
      <c r="C33" s="63"/>
      <c r="D33" s="20" t="s">
        <v>38</v>
      </c>
      <c r="E33" s="20"/>
      <c r="G33" s="21"/>
      <c r="H33" s="22"/>
      <c r="I33" s="23">
        <v>0</v>
      </c>
      <c r="J33" s="22"/>
      <c r="L33" s="21"/>
      <c r="M33" s="26"/>
    </row>
    <row r="34" spans="2:13" x14ac:dyDescent="0.2">
      <c r="B34" s="54"/>
      <c r="C34" s="63"/>
      <c r="D34" s="20" t="s">
        <v>39</v>
      </c>
      <c r="E34" s="20"/>
      <c r="G34" s="21"/>
      <c r="H34" s="22"/>
      <c r="I34" s="23">
        <v>0</v>
      </c>
      <c r="J34" s="22"/>
      <c r="L34" s="21"/>
      <c r="M34" s="26"/>
    </row>
    <row r="35" spans="2:13" x14ac:dyDescent="0.2">
      <c r="B35" s="54"/>
      <c r="C35" s="63"/>
      <c r="D35" s="20" t="s">
        <v>40</v>
      </c>
      <c r="E35" s="20"/>
      <c r="G35" s="21"/>
      <c r="H35" s="22"/>
      <c r="I35" s="23">
        <v>0</v>
      </c>
      <c r="J35" s="22"/>
      <c r="L35" s="21"/>
      <c r="M35" s="26"/>
    </row>
    <row r="36" spans="2:13" x14ac:dyDescent="0.2">
      <c r="B36" s="54"/>
      <c r="C36" s="63"/>
      <c r="D36" s="20" t="s">
        <v>41</v>
      </c>
      <c r="E36" s="20"/>
      <c r="G36" s="21"/>
      <c r="H36" s="22"/>
      <c r="I36" s="23">
        <v>0</v>
      </c>
      <c r="J36" s="22"/>
      <c r="L36" s="21"/>
      <c r="M36" s="26"/>
    </row>
    <row r="37" spans="2:13" x14ac:dyDescent="0.2">
      <c r="B37" s="54"/>
      <c r="C37" s="63"/>
      <c r="D37" s="20" t="s">
        <v>42</v>
      </c>
      <c r="E37" s="20"/>
      <c r="G37" s="21"/>
      <c r="H37" s="22"/>
      <c r="I37" s="23">
        <v>0</v>
      </c>
      <c r="J37" s="22"/>
      <c r="L37" s="21"/>
      <c r="M37" s="26"/>
    </row>
    <row r="38" spans="2:13" x14ac:dyDescent="0.2">
      <c r="B38" s="54"/>
      <c r="C38" s="63"/>
      <c r="D38" s="20" t="s">
        <v>43</v>
      </c>
      <c r="E38" s="20"/>
      <c r="G38" s="21"/>
      <c r="H38" s="22"/>
      <c r="I38" s="23">
        <v>0</v>
      </c>
      <c r="J38" s="22"/>
      <c r="L38" s="21"/>
      <c r="M38" s="26"/>
    </row>
    <row r="39" spans="2:13" x14ac:dyDescent="0.2">
      <c r="B39" s="54"/>
      <c r="C39" s="63"/>
      <c r="D39" s="20" t="s">
        <v>44</v>
      </c>
      <c r="E39" s="35"/>
      <c r="G39" s="21"/>
      <c r="H39" s="22"/>
      <c r="I39" s="23">
        <v>0</v>
      </c>
      <c r="J39" s="22"/>
      <c r="L39" s="21"/>
      <c r="M39" s="26"/>
    </row>
    <row r="40" spans="2:13" x14ac:dyDescent="0.2">
      <c r="B40" s="54"/>
      <c r="C40" s="63"/>
      <c r="D40" s="20" t="s">
        <v>45</v>
      </c>
      <c r="E40" s="35"/>
      <c r="G40" s="21"/>
      <c r="H40" s="22"/>
      <c r="I40" s="23">
        <v>0</v>
      </c>
      <c r="J40" s="22"/>
      <c r="L40" s="21"/>
      <c r="M40" s="26"/>
    </row>
    <row r="41" spans="2:13" x14ac:dyDescent="0.2">
      <c r="B41" s="54"/>
      <c r="C41" s="63"/>
      <c r="D41" s="20" t="s">
        <v>46</v>
      </c>
      <c r="E41" s="35"/>
      <c r="G41" s="21"/>
      <c r="H41" s="22"/>
      <c r="I41" s="23">
        <v>0</v>
      </c>
      <c r="J41" s="22"/>
      <c r="L41" s="21"/>
      <c r="M41" s="26"/>
    </row>
    <row r="42" spans="2:13" x14ac:dyDescent="0.2">
      <c r="B42" s="54"/>
      <c r="C42" s="63"/>
      <c r="D42" s="20" t="s">
        <v>47</v>
      </c>
      <c r="E42" s="35"/>
      <c r="G42" s="21"/>
      <c r="H42" s="22"/>
      <c r="I42" s="23">
        <v>0</v>
      </c>
      <c r="J42" s="22"/>
      <c r="L42" s="21"/>
      <c r="M42" s="26"/>
    </row>
    <row r="43" spans="2:13" x14ac:dyDescent="0.2">
      <c r="B43" s="54"/>
      <c r="C43" s="63"/>
      <c r="D43" s="20" t="s">
        <v>48</v>
      </c>
      <c r="E43" s="35"/>
      <c r="G43" s="21"/>
      <c r="H43" s="22"/>
      <c r="I43" s="23">
        <v>0</v>
      </c>
      <c r="J43" s="22"/>
      <c r="L43" s="21"/>
      <c r="M43" s="26"/>
    </row>
    <row r="44" spans="2:13" x14ac:dyDescent="0.2">
      <c r="B44" s="54"/>
      <c r="C44" s="63"/>
      <c r="D44" s="20" t="s">
        <v>49</v>
      </c>
      <c r="E44" s="35"/>
      <c r="G44" s="21"/>
      <c r="H44" s="22"/>
      <c r="I44" s="23">
        <v>0</v>
      </c>
      <c r="J44" s="22"/>
      <c r="L44" s="21"/>
      <c r="M44" s="26"/>
    </row>
    <row r="45" spans="2:13" x14ac:dyDescent="0.2">
      <c r="B45" s="54"/>
      <c r="C45" s="63"/>
      <c r="D45" s="20" t="s">
        <v>50</v>
      </c>
      <c r="E45" s="35"/>
      <c r="G45" s="21"/>
      <c r="H45" s="22"/>
      <c r="I45" s="23">
        <v>0</v>
      </c>
      <c r="J45" s="22"/>
      <c r="L45" s="21"/>
      <c r="M45" s="26"/>
    </row>
    <row r="46" spans="2:13" x14ac:dyDescent="0.2">
      <c r="B46" s="54"/>
      <c r="C46" s="63"/>
      <c r="D46" s="20" t="s">
        <v>51</v>
      </c>
      <c r="E46" s="35"/>
      <c r="G46" s="21"/>
      <c r="H46" s="22"/>
      <c r="I46" s="23">
        <v>0</v>
      </c>
      <c r="J46" s="22"/>
      <c r="L46" s="21"/>
      <c r="M46" s="26"/>
    </row>
    <row r="47" spans="2:13" x14ac:dyDescent="0.2">
      <c r="B47" s="54"/>
      <c r="C47" s="63"/>
      <c r="D47" s="20" t="s">
        <v>52</v>
      </c>
      <c r="E47" s="35"/>
      <c r="G47" s="21"/>
      <c r="H47" s="22"/>
      <c r="I47" s="23">
        <v>0</v>
      </c>
      <c r="J47" s="22"/>
      <c r="L47" s="21"/>
      <c r="M47" s="26"/>
    </row>
    <row r="48" spans="2:13" x14ac:dyDescent="0.2">
      <c r="B48" s="54"/>
      <c r="C48" s="63"/>
      <c r="D48" s="20" t="s">
        <v>53</v>
      </c>
      <c r="E48" s="20"/>
      <c r="G48" s="21"/>
      <c r="H48" s="22"/>
      <c r="I48" s="23">
        <v>0</v>
      </c>
      <c r="J48" s="22"/>
      <c r="L48" s="21"/>
      <c r="M48" s="26"/>
    </row>
    <row r="49" spans="2:13" x14ac:dyDescent="0.2">
      <c r="B49" s="54"/>
      <c r="C49" s="63"/>
      <c r="D49" s="20" t="s">
        <v>54</v>
      </c>
      <c r="E49" s="20"/>
      <c r="G49" s="21"/>
      <c r="H49" s="22"/>
      <c r="I49" s="23">
        <v>0</v>
      </c>
      <c r="J49" s="22"/>
      <c r="L49" s="21"/>
      <c r="M49" s="26"/>
    </row>
    <row r="50" spans="2:13" x14ac:dyDescent="0.2">
      <c r="B50" s="54"/>
      <c r="C50" s="63"/>
      <c r="D50" s="20" t="s">
        <v>55</v>
      </c>
      <c r="E50" s="20"/>
      <c r="G50" s="21"/>
      <c r="H50" s="22"/>
      <c r="I50" s="23">
        <v>0</v>
      </c>
      <c r="J50" s="22"/>
      <c r="L50" s="21"/>
      <c r="M50" s="26"/>
    </row>
    <row r="51" spans="2:13" x14ac:dyDescent="0.2">
      <c r="B51" s="54"/>
      <c r="C51" s="63"/>
      <c r="D51" s="20" t="s">
        <v>56</v>
      </c>
      <c r="E51" s="20"/>
      <c r="G51" s="21"/>
      <c r="H51" s="22"/>
      <c r="I51" s="23">
        <v>0</v>
      </c>
      <c r="J51" s="22"/>
      <c r="L51" s="21"/>
      <c r="M51" s="26"/>
    </row>
    <row r="52" spans="2:13" x14ac:dyDescent="0.2">
      <c r="B52" s="54"/>
      <c r="C52" s="63"/>
      <c r="D52" s="20" t="s">
        <v>57</v>
      </c>
      <c r="E52" s="20"/>
      <c r="G52" s="21"/>
      <c r="H52" s="22"/>
      <c r="I52" s="23">
        <v>0</v>
      </c>
      <c r="J52" s="22"/>
      <c r="L52" s="21"/>
      <c r="M52" s="26"/>
    </row>
    <row r="53" spans="2:13" x14ac:dyDescent="0.2">
      <c r="B53" s="54"/>
      <c r="C53" s="63"/>
      <c r="D53" s="20" t="s">
        <v>58</v>
      </c>
      <c r="E53" s="20"/>
      <c r="G53" s="21"/>
      <c r="H53" s="22"/>
      <c r="I53" s="23">
        <v>0</v>
      </c>
      <c r="J53" s="22"/>
      <c r="L53" s="21"/>
      <c r="M53" s="26"/>
    </row>
    <row r="54" spans="2:13" x14ac:dyDescent="0.2">
      <c r="B54" s="54"/>
      <c r="C54" s="63"/>
      <c r="D54" s="20" t="s">
        <v>59</v>
      </c>
      <c r="E54" s="20"/>
      <c r="G54" s="21"/>
      <c r="H54" s="22"/>
      <c r="I54" s="23">
        <v>0</v>
      </c>
      <c r="J54" s="22"/>
      <c r="L54" s="21"/>
      <c r="M54" s="26"/>
    </row>
    <row r="55" spans="2:13" x14ac:dyDescent="0.2">
      <c r="B55" s="54"/>
      <c r="C55" s="63"/>
      <c r="D55" s="20" t="s">
        <v>60</v>
      </c>
      <c r="E55" s="20"/>
      <c r="G55" s="21"/>
      <c r="H55" s="22"/>
      <c r="I55" s="23">
        <v>0</v>
      </c>
      <c r="J55" s="22"/>
      <c r="L55" s="21"/>
      <c r="M55" s="26"/>
    </row>
    <row r="56" spans="2:13" x14ac:dyDescent="0.2">
      <c r="B56" s="54"/>
      <c r="C56" s="63"/>
      <c r="D56" s="20" t="s">
        <v>27</v>
      </c>
      <c r="E56" s="20"/>
      <c r="G56" s="21"/>
      <c r="H56" s="22"/>
      <c r="I56" s="23">
        <v>0</v>
      </c>
      <c r="J56" s="22"/>
      <c r="L56" s="21"/>
      <c r="M56" s="26"/>
    </row>
    <row r="57" spans="2:13" x14ac:dyDescent="0.2">
      <c r="B57" s="54"/>
      <c r="C57" s="63"/>
      <c r="D57" s="20" t="s">
        <v>61</v>
      </c>
      <c r="E57" s="20"/>
      <c r="G57" s="21"/>
      <c r="H57" s="22"/>
      <c r="I57" s="23">
        <v>0</v>
      </c>
      <c r="J57" s="22"/>
      <c r="L57" s="21"/>
      <c r="M57" s="26"/>
    </row>
    <row r="58" spans="2:13" x14ac:dyDescent="0.2">
      <c r="B58" s="54"/>
      <c r="C58" s="63"/>
      <c r="D58" s="20" t="s">
        <v>14</v>
      </c>
      <c r="E58" s="20"/>
      <c r="G58" s="21"/>
      <c r="H58" s="22"/>
      <c r="I58" s="23">
        <v>0</v>
      </c>
      <c r="J58" s="22"/>
      <c r="L58" s="21"/>
      <c r="M58" s="26"/>
    </row>
    <row r="59" spans="2:13" x14ac:dyDescent="0.2">
      <c r="B59" s="54"/>
      <c r="C59" s="63"/>
      <c r="D59" s="20" t="s">
        <v>16</v>
      </c>
      <c r="E59" s="20"/>
      <c r="G59" s="21"/>
      <c r="H59" s="22"/>
      <c r="I59" s="23">
        <v>0</v>
      </c>
      <c r="J59" s="22"/>
      <c r="L59" s="21"/>
      <c r="M59" s="26"/>
    </row>
    <row r="60" spans="2:13" x14ac:dyDescent="0.2">
      <c r="B60" s="54"/>
      <c r="C60" s="63"/>
      <c r="D60" s="20" t="s">
        <v>18</v>
      </c>
      <c r="E60" s="20"/>
      <c r="G60" s="21"/>
      <c r="H60" s="22"/>
      <c r="I60" s="23">
        <v>0</v>
      </c>
      <c r="J60" s="22"/>
      <c r="L60" s="21"/>
      <c r="M60" s="26"/>
    </row>
    <row r="61" spans="2:13" x14ac:dyDescent="0.2">
      <c r="B61" s="54"/>
      <c r="C61" s="63"/>
      <c r="D61" s="20" t="s">
        <v>20</v>
      </c>
      <c r="E61" s="20"/>
      <c r="G61" s="21"/>
      <c r="H61" s="22"/>
      <c r="I61" s="23">
        <v>0</v>
      </c>
      <c r="J61" s="22"/>
      <c r="L61" s="21"/>
      <c r="M61" s="26"/>
    </row>
    <row r="62" spans="2:13" x14ac:dyDescent="0.2">
      <c r="B62" s="54"/>
      <c r="C62" s="63"/>
      <c r="D62" s="20" t="s">
        <v>62</v>
      </c>
      <c r="E62" s="20"/>
      <c r="G62" s="21"/>
      <c r="H62" s="22"/>
      <c r="I62" s="23">
        <v>0</v>
      </c>
      <c r="J62" s="22"/>
      <c r="L62" s="21"/>
      <c r="M62" s="26"/>
    </row>
    <row r="63" spans="2:13" x14ac:dyDescent="0.2">
      <c r="B63" s="54"/>
      <c r="C63" s="63"/>
      <c r="D63" s="20" t="s">
        <v>63</v>
      </c>
      <c r="E63" s="20"/>
      <c r="G63" s="21"/>
      <c r="H63" s="22"/>
      <c r="I63" s="23">
        <v>0</v>
      </c>
      <c r="J63" s="22"/>
      <c r="L63" s="21"/>
      <c r="M63" s="26"/>
    </row>
    <row r="64" spans="2:13" x14ac:dyDescent="0.2">
      <c r="B64" s="54"/>
      <c r="C64" s="63"/>
      <c r="D64" s="20" t="s">
        <v>64</v>
      </c>
      <c r="E64" s="20"/>
      <c r="G64" s="21"/>
      <c r="H64" s="22"/>
      <c r="I64" s="23">
        <v>0</v>
      </c>
      <c r="J64" s="22"/>
      <c r="L64" s="21"/>
      <c r="M64" s="26"/>
    </row>
    <row r="65" spans="2:13" x14ac:dyDescent="0.2">
      <c r="B65" s="54"/>
      <c r="C65" s="63"/>
      <c r="D65" s="20" t="s">
        <v>28</v>
      </c>
      <c r="E65" s="20"/>
      <c r="G65" s="21"/>
      <c r="H65" s="22"/>
      <c r="I65" s="23">
        <v>0</v>
      </c>
      <c r="J65" s="22"/>
      <c r="L65" s="21"/>
      <c r="M65" s="26"/>
    </row>
    <row r="66" spans="2:13" x14ac:dyDescent="0.2">
      <c r="B66" s="54"/>
      <c r="C66" s="63"/>
      <c r="D66" s="20" t="s">
        <v>65</v>
      </c>
      <c r="E66" s="20"/>
      <c r="G66" s="21"/>
      <c r="H66" s="22"/>
      <c r="I66" s="23">
        <v>0</v>
      </c>
      <c r="J66" s="22"/>
      <c r="L66" s="21"/>
      <c r="M66" s="26"/>
    </row>
    <row r="67" spans="2:13" x14ac:dyDescent="0.2">
      <c r="B67" s="54"/>
      <c r="C67" s="63"/>
      <c r="D67" s="20" t="s">
        <v>66</v>
      </c>
      <c r="E67" s="20"/>
      <c r="G67" s="21"/>
      <c r="H67" s="22"/>
      <c r="I67" s="23">
        <v>0</v>
      </c>
      <c r="J67" s="22"/>
      <c r="L67" s="21"/>
      <c r="M67" s="26"/>
    </row>
    <row r="68" spans="2:13" x14ac:dyDescent="0.2">
      <c r="B68" s="54"/>
      <c r="C68" s="63"/>
      <c r="D68" s="20" t="s">
        <v>67</v>
      </c>
      <c r="E68" s="20"/>
      <c r="G68" s="21"/>
      <c r="H68" s="22"/>
      <c r="I68" s="23">
        <v>0</v>
      </c>
      <c r="J68" s="22"/>
      <c r="L68" s="21"/>
      <c r="M68" s="26"/>
    </row>
    <row r="69" spans="2:13" x14ac:dyDescent="0.2">
      <c r="B69" s="54"/>
      <c r="C69" s="63"/>
      <c r="D69" s="20" t="s">
        <v>68</v>
      </c>
      <c r="E69" s="20"/>
      <c r="G69" s="21"/>
      <c r="H69" s="22"/>
      <c r="I69" s="23">
        <v>0</v>
      </c>
      <c r="J69" s="22"/>
      <c r="L69" s="21"/>
      <c r="M69" s="26"/>
    </row>
    <row r="70" spans="2:13" x14ac:dyDescent="0.2">
      <c r="B70" s="54"/>
      <c r="C70" s="63"/>
      <c r="D70" s="20" t="s">
        <v>69</v>
      </c>
      <c r="E70" s="20"/>
      <c r="G70" s="21"/>
      <c r="H70" s="22"/>
      <c r="I70" s="23">
        <v>0</v>
      </c>
      <c r="J70" s="22"/>
      <c r="L70" s="21"/>
      <c r="M70" s="26"/>
    </row>
    <row r="71" spans="2:13" x14ac:dyDescent="0.2">
      <c r="B71" s="54"/>
      <c r="C71" s="63"/>
      <c r="D71" s="20" t="s">
        <v>19</v>
      </c>
      <c r="E71" s="20"/>
      <c r="G71" s="21"/>
      <c r="H71" s="22"/>
      <c r="I71" s="23">
        <v>0</v>
      </c>
      <c r="J71" s="22"/>
      <c r="L71" s="21"/>
      <c r="M71" s="26"/>
    </row>
    <row r="72" spans="2:13" x14ac:dyDescent="0.2">
      <c r="B72" s="54"/>
      <c r="C72" s="63"/>
      <c r="D72" s="20" t="s">
        <v>70</v>
      </c>
      <c r="E72" s="20"/>
      <c r="G72" s="21"/>
      <c r="H72" s="22"/>
      <c r="I72" s="23">
        <v>0</v>
      </c>
      <c r="J72" s="22"/>
      <c r="L72" s="21"/>
      <c r="M72" s="26"/>
    </row>
    <row r="73" spans="2:13" x14ac:dyDescent="0.2">
      <c r="B73" s="54"/>
      <c r="C73" s="63"/>
      <c r="D73" s="20" t="s">
        <v>71</v>
      </c>
      <c r="E73" s="20"/>
      <c r="G73" s="21"/>
      <c r="H73" s="22"/>
      <c r="I73" s="23">
        <v>0</v>
      </c>
      <c r="J73" s="22"/>
      <c r="L73" s="21"/>
      <c r="M73" s="26"/>
    </row>
    <row r="74" spans="2:13" x14ac:dyDescent="0.2">
      <c r="B74" s="54"/>
      <c r="C74" s="63"/>
      <c r="D74" s="20" t="s">
        <v>72</v>
      </c>
      <c r="E74" s="20"/>
      <c r="G74" s="21"/>
      <c r="H74" s="22"/>
      <c r="I74" s="23">
        <v>0</v>
      </c>
      <c r="J74" s="22"/>
      <c r="L74" s="21"/>
      <c r="M74" s="26"/>
    </row>
    <row r="75" spans="2:13" x14ac:dyDescent="0.2">
      <c r="B75" s="54"/>
      <c r="C75" s="63"/>
      <c r="D75" s="20" t="s">
        <v>73</v>
      </c>
      <c r="E75" s="20"/>
      <c r="G75" s="21"/>
      <c r="H75" s="22"/>
      <c r="I75" s="23">
        <v>0</v>
      </c>
      <c r="J75" s="22"/>
      <c r="L75" s="21"/>
      <c r="M75" s="26"/>
    </row>
    <row r="76" spans="2:13" x14ac:dyDescent="0.2">
      <c r="B76" s="54"/>
      <c r="C76" s="63"/>
      <c r="D76" s="20" t="s">
        <v>74</v>
      </c>
      <c r="E76" s="20"/>
      <c r="G76" s="21"/>
      <c r="H76" s="22"/>
      <c r="I76" s="23">
        <v>0</v>
      </c>
      <c r="J76" s="22"/>
      <c r="L76" s="21"/>
      <c r="M76" s="26"/>
    </row>
    <row r="77" spans="2:13" ht="15" thickBot="1" x14ac:dyDescent="0.25">
      <c r="B77" s="55"/>
      <c r="C77" s="64"/>
      <c r="D77" s="27" t="s">
        <v>75</v>
      </c>
      <c r="E77" s="27"/>
      <c r="F77" s="34"/>
      <c r="G77" s="28"/>
      <c r="H77" s="29"/>
      <c r="I77" s="30">
        <v>0</v>
      </c>
      <c r="J77" s="29"/>
      <c r="K77" s="34"/>
      <c r="L77" s="28"/>
      <c r="M77" s="31"/>
    </row>
    <row r="78" spans="2:13" x14ac:dyDescent="0.2">
      <c r="B78" s="59">
        <v>4</v>
      </c>
      <c r="C78" s="62" t="s">
        <v>76</v>
      </c>
      <c r="D78" s="11" t="s">
        <v>77</v>
      </c>
      <c r="E78" s="11" t="s">
        <v>24</v>
      </c>
      <c r="F78" s="36">
        <v>226.13247999999999</v>
      </c>
      <c r="G78" s="14">
        <v>1</v>
      </c>
      <c r="H78" s="12">
        <f>F78*$G$78</f>
        <v>226.13247999999999</v>
      </c>
      <c r="I78" s="15">
        <v>0</v>
      </c>
      <c r="J78" s="32">
        <f>SUM(I78:I80)</f>
        <v>0</v>
      </c>
      <c r="K78" s="17">
        <f>IF(J78&gt;F78,F78,J78)</f>
        <v>0</v>
      </c>
      <c r="L78" s="14">
        <f>G78</f>
        <v>1</v>
      </c>
      <c r="M78" s="18">
        <f>K78*$L$78</f>
        <v>0</v>
      </c>
    </row>
    <row r="79" spans="2:13" x14ac:dyDescent="0.2">
      <c r="B79" s="60"/>
      <c r="C79" s="63"/>
      <c r="D79" s="20" t="s">
        <v>78</v>
      </c>
      <c r="E79" s="20"/>
      <c r="F79" s="21"/>
      <c r="G79" s="21"/>
      <c r="H79" s="22"/>
      <c r="I79" s="23">
        <v>0</v>
      </c>
      <c r="J79" s="22"/>
      <c r="K79" s="24"/>
      <c r="L79" s="24"/>
      <c r="M79" s="25"/>
    </row>
    <row r="80" spans="2:13" ht="15" thickBot="1" x14ac:dyDescent="0.25">
      <c r="B80" s="61"/>
      <c r="C80" s="64"/>
      <c r="D80" s="27" t="s">
        <v>79</v>
      </c>
      <c r="E80" s="27"/>
      <c r="F80" s="28"/>
      <c r="G80" s="28"/>
      <c r="H80" s="29"/>
      <c r="I80" s="30">
        <v>0</v>
      </c>
      <c r="J80" s="29"/>
      <c r="K80" s="28"/>
      <c r="L80" s="28"/>
      <c r="M80" s="31"/>
    </row>
    <row r="81" spans="2:13" x14ac:dyDescent="0.2">
      <c r="B81" s="53">
        <v>5</v>
      </c>
      <c r="C81" s="56" t="s">
        <v>80</v>
      </c>
      <c r="D81" s="11" t="s">
        <v>19</v>
      </c>
      <c r="E81" s="11"/>
      <c r="F81" s="13">
        <v>30.844800000000003</v>
      </c>
      <c r="G81" s="14">
        <v>115</v>
      </c>
      <c r="H81" s="12">
        <f>F81*$G$81</f>
        <v>3547.1520000000005</v>
      </c>
      <c r="I81" s="15">
        <v>0</v>
      </c>
      <c r="J81" s="32">
        <f>SUM(I81:I84)</f>
        <v>0</v>
      </c>
      <c r="K81" s="17">
        <f>IF(J81&gt;F81,F81,J81)</f>
        <v>0</v>
      </c>
      <c r="L81" s="14">
        <f>G81</f>
        <v>115</v>
      </c>
      <c r="M81" s="18">
        <f>K81*$L$81</f>
        <v>0</v>
      </c>
    </row>
    <row r="82" spans="2:13" x14ac:dyDescent="0.2">
      <c r="B82" s="54"/>
      <c r="C82" s="57"/>
      <c r="D82" s="20" t="s">
        <v>20</v>
      </c>
      <c r="E82" s="20"/>
      <c r="G82" s="21"/>
      <c r="H82" s="22"/>
      <c r="I82" s="23">
        <v>0</v>
      </c>
      <c r="J82" s="22"/>
      <c r="K82" s="33"/>
      <c r="L82" s="24"/>
      <c r="M82" s="25"/>
    </row>
    <row r="83" spans="2:13" x14ac:dyDescent="0.2">
      <c r="B83" s="54"/>
      <c r="C83" s="57"/>
      <c r="D83" s="20" t="s">
        <v>21</v>
      </c>
      <c r="E83" s="20"/>
      <c r="G83" s="21"/>
      <c r="H83" s="22"/>
      <c r="I83" s="23">
        <v>0</v>
      </c>
      <c r="J83" s="22"/>
      <c r="L83" s="21"/>
      <c r="M83" s="26"/>
    </row>
    <row r="84" spans="2:13" ht="29.25" thickBot="1" x14ac:dyDescent="0.25">
      <c r="B84" s="55"/>
      <c r="C84" s="58"/>
      <c r="D84" s="27" t="s">
        <v>30</v>
      </c>
      <c r="E84" s="27"/>
      <c r="F84" s="34"/>
      <c r="G84" s="28"/>
      <c r="H84" s="29"/>
      <c r="I84" s="30">
        <v>0</v>
      </c>
      <c r="J84" s="29"/>
      <c r="K84" s="34"/>
      <c r="L84" s="28"/>
      <c r="M84" s="31"/>
    </row>
    <row r="85" spans="2:13" x14ac:dyDescent="0.2">
      <c r="B85" s="53">
        <v>6</v>
      </c>
      <c r="C85" s="56" t="s">
        <v>81</v>
      </c>
      <c r="D85" s="11" t="s">
        <v>82</v>
      </c>
      <c r="E85" s="11" t="s">
        <v>15</v>
      </c>
      <c r="F85" s="13">
        <v>66.080000000000013</v>
      </c>
      <c r="G85" s="14">
        <v>5</v>
      </c>
      <c r="H85" s="12">
        <f>F85*$G$85</f>
        <v>330.40000000000009</v>
      </c>
      <c r="I85" s="15">
        <v>0</v>
      </c>
      <c r="J85" s="32">
        <f>SUM(I85:I88)</f>
        <v>0</v>
      </c>
      <c r="K85" s="17">
        <f>IF(J85&gt;F85,F85,J85)</f>
        <v>0</v>
      </c>
      <c r="L85" s="14">
        <f>G85</f>
        <v>5</v>
      </c>
      <c r="M85" s="18">
        <f>K85*$L$85</f>
        <v>0</v>
      </c>
    </row>
    <row r="86" spans="2:13" x14ac:dyDescent="0.2">
      <c r="B86" s="54"/>
      <c r="C86" s="57"/>
      <c r="D86" s="20" t="s">
        <v>83</v>
      </c>
      <c r="E86" s="20"/>
      <c r="G86" s="21"/>
      <c r="H86" s="22"/>
      <c r="I86" s="23">
        <v>0</v>
      </c>
      <c r="J86" s="22"/>
      <c r="K86" s="33"/>
      <c r="L86" s="24"/>
      <c r="M86" s="25"/>
    </row>
    <row r="87" spans="2:13" x14ac:dyDescent="0.2">
      <c r="B87" s="54"/>
      <c r="C87" s="57"/>
      <c r="D87" s="20" t="s">
        <v>84</v>
      </c>
      <c r="E87" s="20"/>
      <c r="G87" s="21"/>
      <c r="H87" s="22"/>
      <c r="I87" s="23">
        <v>0</v>
      </c>
      <c r="J87" s="22"/>
      <c r="L87" s="21"/>
      <c r="M87" s="26"/>
    </row>
    <row r="88" spans="2:13" ht="15" thickBot="1" x14ac:dyDescent="0.25">
      <c r="B88" s="55"/>
      <c r="C88" s="58"/>
      <c r="D88" s="27" t="s">
        <v>85</v>
      </c>
      <c r="E88" s="27"/>
      <c r="F88" s="34"/>
      <c r="G88" s="28"/>
      <c r="H88" s="29"/>
      <c r="I88" s="30">
        <v>0</v>
      </c>
      <c r="J88" s="29"/>
      <c r="K88" s="34"/>
      <c r="L88" s="28"/>
      <c r="M88" s="31"/>
    </row>
    <row r="89" spans="2:13" x14ac:dyDescent="0.2">
      <c r="B89" s="59">
        <v>7</v>
      </c>
      <c r="C89" s="62" t="s">
        <v>86</v>
      </c>
      <c r="D89" s="11" t="s">
        <v>23</v>
      </c>
      <c r="E89" s="11" t="s">
        <v>87</v>
      </c>
      <c r="F89" s="13">
        <v>265.65280000000007</v>
      </c>
      <c r="G89" s="14">
        <v>28</v>
      </c>
      <c r="H89" s="12">
        <f>F89*$G$89</f>
        <v>7438.278400000002</v>
      </c>
      <c r="I89" s="15">
        <v>0</v>
      </c>
      <c r="J89" s="32">
        <f>SUM(I89:I103)</f>
        <v>0</v>
      </c>
      <c r="K89" s="17">
        <f>IF(J89&gt;F89,F89,J89)</f>
        <v>0</v>
      </c>
      <c r="L89" s="14">
        <f>G89</f>
        <v>28</v>
      </c>
      <c r="M89" s="18">
        <f>K89*$L$89</f>
        <v>0</v>
      </c>
    </row>
    <row r="90" spans="2:13" x14ac:dyDescent="0.2">
      <c r="B90" s="60"/>
      <c r="C90" s="63"/>
      <c r="D90" s="20" t="s">
        <v>27</v>
      </c>
      <c r="E90" s="20"/>
      <c r="F90" s="21"/>
      <c r="G90" s="21"/>
      <c r="H90" s="22"/>
      <c r="I90" s="23">
        <v>0</v>
      </c>
      <c r="J90" s="22"/>
      <c r="K90" s="24"/>
      <c r="L90" s="24"/>
      <c r="M90" s="25"/>
    </row>
    <row r="91" spans="2:13" x14ac:dyDescent="0.2">
      <c r="B91" s="60"/>
      <c r="C91" s="63"/>
      <c r="D91" s="20" t="s">
        <v>14</v>
      </c>
      <c r="E91" s="20"/>
      <c r="F91" s="21"/>
      <c r="G91" s="21"/>
      <c r="H91" s="22"/>
      <c r="I91" s="23">
        <v>0</v>
      </c>
      <c r="J91" s="22"/>
      <c r="K91" s="21"/>
      <c r="L91" s="21"/>
      <c r="M91" s="26"/>
    </row>
    <row r="92" spans="2:13" x14ac:dyDescent="0.2">
      <c r="B92" s="60"/>
      <c r="C92" s="63"/>
      <c r="D92" s="20" t="s">
        <v>19</v>
      </c>
      <c r="E92" s="20"/>
      <c r="F92" s="21"/>
      <c r="G92" s="21"/>
      <c r="H92" s="22"/>
      <c r="I92" s="23">
        <v>0</v>
      </c>
      <c r="J92" s="22"/>
      <c r="K92" s="21"/>
      <c r="L92" s="21"/>
      <c r="M92" s="26"/>
    </row>
    <row r="93" spans="2:13" x14ac:dyDescent="0.2">
      <c r="B93" s="60"/>
      <c r="C93" s="63"/>
      <c r="D93" s="20" t="s">
        <v>20</v>
      </c>
      <c r="E93" s="20"/>
      <c r="F93" s="21"/>
      <c r="G93" s="21"/>
      <c r="H93" s="22"/>
      <c r="I93" s="23">
        <v>0</v>
      </c>
      <c r="J93" s="22"/>
      <c r="K93" s="21"/>
      <c r="L93" s="21"/>
      <c r="M93" s="26"/>
    </row>
    <row r="94" spans="2:13" x14ac:dyDescent="0.2">
      <c r="B94" s="60"/>
      <c r="C94" s="63"/>
      <c r="D94" s="20" t="s">
        <v>28</v>
      </c>
      <c r="E94" s="20"/>
      <c r="F94" s="21"/>
      <c r="G94" s="21"/>
      <c r="H94" s="22"/>
      <c r="I94" s="23">
        <v>0</v>
      </c>
      <c r="J94" s="22"/>
      <c r="K94" s="21"/>
      <c r="L94" s="21"/>
      <c r="M94" s="26"/>
    </row>
    <row r="95" spans="2:13" x14ac:dyDescent="0.2">
      <c r="B95" s="60"/>
      <c r="C95" s="63"/>
      <c r="D95" s="20" t="s">
        <v>73</v>
      </c>
      <c r="E95" s="20"/>
      <c r="F95" s="21"/>
      <c r="G95" s="21"/>
      <c r="H95" s="22"/>
      <c r="I95" s="23">
        <v>0</v>
      </c>
      <c r="J95" s="22"/>
      <c r="K95" s="21"/>
      <c r="L95" s="21"/>
      <c r="M95" s="26"/>
    </row>
    <row r="96" spans="2:13" x14ac:dyDescent="0.2">
      <c r="B96" s="60"/>
      <c r="C96" s="63"/>
      <c r="D96" s="20" t="s">
        <v>51</v>
      </c>
      <c r="E96" s="20"/>
      <c r="F96" s="21"/>
      <c r="G96" s="21"/>
      <c r="H96" s="22"/>
      <c r="I96" s="23">
        <v>0</v>
      </c>
      <c r="J96" s="22"/>
      <c r="K96" s="21"/>
      <c r="L96" s="21"/>
      <c r="M96" s="26"/>
    </row>
    <row r="97" spans="2:13" x14ac:dyDescent="0.2">
      <c r="B97" s="60"/>
      <c r="C97" s="63"/>
      <c r="D97" s="20" t="s">
        <v>42</v>
      </c>
      <c r="E97" s="20"/>
      <c r="F97" s="21"/>
      <c r="G97" s="21"/>
      <c r="H97" s="22"/>
      <c r="I97" s="23">
        <v>0</v>
      </c>
      <c r="J97" s="22"/>
      <c r="K97" s="21"/>
      <c r="L97" s="21"/>
      <c r="M97" s="26"/>
    </row>
    <row r="98" spans="2:13" x14ac:dyDescent="0.2">
      <c r="B98" s="60"/>
      <c r="C98" s="63"/>
      <c r="D98" s="20" t="s">
        <v>43</v>
      </c>
      <c r="E98" s="20"/>
      <c r="F98" s="21"/>
      <c r="G98" s="21"/>
      <c r="H98" s="22"/>
      <c r="I98" s="23">
        <v>0</v>
      </c>
      <c r="J98" s="22"/>
      <c r="K98" s="21"/>
      <c r="L98" s="21"/>
      <c r="M98" s="26"/>
    </row>
    <row r="99" spans="2:13" x14ac:dyDescent="0.2">
      <c r="B99" s="60"/>
      <c r="C99" s="63"/>
      <c r="D99" s="20" t="s">
        <v>48</v>
      </c>
      <c r="E99" s="20"/>
      <c r="F99" s="21"/>
      <c r="G99" s="21"/>
      <c r="H99" s="22"/>
      <c r="I99" s="23">
        <v>0</v>
      </c>
      <c r="J99" s="22"/>
      <c r="K99" s="21"/>
      <c r="L99" s="21"/>
      <c r="M99" s="26"/>
    </row>
    <row r="100" spans="2:13" x14ac:dyDescent="0.2">
      <c r="B100" s="60"/>
      <c r="C100" s="63"/>
      <c r="D100" s="20" t="s">
        <v>65</v>
      </c>
      <c r="E100" s="20"/>
      <c r="F100" s="21"/>
      <c r="G100" s="21"/>
      <c r="H100" s="22"/>
      <c r="I100" s="23">
        <v>0</v>
      </c>
      <c r="J100" s="22"/>
      <c r="K100" s="21"/>
      <c r="L100" s="21"/>
      <c r="M100" s="26"/>
    </row>
    <row r="101" spans="2:13" x14ac:dyDescent="0.2">
      <c r="B101" s="60"/>
      <c r="C101" s="63"/>
      <c r="D101" s="20" t="s">
        <v>88</v>
      </c>
      <c r="E101" s="20"/>
      <c r="F101" s="21"/>
      <c r="G101" s="21"/>
      <c r="H101" s="22"/>
      <c r="I101" s="23">
        <v>0</v>
      </c>
      <c r="J101" s="22"/>
      <c r="K101" s="21"/>
      <c r="L101" s="21"/>
      <c r="M101" s="26"/>
    </row>
    <row r="102" spans="2:13" x14ac:dyDescent="0.2">
      <c r="B102" s="60"/>
      <c r="C102" s="63"/>
      <c r="D102" s="20" t="s">
        <v>36</v>
      </c>
      <c r="E102" s="20"/>
      <c r="F102" s="21"/>
      <c r="G102" s="21"/>
      <c r="H102" s="22"/>
      <c r="I102" s="23">
        <v>0</v>
      </c>
      <c r="J102" s="22"/>
      <c r="K102" s="21"/>
      <c r="L102" s="21"/>
      <c r="M102" s="26"/>
    </row>
    <row r="103" spans="2:13" ht="15" thickBot="1" x14ac:dyDescent="0.25">
      <c r="B103" s="61"/>
      <c r="C103" s="64"/>
      <c r="D103" s="27" t="s">
        <v>89</v>
      </c>
      <c r="E103" s="27"/>
      <c r="F103" s="28"/>
      <c r="G103" s="28"/>
      <c r="H103" s="29"/>
      <c r="I103" s="30">
        <v>0</v>
      </c>
      <c r="J103" s="29"/>
      <c r="K103" s="28"/>
      <c r="L103" s="28"/>
      <c r="M103" s="31"/>
    </row>
    <row r="104" spans="2:13" x14ac:dyDescent="0.2">
      <c r="B104" s="59">
        <v>8</v>
      </c>
      <c r="C104" s="62" t="s">
        <v>90</v>
      </c>
      <c r="D104" s="11" t="s">
        <v>91</v>
      </c>
      <c r="E104" s="11" t="s">
        <v>15</v>
      </c>
      <c r="F104" s="13">
        <v>322.60799999999995</v>
      </c>
      <c r="G104" s="14">
        <v>8</v>
      </c>
      <c r="H104" s="12">
        <f>F104*G104</f>
        <v>2580.8639999999996</v>
      </c>
      <c r="I104" s="15">
        <v>0</v>
      </c>
      <c r="J104" s="16">
        <f>SUM(I104:I107)</f>
        <v>0</v>
      </c>
      <c r="K104" s="17">
        <f>IF(J104&gt;F104,F104,J104)</f>
        <v>0</v>
      </c>
      <c r="L104" s="14">
        <f>G104</f>
        <v>8</v>
      </c>
      <c r="M104" s="18">
        <f>K104*$L$104</f>
        <v>0</v>
      </c>
    </row>
    <row r="105" spans="2:13" x14ac:dyDescent="0.2">
      <c r="B105" s="60"/>
      <c r="C105" s="63"/>
      <c r="D105" s="20" t="s">
        <v>92</v>
      </c>
      <c r="E105" s="20"/>
      <c r="F105" s="21"/>
      <c r="G105" s="21"/>
      <c r="H105" s="22"/>
      <c r="I105" s="23">
        <v>0</v>
      </c>
      <c r="J105" s="24"/>
      <c r="K105" s="24"/>
      <c r="L105" s="24"/>
      <c r="M105" s="25"/>
    </row>
    <row r="106" spans="2:13" x14ac:dyDescent="0.2">
      <c r="B106" s="60"/>
      <c r="C106" s="63"/>
      <c r="D106" s="20" t="s">
        <v>93</v>
      </c>
      <c r="E106" s="20"/>
      <c r="F106" s="21"/>
      <c r="G106" s="21"/>
      <c r="H106" s="22"/>
      <c r="I106" s="23">
        <v>0</v>
      </c>
      <c r="J106" s="22"/>
      <c r="K106" s="21"/>
      <c r="L106" s="21"/>
      <c r="M106" s="26"/>
    </row>
    <row r="107" spans="2:13" ht="15" thickBot="1" x14ac:dyDescent="0.25">
      <c r="B107" s="60"/>
      <c r="C107" s="63"/>
      <c r="D107" s="20" t="s">
        <v>94</v>
      </c>
      <c r="E107" s="20"/>
      <c r="F107" s="21"/>
      <c r="G107" s="21"/>
      <c r="H107" s="22"/>
      <c r="I107" s="23">
        <v>0</v>
      </c>
      <c r="J107" s="22"/>
      <c r="K107" s="21"/>
      <c r="L107" s="21"/>
      <c r="M107" s="26"/>
    </row>
    <row r="108" spans="2:13" ht="72" thickBot="1" x14ac:dyDescent="0.25">
      <c r="B108" s="37">
        <v>9</v>
      </c>
      <c r="C108" s="38" t="s">
        <v>95</v>
      </c>
      <c r="D108" s="39" t="s">
        <v>96</v>
      </c>
      <c r="E108" s="40"/>
      <c r="F108" s="42">
        <v>168.00000000000003</v>
      </c>
      <c r="G108" s="43">
        <v>4</v>
      </c>
      <c r="H108" s="41">
        <f>F108*$G$108</f>
        <v>672.00000000000011</v>
      </c>
      <c r="I108" s="44">
        <v>0</v>
      </c>
      <c r="J108" s="45">
        <f>SUM(I108)</f>
        <v>0</v>
      </c>
      <c r="K108" s="17">
        <f>IF(J108&gt;F108,F108,J108)</f>
        <v>0</v>
      </c>
      <c r="L108" s="43">
        <v>4</v>
      </c>
      <c r="M108" s="46">
        <f>K108*$L$108</f>
        <v>0</v>
      </c>
    </row>
    <row r="109" spans="2:13" ht="72" thickBot="1" x14ac:dyDescent="0.25">
      <c r="B109" s="37">
        <v>10</v>
      </c>
      <c r="C109" s="38" t="s">
        <v>97</v>
      </c>
      <c r="D109" s="39" t="s">
        <v>98</v>
      </c>
      <c r="E109" s="40"/>
      <c r="F109" s="42">
        <v>68.9696</v>
      </c>
      <c r="G109" s="43">
        <v>104</v>
      </c>
      <c r="H109" s="41">
        <f>F109*$G$109</f>
        <v>7172.8383999999996</v>
      </c>
      <c r="I109" s="44">
        <v>0</v>
      </c>
      <c r="J109" s="45">
        <f>SUM(I109)</f>
        <v>0</v>
      </c>
      <c r="K109" s="17">
        <f>IF(J109&gt;F109,F109,J109)</f>
        <v>0</v>
      </c>
      <c r="L109" s="43">
        <v>104</v>
      </c>
      <c r="M109" s="46">
        <f>K109*$L$109</f>
        <v>0</v>
      </c>
    </row>
    <row r="110" spans="2:13" ht="15" thickBot="1" x14ac:dyDescent="0.25">
      <c r="G110" s="21"/>
      <c r="H110" s="22"/>
      <c r="I110" s="22"/>
      <c r="J110" s="22"/>
      <c r="L110" s="21"/>
      <c r="M110" s="22"/>
    </row>
    <row r="111" spans="2:13" x14ac:dyDescent="0.2">
      <c r="G111" s="47" t="s">
        <v>99</v>
      </c>
      <c r="H111" s="48">
        <f>SUM(H6:H109)</f>
        <v>43049.241824000012</v>
      </c>
      <c r="L111" s="47" t="s">
        <v>100</v>
      </c>
      <c r="M111" s="48">
        <f>SUM(M6:M109)</f>
        <v>0</v>
      </c>
    </row>
    <row r="112" spans="2:13" x14ac:dyDescent="0.2">
      <c r="G112" s="49" t="s">
        <v>101</v>
      </c>
      <c r="H112" s="50">
        <f>H111*0.21</f>
        <v>9040.3407830400029</v>
      </c>
      <c r="L112" s="49" t="s">
        <v>101</v>
      </c>
      <c r="M112" s="50">
        <f>M111*0.21</f>
        <v>0</v>
      </c>
    </row>
    <row r="113" spans="3:13" ht="15" thickBot="1" x14ac:dyDescent="0.25">
      <c r="G113" s="51" t="s">
        <v>102</v>
      </c>
      <c r="H113" s="52">
        <f>H112+H111</f>
        <v>52089.582607040014</v>
      </c>
      <c r="L113" s="51" t="s">
        <v>103</v>
      </c>
      <c r="M113" s="52">
        <f>M112+M111</f>
        <v>0</v>
      </c>
    </row>
    <row r="115" spans="3:13" x14ac:dyDescent="0.2">
      <c r="C115" s="71"/>
      <c r="D115" s="72" t="s">
        <v>104</v>
      </c>
      <c r="E115" s="72"/>
      <c r="F115" s="72"/>
      <c r="G115" s="71" t="s">
        <v>105</v>
      </c>
    </row>
    <row r="116" spans="3:13" x14ac:dyDescent="0.2">
      <c r="C116" s="73" t="s">
        <v>106</v>
      </c>
      <c r="D116" s="74" t="s">
        <v>107</v>
      </c>
      <c r="E116" s="74"/>
      <c r="F116" s="74"/>
      <c r="G116" s="75"/>
      <c r="H116" s="19"/>
    </row>
    <row r="117" spans="3:13" x14ac:dyDescent="0.2">
      <c r="C117" s="75"/>
      <c r="D117" s="76" t="s">
        <v>108</v>
      </c>
      <c r="E117" s="76"/>
      <c r="F117" s="76"/>
      <c r="G117" s="77"/>
    </row>
    <row r="118" spans="3:13" x14ac:dyDescent="0.2">
      <c r="C118" s="75"/>
      <c r="D118" s="76" t="s">
        <v>109</v>
      </c>
      <c r="E118" s="76"/>
      <c r="F118" s="76"/>
      <c r="G118" s="77"/>
    </row>
    <row r="119" spans="3:13" x14ac:dyDescent="0.2">
      <c r="C119" s="75"/>
      <c r="D119" s="76" t="s">
        <v>110</v>
      </c>
      <c r="E119" s="76"/>
      <c r="F119" s="76"/>
      <c r="G119" s="77"/>
    </row>
    <row r="120" spans="3:13" x14ac:dyDescent="0.2">
      <c r="C120" s="73" t="s">
        <v>111</v>
      </c>
      <c r="D120" s="74" t="s">
        <v>112</v>
      </c>
      <c r="E120" s="74"/>
      <c r="F120" s="74"/>
      <c r="G120" s="75"/>
    </row>
    <row r="121" spans="3:13" x14ac:dyDescent="0.2">
      <c r="C121" s="75"/>
      <c r="D121" s="76" t="s">
        <v>113</v>
      </c>
      <c r="E121" s="76"/>
      <c r="F121" s="76"/>
      <c r="G121" s="77"/>
    </row>
    <row r="124" spans="3:13" ht="18" x14ac:dyDescent="0.25">
      <c r="C124" s="78" t="s">
        <v>114</v>
      </c>
      <c r="D124" s="79"/>
      <c r="E124" s="79"/>
      <c r="F124" s="80"/>
    </row>
    <row r="125" spans="3:13" x14ac:dyDescent="0.2">
      <c r="C125" s="2" t="s">
        <v>94</v>
      </c>
    </row>
  </sheetData>
  <mergeCells count="27">
    <mergeCell ref="B12:B22"/>
    <mergeCell ref="C12:C22"/>
    <mergeCell ref="D115:F115"/>
    <mergeCell ref="D116:F116"/>
    <mergeCell ref="D117:F117"/>
    <mergeCell ref="C1:M1"/>
    <mergeCell ref="C2:M2"/>
    <mergeCell ref="C3:M3"/>
    <mergeCell ref="B6:B11"/>
    <mergeCell ref="C6:C11"/>
    <mergeCell ref="B23:B77"/>
    <mergeCell ref="C23:C77"/>
    <mergeCell ref="B78:B80"/>
    <mergeCell ref="C78:C80"/>
    <mergeCell ref="B81:B84"/>
    <mergeCell ref="C81:C84"/>
    <mergeCell ref="B85:B88"/>
    <mergeCell ref="C85:C88"/>
    <mergeCell ref="B89:B103"/>
    <mergeCell ref="C89:C103"/>
    <mergeCell ref="B104:B107"/>
    <mergeCell ref="C104:C107"/>
    <mergeCell ref="D118:F118"/>
    <mergeCell ref="D119:F119"/>
    <mergeCell ref="D120:F120"/>
    <mergeCell ref="D121:F121"/>
    <mergeCell ref="C124:F1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Lab Exp 27-26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LUDEVID I MASSANA</dc:creator>
  <cp:lastModifiedBy>XAVIER LUDEVID I MASSANA</cp:lastModifiedBy>
  <dcterms:created xsi:type="dcterms:W3CDTF">2026-02-11T10:58:48Z</dcterms:created>
  <dcterms:modified xsi:type="dcterms:W3CDTF">2026-02-11T11:06:30Z</dcterms:modified>
</cp:coreProperties>
</file>