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Usuari\Dropbox\1.1-TREBALLS (actuals)\301-24 PE Casa de la Vila CAPELLADES-Concurs\P. EXECUTIU Casa de la vila de Capellades-F2\5-PDF Pressupost\altres formats\"/>
    </mc:Choice>
  </mc:AlternateContent>
  <xr:revisionPtr revIDLastSave="0" documentId="8_{5100183B-418B-4B84-B6E0-48EF204C53FB}" xr6:coauthVersionLast="47" xr6:coauthVersionMax="47" xr10:uidLastSave="{00000000-0000-0000-0000-000000000000}"/>
  <bookViews>
    <workbookView xWindow="0" yWindow="0" windowWidth="28800" windowHeight="15480" xr2:uid="{7E6D4216-AE75-45A5-B68C-78044A49ECDD}"/>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05" i="1" l="1"/>
  <c r="L2205" i="1"/>
  <c r="M2196" i="1"/>
  <c r="M2203" i="1"/>
  <c r="K2196" i="1"/>
  <c r="L2196" i="1"/>
  <c r="L2203" i="1"/>
  <c r="M2198" i="1"/>
  <c r="M2201" i="1"/>
  <c r="K2198" i="1"/>
  <c r="K2201" i="1"/>
  <c r="L2198" i="1"/>
  <c r="J2200" i="1"/>
  <c r="M2164" i="1"/>
  <c r="M2194" i="1"/>
  <c r="K2164" i="1"/>
  <c r="L2164" i="1"/>
  <c r="L2194" i="1"/>
  <c r="M2178" i="1"/>
  <c r="M2192" i="1"/>
  <c r="K2178" i="1"/>
  <c r="L2178" i="1"/>
  <c r="L2192" i="1"/>
  <c r="M2190" i="1"/>
  <c r="M2188" i="1"/>
  <c r="M2186" i="1"/>
  <c r="M2184" i="1"/>
  <c r="M2182" i="1"/>
  <c r="M2180" i="1"/>
  <c r="M2166" i="1"/>
  <c r="M2176" i="1"/>
  <c r="K2166" i="1"/>
  <c r="L2166" i="1"/>
  <c r="L2176" i="1"/>
  <c r="M2174" i="1"/>
  <c r="M2172" i="1"/>
  <c r="M2170" i="1"/>
  <c r="M2168" i="1"/>
  <c r="M2140" i="1"/>
  <c r="M2162" i="1"/>
  <c r="K2140" i="1"/>
  <c r="L2140" i="1"/>
  <c r="L2162" i="1"/>
  <c r="M2148" i="1"/>
  <c r="M2160" i="1"/>
  <c r="K2148" i="1"/>
  <c r="L2148" i="1"/>
  <c r="L2160" i="1"/>
  <c r="M2158" i="1"/>
  <c r="M2156" i="1"/>
  <c r="M2154" i="1"/>
  <c r="M2152" i="1"/>
  <c r="M2150" i="1"/>
  <c r="M2142" i="1"/>
  <c r="M2146" i="1"/>
  <c r="K2142" i="1"/>
  <c r="L2142" i="1"/>
  <c r="L2146" i="1"/>
  <c r="M2144" i="1"/>
  <c r="M2036" i="1"/>
  <c r="M2138" i="1"/>
  <c r="K2036" i="1"/>
  <c r="L2036" i="1"/>
  <c r="L2138" i="1"/>
  <c r="M2051" i="1"/>
  <c r="M2136" i="1"/>
  <c r="K2051" i="1"/>
  <c r="L2051" i="1"/>
  <c r="L2136" i="1"/>
  <c r="M2134" i="1"/>
  <c r="M2125" i="1"/>
  <c r="M2132" i="1"/>
  <c r="K2125" i="1"/>
  <c r="K2132" i="1"/>
  <c r="L2125" i="1"/>
  <c r="J2131" i="1"/>
  <c r="J2130" i="1"/>
  <c r="J2129" i="1"/>
  <c r="J2128" i="1"/>
  <c r="J2127" i="1"/>
  <c r="M2116" i="1"/>
  <c r="M2123" i="1"/>
  <c r="K2116" i="1"/>
  <c r="K2123" i="1"/>
  <c r="L2116" i="1"/>
  <c r="J2122" i="1"/>
  <c r="J2121" i="1"/>
  <c r="J2120" i="1"/>
  <c r="J2119" i="1"/>
  <c r="J2118" i="1"/>
  <c r="M2109" i="1"/>
  <c r="M2114" i="1"/>
  <c r="K2109" i="1"/>
  <c r="K2114" i="1"/>
  <c r="L2109" i="1"/>
  <c r="J2113" i="1"/>
  <c r="J2112" i="1"/>
  <c r="J2111" i="1"/>
  <c r="M2102" i="1"/>
  <c r="M2107" i="1"/>
  <c r="K2102" i="1"/>
  <c r="K2107" i="1"/>
  <c r="L2102" i="1"/>
  <c r="J2106" i="1"/>
  <c r="J2105" i="1"/>
  <c r="J2104" i="1"/>
  <c r="M2092" i="1"/>
  <c r="M2100" i="1"/>
  <c r="K2092" i="1"/>
  <c r="K2100" i="1"/>
  <c r="L2092" i="1"/>
  <c r="J2099" i="1"/>
  <c r="J2098" i="1"/>
  <c r="J2097" i="1"/>
  <c r="J2096" i="1"/>
  <c r="J2095" i="1"/>
  <c r="J2094" i="1"/>
  <c r="M2084" i="1"/>
  <c r="M2090" i="1"/>
  <c r="K2084" i="1"/>
  <c r="K2090" i="1"/>
  <c r="L2084" i="1"/>
  <c r="J2089" i="1"/>
  <c r="J2088" i="1"/>
  <c r="J2087" i="1"/>
  <c r="J2086" i="1"/>
  <c r="M2075" i="1"/>
  <c r="M2082" i="1"/>
  <c r="K2075" i="1"/>
  <c r="K2082" i="1"/>
  <c r="L2075" i="1"/>
  <c r="J2081" i="1"/>
  <c r="J2080" i="1"/>
  <c r="J2079" i="1"/>
  <c r="J2078" i="1"/>
  <c r="J2077" i="1"/>
  <c r="M2066" i="1"/>
  <c r="M2073" i="1"/>
  <c r="K2066" i="1"/>
  <c r="K2073" i="1"/>
  <c r="L2066" i="1"/>
  <c r="J2072" i="1"/>
  <c r="J2071" i="1"/>
  <c r="J2070" i="1"/>
  <c r="J2069" i="1"/>
  <c r="J2068" i="1"/>
  <c r="M2057" i="1"/>
  <c r="M2064" i="1"/>
  <c r="K2057" i="1"/>
  <c r="K2064" i="1"/>
  <c r="L2057" i="1"/>
  <c r="J2063" i="1"/>
  <c r="J2062" i="1"/>
  <c r="J2061" i="1"/>
  <c r="J2060" i="1"/>
  <c r="J2059" i="1"/>
  <c r="M2055" i="1"/>
  <c r="M2053" i="1"/>
  <c r="M2038" i="1"/>
  <c r="M2049" i="1"/>
  <c r="K2038" i="1"/>
  <c r="L2038" i="1"/>
  <c r="L2049" i="1"/>
  <c r="M2040" i="1"/>
  <c r="M2047" i="1"/>
  <c r="K2040" i="1"/>
  <c r="K2047" i="1"/>
  <c r="L2040" i="1"/>
  <c r="J2046" i="1"/>
  <c r="J2045" i="1"/>
  <c r="J2044" i="1"/>
  <c r="J2043" i="1"/>
  <c r="J2042" i="1"/>
  <c r="M1943" i="1"/>
  <c r="M2034" i="1"/>
  <c r="K1943" i="1"/>
  <c r="L1943" i="1"/>
  <c r="L2034" i="1"/>
  <c r="M1961" i="1"/>
  <c r="M2032" i="1"/>
  <c r="K1961" i="1"/>
  <c r="L1961" i="1"/>
  <c r="L2032" i="1"/>
  <c r="M2023" i="1"/>
  <c r="M2030" i="1"/>
  <c r="K2023" i="1"/>
  <c r="K2030" i="1"/>
  <c r="L2023" i="1"/>
  <c r="J2029" i="1"/>
  <c r="J2028" i="1"/>
  <c r="J2027" i="1"/>
  <c r="J2026" i="1"/>
  <c r="J2025" i="1"/>
  <c r="M2014" i="1"/>
  <c r="M2021" i="1"/>
  <c r="K2014" i="1"/>
  <c r="K2021" i="1"/>
  <c r="L2014" i="1"/>
  <c r="J2020" i="1"/>
  <c r="J2019" i="1"/>
  <c r="J2018" i="1"/>
  <c r="J2017" i="1"/>
  <c r="J2016" i="1"/>
  <c r="M2005" i="1"/>
  <c r="M2012" i="1"/>
  <c r="K2005" i="1"/>
  <c r="K2012" i="1"/>
  <c r="L2005" i="1"/>
  <c r="J2011" i="1"/>
  <c r="J2010" i="1"/>
  <c r="J2009" i="1"/>
  <c r="J2008" i="1"/>
  <c r="J2007" i="1"/>
  <c r="M1996" i="1"/>
  <c r="M2003" i="1"/>
  <c r="K1996" i="1"/>
  <c r="K2003" i="1"/>
  <c r="L1996" i="1"/>
  <c r="J2002" i="1"/>
  <c r="J2001" i="1"/>
  <c r="J2000" i="1"/>
  <c r="J1999" i="1"/>
  <c r="J1998" i="1"/>
  <c r="M1987" i="1"/>
  <c r="M1994" i="1"/>
  <c r="K1987" i="1"/>
  <c r="K1994" i="1"/>
  <c r="L1987" i="1"/>
  <c r="J1993" i="1"/>
  <c r="J1992" i="1"/>
  <c r="J1991" i="1"/>
  <c r="J1990" i="1"/>
  <c r="J1989" i="1"/>
  <c r="M1978" i="1"/>
  <c r="M1985" i="1"/>
  <c r="K1978" i="1"/>
  <c r="K1985" i="1"/>
  <c r="L1978" i="1"/>
  <c r="J1984" i="1"/>
  <c r="J1983" i="1"/>
  <c r="J1982" i="1"/>
  <c r="J1981" i="1"/>
  <c r="J1980" i="1"/>
  <c r="M1969" i="1"/>
  <c r="M1976" i="1"/>
  <c r="K1969" i="1"/>
  <c r="K1976" i="1"/>
  <c r="L1969" i="1"/>
  <c r="J1975" i="1"/>
  <c r="J1974" i="1"/>
  <c r="J1973" i="1"/>
  <c r="J1972" i="1"/>
  <c r="J1971" i="1"/>
  <c r="M1963" i="1"/>
  <c r="M1967" i="1"/>
  <c r="K1963" i="1"/>
  <c r="K1967" i="1"/>
  <c r="L1963" i="1"/>
  <c r="J1966" i="1"/>
  <c r="J1965" i="1"/>
  <c r="M1945" i="1"/>
  <c r="M1959" i="1"/>
  <c r="K1945" i="1"/>
  <c r="L1945" i="1"/>
  <c r="L1959" i="1"/>
  <c r="M1957" i="1"/>
  <c r="M1955" i="1"/>
  <c r="M1953" i="1"/>
  <c r="M1951" i="1"/>
  <c r="M1949" i="1"/>
  <c r="M1947" i="1"/>
  <c r="M1848" i="1"/>
  <c r="M1941" i="1"/>
  <c r="K1848" i="1"/>
  <c r="L1848" i="1"/>
  <c r="L1941" i="1"/>
  <c r="M1850" i="1"/>
  <c r="M1939" i="1"/>
  <c r="K1850" i="1"/>
  <c r="L1850" i="1"/>
  <c r="L1939" i="1"/>
  <c r="M1937" i="1"/>
  <c r="M1931" i="1"/>
  <c r="M1935" i="1"/>
  <c r="K1931" i="1"/>
  <c r="K1935" i="1"/>
  <c r="L1931" i="1"/>
  <c r="J1934" i="1"/>
  <c r="J1933" i="1"/>
  <c r="M1925" i="1"/>
  <c r="M1929" i="1"/>
  <c r="K1925" i="1"/>
  <c r="K1929" i="1"/>
  <c r="L1925" i="1"/>
  <c r="J1928" i="1"/>
  <c r="J1927" i="1"/>
  <c r="M1919" i="1"/>
  <c r="M1923" i="1"/>
  <c r="K1919" i="1"/>
  <c r="K1923" i="1"/>
  <c r="L1919" i="1"/>
  <c r="J1922" i="1"/>
  <c r="J1921" i="1"/>
  <c r="M1917" i="1"/>
  <c r="M1909" i="1"/>
  <c r="M1915" i="1"/>
  <c r="K1909" i="1"/>
  <c r="K1915" i="1"/>
  <c r="L1909" i="1"/>
  <c r="J1914" i="1"/>
  <c r="J1913" i="1"/>
  <c r="J1912" i="1"/>
  <c r="J1911" i="1"/>
  <c r="M1902" i="1"/>
  <c r="M1907" i="1"/>
  <c r="K1902" i="1"/>
  <c r="K1907" i="1"/>
  <c r="L1902" i="1"/>
  <c r="J1906" i="1"/>
  <c r="J1905" i="1"/>
  <c r="J1904" i="1"/>
  <c r="M1895" i="1"/>
  <c r="M1900" i="1"/>
  <c r="K1895" i="1"/>
  <c r="K1900" i="1"/>
  <c r="L1895" i="1"/>
  <c r="J1899" i="1"/>
  <c r="J1898" i="1"/>
  <c r="J1897" i="1"/>
  <c r="M1888" i="1"/>
  <c r="M1893" i="1"/>
  <c r="K1888" i="1"/>
  <c r="K1893" i="1"/>
  <c r="L1888" i="1"/>
  <c r="J1892" i="1"/>
  <c r="J1891" i="1"/>
  <c r="J1890" i="1"/>
  <c r="M1882" i="1"/>
  <c r="M1886" i="1"/>
  <c r="K1882" i="1"/>
  <c r="K1886" i="1"/>
  <c r="L1882" i="1"/>
  <c r="J1885" i="1"/>
  <c r="J1884" i="1"/>
  <c r="M1876" i="1"/>
  <c r="M1880" i="1"/>
  <c r="K1876" i="1"/>
  <c r="K1880" i="1"/>
  <c r="L1876" i="1"/>
  <c r="J1879" i="1"/>
  <c r="J1878" i="1"/>
  <c r="M1868" i="1"/>
  <c r="M1874" i="1"/>
  <c r="K1868" i="1"/>
  <c r="K1874" i="1"/>
  <c r="L1868" i="1"/>
  <c r="J1873" i="1"/>
  <c r="J1872" i="1"/>
  <c r="J1871" i="1"/>
  <c r="J1870" i="1"/>
  <c r="M1859" i="1"/>
  <c r="M1866" i="1"/>
  <c r="K1859" i="1"/>
  <c r="K1866" i="1"/>
  <c r="L1859" i="1"/>
  <c r="J1865" i="1"/>
  <c r="J1864" i="1"/>
  <c r="J1863" i="1"/>
  <c r="J1862" i="1"/>
  <c r="J1861" i="1"/>
  <c r="M1852" i="1"/>
  <c r="M1857" i="1"/>
  <c r="K1852" i="1"/>
  <c r="K1857" i="1"/>
  <c r="L1852" i="1"/>
  <c r="J1856" i="1"/>
  <c r="J1855" i="1"/>
  <c r="J1854" i="1"/>
  <c r="M1637" i="1"/>
  <c r="M1846" i="1"/>
  <c r="K1637" i="1"/>
  <c r="L1637" i="1"/>
  <c r="L1846" i="1"/>
  <c r="M1834" i="1"/>
  <c r="M1844" i="1"/>
  <c r="K1834" i="1"/>
  <c r="L1834" i="1"/>
  <c r="L1844" i="1"/>
  <c r="M1842" i="1"/>
  <c r="M1840" i="1"/>
  <c r="M1838" i="1"/>
  <c r="M1836" i="1"/>
  <c r="M1764" i="1"/>
  <c r="M1832" i="1"/>
  <c r="K1764" i="1"/>
  <c r="L1764" i="1"/>
  <c r="L1832" i="1"/>
  <c r="M1830" i="1"/>
  <c r="M1824" i="1"/>
  <c r="M1828" i="1"/>
  <c r="K1824" i="1"/>
  <c r="K1828" i="1"/>
  <c r="L1824" i="1"/>
  <c r="J1827" i="1"/>
  <c r="J1826" i="1"/>
  <c r="M1818" i="1"/>
  <c r="M1822" i="1"/>
  <c r="K1818" i="1"/>
  <c r="K1822" i="1"/>
  <c r="L1818" i="1"/>
  <c r="J1821" i="1"/>
  <c r="J1820" i="1"/>
  <c r="M1809" i="1"/>
  <c r="M1816" i="1"/>
  <c r="K1809" i="1"/>
  <c r="K1816" i="1"/>
  <c r="L1809" i="1"/>
  <c r="J1815" i="1"/>
  <c r="J1814" i="1"/>
  <c r="J1813" i="1"/>
  <c r="J1812" i="1"/>
  <c r="J1811" i="1"/>
  <c r="M1800" i="1"/>
  <c r="M1807" i="1"/>
  <c r="K1800" i="1"/>
  <c r="K1807" i="1"/>
  <c r="L1800" i="1"/>
  <c r="J1806" i="1"/>
  <c r="J1805" i="1"/>
  <c r="J1804" i="1"/>
  <c r="J1803" i="1"/>
  <c r="J1802" i="1"/>
  <c r="M1793" i="1"/>
  <c r="M1798" i="1"/>
  <c r="K1793" i="1"/>
  <c r="K1798" i="1"/>
  <c r="L1793" i="1"/>
  <c r="J1797" i="1"/>
  <c r="J1796" i="1"/>
  <c r="J1795" i="1"/>
  <c r="M1784" i="1"/>
  <c r="M1791" i="1"/>
  <c r="K1784" i="1"/>
  <c r="K1791" i="1"/>
  <c r="L1784" i="1"/>
  <c r="J1790" i="1"/>
  <c r="J1789" i="1"/>
  <c r="J1788" i="1"/>
  <c r="J1787" i="1"/>
  <c r="J1786" i="1"/>
  <c r="M1775" i="1"/>
  <c r="M1782" i="1"/>
  <c r="K1775" i="1"/>
  <c r="K1782" i="1"/>
  <c r="L1775" i="1"/>
  <c r="J1781" i="1"/>
  <c r="J1780" i="1"/>
  <c r="J1779" i="1"/>
  <c r="J1778" i="1"/>
  <c r="J1777" i="1"/>
  <c r="M1766" i="1"/>
  <c r="M1773" i="1"/>
  <c r="K1766" i="1"/>
  <c r="K1773" i="1"/>
  <c r="L1766" i="1"/>
  <c r="J1772" i="1"/>
  <c r="J1771" i="1"/>
  <c r="J1770" i="1"/>
  <c r="J1769" i="1"/>
  <c r="J1768" i="1"/>
  <c r="M1685" i="1"/>
  <c r="M1762" i="1"/>
  <c r="K1685" i="1"/>
  <c r="L1685" i="1"/>
  <c r="L1762" i="1"/>
  <c r="M1760" i="1"/>
  <c r="M1751" i="1"/>
  <c r="M1758" i="1"/>
  <c r="K1751" i="1"/>
  <c r="K1758" i="1"/>
  <c r="L1751" i="1"/>
  <c r="J1757" i="1"/>
  <c r="J1756" i="1"/>
  <c r="J1755" i="1"/>
  <c r="J1754" i="1"/>
  <c r="J1753" i="1"/>
  <c r="M1742" i="1"/>
  <c r="M1749" i="1"/>
  <c r="K1742" i="1"/>
  <c r="K1749" i="1"/>
  <c r="L1742" i="1"/>
  <c r="J1748" i="1"/>
  <c r="J1747" i="1"/>
  <c r="J1746" i="1"/>
  <c r="J1745" i="1"/>
  <c r="J1744" i="1"/>
  <c r="M1733" i="1"/>
  <c r="M1740" i="1"/>
  <c r="K1733" i="1"/>
  <c r="K1740" i="1"/>
  <c r="L1733" i="1"/>
  <c r="J1739" i="1"/>
  <c r="J1738" i="1"/>
  <c r="J1737" i="1"/>
  <c r="J1736" i="1"/>
  <c r="J1735" i="1"/>
  <c r="M1724" i="1"/>
  <c r="M1731" i="1"/>
  <c r="K1724" i="1"/>
  <c r="K1731" i="1"/>
  <c r="L1724" i="1"/>
  <c r="J1730" i="1"/>
  <c r="J1729" i="1"/>
  <c r="J1728" i="1"/>
  <c r="J1727" i="1"/>
  <c r="J1726" i="1"/>
  <c r="M1722" i="1"/>
  <c r="M1720" i="1"/>
  <c r="M1711" i="1"/>
  <c r="M1718" i="1"/>
  <c r="K1711" i="1"/>
  <c r="K1718" i="1"/>
  <c r="L1711" i="1"/>
  <c r="J1717" i="1"/>
  <c r="J1716" i="1"/>
  <c r="J1715" i="1"/>
  <c r="J1714" i="1"/>
  <c r="J1713" i="1"/>
  <c r="M1702" i="1"/>
  <c r="M1709" i="1"/>
  <c r="K1702" i="1"/>
  <c r="K1709" i="1"/>
  <c r="L1702" i="1"/>
  <c r="J1708" i="1"/>
  <c r="J1707" i="1"/>
  <c r="J1706" i="1"/>
  <c r="J1705" i="1"/>
  <c r="J1704" i="1"/>
  <c r="M1696" i="1"/>
  <c r="M1700" i="1"/>
  <c r="K1696" i="1"/>
  <c r="K1700" i="1"/>
  <c r="L1696" i="1"/>
  <c r="J1699" i="1"/>
  <c r="J1698" i="1"/>
  <c r="M1687" i="1"/>
  <c r="M1694" i="1"/>
  <c r="K1687" i="1"/>
  <c r="K1694" i="1"/>
  <c r="L1687" i="1"/>
  <c r="J1693" i="1"/>
  <c r="J1692" i="1"/>
  <c r="J1691" i="1"/>
  <c r="J1690" i="1"/>
  <c r="J1689" i="1"/>
  <c r="M1667" i="1"/>
  <c r="M1683" i="1"/>
  <c r="K1667" i="1"/>
  <c r="L1667" i="1"/>
  <c r="L1683" i="1"/>
  <c r="M1681" i="1"/>
  <c r="M1679" i="1"/>
  <c r="M1677" i="1"/>
  <c r="M1675" i="1"/>
  <c r="M1673" i="1"/>
  <c r="M1671" i="1"/>
  <c r="M1669" i="1"/>
  <c r="M1647" i="1"/>
  <c r="M1665" i="1"/>
  <c r="K1647" i="1"/>
  <c r="L1647" i="1"/>
  <c r="L1665" i="1"/>
  <c r="M1663" i="1"/>
  <c r="M1661" i="1"/>
  <c r="M1659" i="1"/>
  <c r="M1657" i="1"/>
  <c r="M1655" i="1"/>
  <c r="M1653" i="1"/>
  <c r="M1651" i="1"/>
  <c r="M1649" i="1"/>
  <c r="M1639" i="1"/>
  <c r="M1645" i="1"/>
  <c r="K1639" i="1"/>
  <c r="L1639" i="1"/>
  <c r="L1645" i="1"/>
  <c r="M1643" i="1"/>
  <c r="M1641" i="1"/>
  <c r="M1480" i="1"/>
  <c r="M1635" i="1"/>
  <c r="K1480" i="1"/>
  <c r="L1480" i="1"/>
  <c r="L1635" i="1"/>
  <c r="M1576" i="1"/>
  <c r="M1633" i="1"/>
  <c r="K1576" i="1"/>
  <c r="L1576" i="1"/>
  <c r="L1633" i="1"/>
  <c r="M1631" i="1"/>
  <c r="M1629" i="1"/>
  <c r="M1627" i="1"/>
  <c r="M1618" i="1"/>
  <c r="M1625" i="1"/>
  <c r="K1618" i="1"/>
  <c r="K1625" i="1"/>
  <c r="L1618" i="1"/>
  <c r="J1624" i="1"/>
  <c r="J1623" i="1"/>
  <c r="J1622" i="1"/>
  <c r="J1621" i="1"/>
  <c r="J1620" i="1"/>
  <c r="M1611" i="1"/>
  <c r="M1616" i="1"/>
  <c r="K1611" i="1"/>
  <c r="K1616" i="1"/>
  <c r="L1611" i="1"/>
  <c r="J1615" i="1"/>
  <c r="J1614" i="1"/>
  <c r="J1613" i="1"/>
  <c r="M1609" i="1"/>
  <c r="M1600" i="1"/>
  <c r="M1607" i="1"/>
  <c r="K1600" i="1"/>
  <c r="K1607" i="1"/>
  <c r="L1600" i="1"/>
  <c r="J1606" i="1"/>
  <c r="J1605" i="1"/>
  <c r="J1604" i="1"/>
  <c r="J1603" i="1"/>
  <c r="J1602" i="1"/>
  <c r="M1591" i="1"/>
  <c r="M1598" i="1"/>
  <c r="K1591" i="1"/>
  <c r="K1598" i="1"/>
  <c r="L1591" i="1"/>
  <c r="J1597" i="1"/>
  <c r="J1596" i="1"/>
  <c r="J1595" i="1"/>
  <c r="J1594" i="1"/>
  <c r="J1593" i="1"/>
  <c r="M1589" i="1"/>
  <c r="M1587" i="1"/>
  <c r="M1585" i="1"/>
  <c r="M1578" i="1"/>
  <c r="M1583" i="1"/>
  <c r="K1578" i="1"/>
  <c r="K1583" i="1"/>
  <c r="L1578" i="1"/>
  <c r="J1582" i="1"/>
  <c r="J1581" i="1"/>
  <c r="J1580" i="1"/>
  <c r="M1528" i="1"/>
  <c r="M1574" i="1"/>
  <c r="K1528" i="1"/>
  <c r="L1528" i="1"/>
  <c r="L1574" i="1"/>
  <c r="M1572" i="1"/>
  <c r="M1570" i="1"/>
  <c r="M1568" i="1"/>
  <c r="M1566" i="1"/>
  <c r="M1564" i="1"/>
  <c r="M1562" i="1"/>
  <c r="M1560" i="1"/>
  <c r="M1558" i="1"/>
  <c r="M1556" i="1"/>
  <c r="M1554" i="1"/>
  <c r="M1552" i="1"/>
  <c r="M1550" i="1"/>
  <c r="M1548" i="1"/>
  <c r="M1546" i="1"/>
  <c r="M1544" i="1"/>
  <c r="M1542" i="1"/>
  <c r="M1540" i="1"/>
  <c r="M1538" i="1"/>
  <c r="M1536" i="1"/>
  <c r="M1534" i="1"/>
  <c r="M1532" i="1"/>
  <c r="M1530" i="1"/>
  <c r="M1488" i="1"/>
  <c r="M1526" i="1"/>
  <c r="K1488" i="1"/>
  <c r="L1488" i="1"/>
  <c r="L1526" i="1"/>
  <c r="M1524" i="1"/>
  <c r="M1522" i="1"/>
  <c r="M1516" i="1"/>
  <c r="M1520" i="1"/>
  <c r="K1516" i="1"/>
  <c r="K1520" i="1"/>
  <c r="L1516" i="1"/>
  <c r="J1519" i="1"/>
  <c r="J1518" i="1"/>
  <c r="M1510" i="1"/>
  <c r="M1514" i="1"/>
  <c r="K1510" i="1"/>
  <c r="K1514" i="1"/>
  <c r="L1510" i="1"/>
  <c r="J1513" i="1"/>
  <c r="J1512" i="1"/>
  <c r="M1504" i="1"/>
  <c r="M1508" i="1"/>
  <c r="K1504" i="1"/>
  <c r="K1508" i="1"/>
  <c r="L1504" i="1"/>
  <c r="J1507" i="1"/>
  <c r="J1506" i="1"/>
  <c r="M1498" i="1"/>
  <c r="M1502" i="1"/>
  <c r="K1498" i="1"/>
  <c r="K1502" i="1"/>
  <c r="L1498" i="1"/>
  <c r="J1501" i="1"/>
  <c r="J1500" i="1"/>
  <c r="M1492" i="1"/>
  <c r="M1496" i="1"/>
  <c r="K1492" i="1"/>
  <c r="K1496" i="1"/>
  <c r="L1492" i="1"/>
  <c r="J1495" i="1"/>
  <c r="J1494" i="1"/>
  <c r="M1490" i="1"/>
  <c r="M1482" i="1"/>
  <c r="M1486" i="1"/>
  <c r="K1482" i="1"/>
  <c r="L1482" i="1"/>
  <c r="L1486" i="1"/>
  <c r="M1484" i="1"/>
  <c r="M1418" i="1"/>
  <c r="M1478" i="1"/>
  <c r="K1418" i="1"/>
  <c r="L1418" i="1"/>
  <c r="L1478" i="1"/>
  <c r="M1468" i="1"/>
  <c r="M1476" i="1"/>
  <c r="K1468" i="1"/>
  <c r="L1468" i="1"/>
  <c r="L1476" i="1"/>
  <c r="M1474" i="1"/>
  <c r="M1472" i="1"/>
  <c r="M1470" i="1"/>
  <c r="M1438" i="1"/>
  <c r="M1466" i="1"/>
  <c r="K1438" i="1"/>
  <c r="L1438" i="1"/>
  <c r="L1466" i="1"/>
  <c r="M1464" i="1"/>
  <c r="M1462" i="1"/>
  <c r="M1460" i="1"/>
  <c r="M1458" i="1"/>
  <c r="M1456" i="1"/>
  <c r="M1454" i="1"/>
  <c r="M1452" i="1"/>
  <c r="M1450" i="1"/>
  <c r="M1448" i="1"/>
  <c r="M1446" i="1"/>
  <c r="M1444" i="1"/>
  <c r="M1442" i="1"/>
  <c r="M1440" i="1"/>
  <c r="M1428" i="1"/>
  <c r="M1436" i="1"/>
  <c r="K1428" i="1"/>
  <c r="L1428" i="1"/>
  <c r="L1436" i="1"/>
  <c r="M1434" i="1"/>
  <c r="M1432" i="1"/>
  <c r="M1430" i="1"/>
  <c r="M1420" i="1"/>
  <c r="M1426" i="1"/>
  <c r="K1420" i="1"/>
  <c r="L1420" i="1"/>
  <c r="L1426" i="1"/>
  <c r="M1424" i="1"/>
  <c r="M1422" i="1"/>
  <c r="M1346" i="1"/>
  <c r="M1416" i="1"/>
  <c r="K1346" i="1"/>
  <c r="L1346" i="1"/>
  <c r="L1416" i="1"/>
  <c r="M1411" i="1"/>
  <c r="M1414" i="1"/>
  <c r="K1411" i="1"/>
  <c r="K1414" i="1"/>
  <c r="L1411" i="1"/>
  <c r="J1413" i="1"/>
  <c r="M1406" i="1"/>
  <c r="M1409" i="1"/>
  <c r="K1406" i="1"/>
  <c r="K1409" i="1"/>
  <c r="L1406" i="1"/>
  <c r="J1408" i="1"/>
  <c r="M1401" i="1"/>
  <c r="M1404" i="1"/>
  <c r="K1401" i="1"/>
  <c r="K1404" i="1"/>
  <c r="L1401" i="1"/>
  <c r="J1403" i="1"/>
  <c r="M1396" i="1"/>
  <c r="M1399" i="1"/>
  <c r="K1396" i="1"/>
  <c r="K1399" i="1"/>
  <c r="L1396" i="1"/>
  <c r="J1398" i="1"/>
  <c r="M1391" i="1"/>
  <c r="M1394" i="1"/>
  <c r="K1391" i="1"/>
  <c r="K1394" i="1"/>
  <c r="L1391" i="1"/>
  <c r="J1393" i="1"/>
  <c r="M1386" i="1"/>
  <c r="M1389" i="1"/>
  <c r="K1386" i="1"/>
  <c r="K1389" i="1"/>
  <c r="L1386" i="1"/>
  <c r="J1388" i="1"/>
  <c r="M1381" i="1"/>
  <c r="M1384" i="1"/>
  <c r="K1381" i="1"/>
  <c r="K1384" i="1"/>
  <c r="L1381" i="1"/>
  <c r="J1383" i="1"/>
  <c r="M1376" i="1"/>
  <c r="M1379" i="1"/>
  <c r="K1376" i="1"/>
  <c r="K1379" i="1"/>
  <c r="L1376" i="1"/>
  <c r="J1378" i="1"/>
  <c r="M1365" i="1"/>
  <c r="M1374" i="1"/>
  <c r="K1365" i="1"/>
  <c r="K1374" i="1"/>
  <c r="L1365" i="1"/>
  <c r="J1373" i="1"/>
  <c r="J1372" i="1"/>
  <c r="J1371" i="1"/>
  <c r="J1370" i="1"/>
  <c r="J1369" i="1"/>
  <c r="J1368" i="1"/>
  <c r="J1367" i="1"/>
  <c r="M1360" i="1"/>
  <c r="M1363" i="1"/>
  <c r="K1360" i="1"/>
  <c r="K1363" i="1"/>
  <c r="L1360" i="1"/>
  <c r="J1362" i="1"/>
  <c r="M1353" i="1"/>
  <c r="M1358" i="1"/>
  <c r="K1353" i="1"/>
  <c r="K1358" i="1"/>
  <c r="L1353" i="1"/>
  <c r="J1357" i="1"/>
  <c r="J1356" i="1"/>
  <c r="J1355" i="1"/>
  <c r="M1348" i="1"/>
  <c r="M1351" i="1"/>
  <c r="K1348" i="1"/>
  <c r="K1351" i="1"/>
  <c r="L1348" i="1"/>
  <c r="J1350" i="1"/>
  <c r="M1187" i="1"/>
  <c r="M1344" i="1"/>
  <c r="K1187" i="1"/>
  <c r="L1187" i="1"/>
  <c r="L1344" i="1"/>
  <c r="M1335" i="1"/>
  <c r="M1342" i="1"/>
  <c r="K1335" i="1"/>
  <c r="K1342" i="1"/>
  <c r="L1335" i="1"/>
  <c r="J1341" i="1"/>
  <c r="J1340" i="1"/>
  <c r="J1339" i="1"/>
  <c r="J1338" i="1"/>
  <c r="J1337" i="1"/>
  <c r="M1313" i="1"/>
  <c r="M1333" i="1"/>
  <c r="K1313" i="1"/>
  <c r="K1333" i="1"/>
  <c r="L1313" i="1"/>
  <c r="J1332" i="1"/>
  <c r="J1331" i="1"/>
  <c r="J1330" i="1"/>
  <c r="J1329" i="1"/>
  <c r="J1328" i="1"/>
  <c r="J1327" i="1"/>
  <c r="J1326" i="1"/>
  <c r="J1325" i="1"/>
  <c r="J1324" i="1"/>
  <c r="J1323" i="1"/>
  <c r="J1322" i="1"/>
  <c r="J1321" i="1"/>
  <c r="J1320" i="1"/>
  <c r="J1319" i="1"/>
  <c r="J1318" i="1"/>
  <c r="J1317" i="1"/>
  <c r="J1316" i="1"/>
  <c r="J1315" i="1"/>
  <c r="M1306" i="1"/>
  <c r="M1311" i="1"/>
  <c r="K1306" i="1"/>
  <c r="K1311" i="1"/>
  <c r="L1306" i="1"/>
  <c r="J1310" i="1"/>
  <c r="J1309" i="1"/>
  <c r="J1308" i="1"/>
  <c r="M1300" i="1"/>
  <c r="M1304" i="1"/>
  <c r="K1300" i="1"/>
  <c r="K1304" i="1"/>
  <c r="L1300" i="1"/>
  <c r="J1303" i="1"/>
  <c r="J1302" i="1"/>
  <c r="M1295" i="1"/>
  <c r="M1298" i="1"/>
  <c r="K1295" i="1"/>
  <c r="K1298" i="1"/>
  <c r="L1295" i="1"/>
  <c r="J1297" i="1"/>
  <c r="M1288" i="1"/>
  <c r="M1293" i="1"/>
  <c r="K1288" i="1"/>
  <c r="K1293" i="1"/>
  <c r="L1288" i="1"/>
  <c r="J1292" i="1"/>
  <c r="J1291" i="1"/>
  <c r="J1290" i="1"/>
  <c r="M1283" i="1"/>
  <c r="M1286" i="1"/>
  <c r="K1283" i="1"/>
  <c r="K1286" i="1"/>
  <c r="L1283" i="1"/>
  <c r="J1285" i="1"/>
  <c r="M1277" i="1"/>
  <c r="M1281" i="1"/>
  <c r="K1277" i="1"/>
  <c r="K1281" i="1"/>
  <c r="L1277" i="1"/>
  <c r="J1280" i="1"/>
  <c r="J1279" i="1"/>
  <c r="M1271" i="1"/>
  <c r="M1275" i="1"/>
  <c r="K1271" i="1"/>
  <c r="K1275" i="1"/>
  <c r="L1271" i="1"/>
  <c r="J1274" i="1"/>
  <c r="J1273" i="1"/>
  <c r="M1266" i="1"/>
  <c r="M1269" i="1"/>
  <c r="K1266" i="1"/>
  <c r="K1269" i="1"/>
  <c r="L1266" i="1"/>
  <c r="J1268" i="1"/>
  <c r="M1261" i="1"/>
  <c r="M1264" i="1"/>
  <c r="K1261" i="1"/>
  <c r="K1264" i="1"/>
  <c r="L1261" i="1"/>
  <c r="J1263" i="1"/>
  <c r="M1256" i="1"/>
  <c r="M1259" i="1"/>
  <c r="K1256" i="1"/>
  <c r="K1259" i="1"/>
  <c r="L1256" i="1"/>
  <c r="J1258" i="1"/>
  <c r="M1251" i="1"/>
  <c r="M1254" i="1"/>
  <c r="K1251" i="1"/>
  <c r="K1254" i="1"/>
  <c r="L1251" i="1"/>
  <c r="J1253" i="1"/>
  <c r="M1245" i="1"/>
  <c r="M1249" i="1"/>
  <c r="K1245" i="1"/>
  <c r="K1249" i="1"/>
  <c r="L1245" i="1"/>
  <c r="J1248" i="1"/>
  <c r="J1247" i="1"/>
  <c r="M1239" i="1"/>
  <c r="M1243" i="1"/>
  <c r="K1239" i="1"/>
  <c r="K1243" i="1"/>
  <c r="L1239" i="1"/>
  <c r="J1242" i="1"/>
  <c r="J1241" i="1"/>
  <c r="M1233" i="1"/>
  <c r="M1237" i="1"/>
  <c r="K1233" i="1"/>
  <c r="K1237" i="1"/>
  <c r="L1233" i="1"/>
  <c r="J1236" i="1"/>
  <c r="J1235" i="1"/>
  <c r="M1227" i="1"/>
  <c r="M1231" i="1"/>
  <c r="K1227" i="1"/>
  <c r="K1231" i="1"/>
  <c r="L1227" i="1"/>
  <c r="J1230" i="1"/>
  <c r="J1229" i="1"/>
  <c r="M1221" i="1"/>
  <c r="M1225" i="1"/>
  <c r="K1221" i="1"/>
  <c r="K1225" i="1"/>
  <c r="L1221" i="1"/>
  <c r="J1224" i="1"/>
  <c r="J1223" i="1"/>
  <c r="M1214" i="1"/>
  <c r="M1219" i="1"/>
  <c r="K1214" i="1"/>
  <c r="K1219" i="1"/>
  <c r="L1214" i="1"/>
  <c r="J1218" i="1"/>
  <c r="J1217" i="1"/>
  <c r="J1216" i="1"/>
  <c r="M1209" i="1"/>
  <c r="M1212" i="1"/>
  <c r="K1209" i="1"/>
  <c r="K1212" i="1"/>
  <c r="L1209" i="1"/>
  <c r="J1211" i="1"/>
  <c r="M1204" i="1"/>
  <c r="M1207" i="1"/>
  <c r="K1204" i="1"/>
  <c r="K1207" i="1"/>
  <c r="L1204" i="1"/>
  <c r="J1206" i="1"/>
  <c r="M1199" i="1"/>
  <c r="M1202" i="1"/>
  <c r="K1199" i="1"/>
  <c r="K1202" i="1"/>
  <c r="L1199" i="1"/>
  <c r="J1201" i="1"/>
  <c r="M1194" i="1"/>
  <c r="M1197" i="1"/>
  <c r="K1194" i="1"/>
  <c r="K1197" i="1"/>
  <c r="L1194" i="1"/>
  <c r="J1196" i="1"/>
  <c r="M1189" i="1"/>
  <c r="M1192" i="1"/>
  <c r="K1189" i="1"/>
  <c r="K1192" i="1"/>
  <c r="L1189" i="1"/>
  <c r="J1191" i="1"/>
  <c r="M1102" i="1"/>
  <c r="M1185" i="1"/>
  <c r="K1102" i="1"/>
  <c r="L1102" i="1"/>
  <c r="L1185" i="1"/>
  <c r="M1180" i="1"/>
  <c r="M1183" i="1"/>
  <c r="K1180" i="1"/>
  <c r="K1183" i="1"/>
  <c r="L1180" i="1"/>
  <c r="J1182" i="1"/>
  <c r="M1175" i="1"/>
  <c r="M1178" i="1"/>
  <c r="K1175" i="1"/>
  <c r="K1178" i="1"/>
  <c r="L1175" i="1"/>
  <c r="J1177" i="1"/>
  <c r="M1170" i="1"/>
  <c r="M1173" i="1"/>
  <c r="K1170" i="1"/>
  <c r="K1173" i="1"/>
  <c r="L1170" i="1"/>
  <c r="J1172" i="1"/>
  <c r="M1165" i="1"/>
  <c r="M1168" i="1"/>
  <c r="K1165" i="1"/>
  <c r="K1168" i="1"/>
  <c r="L1165" i="1"/>
  <c r="J1167" i="1"/>
  <c r="M1160" i="1"/>
  <c r="M1163" i="1"/>
  <c r="K1160" i="1"/>
  <c r="K1163" i="1"/>
  <c r="L1160" i="1"/>
  <c r="J1162" i="1"/>
  <c r="M1155" i="1"/>
  <c r="M1158" i="1"/>
  <c r="K1155" i="1"/>
  <c r="K1158" i="1"/>
  <c r="L1155" i="1"/>
  <c r="M1145" i="1"/>
  <c r="M1153" i="1"/>
  <c r="K1145" i="1"/>
  <c r="K1153" i="1"/>
  <c r="L1145" i="1"/>
  <c r="J1152" i="1"/>
  <c r="J1151" i="1"/>
  <c r="J1150" i="1"/>
  <c r="J1149" i="1"/>
  <c r="J1148" i="1"/>
  <c r="J1147" i="1"/>
  <c r="M1140" i="1"/>
  <c r="M1143" i="1"/>
  <c r="K1140" i="1"/>
  <c r="K1143" i="1"/>
  <c r="L1140" i="1"/>
  <c r="J1142" i="1"/>
  <c r="M1135" i="1"/>
  <c r="M1138" i="1"/>
  <c r="K1135" i="1"/>
  <c r="K1138" i="1"/>
  <c r="L1135" i="1"/>
  <c r="J1137" i="1"/>
  <c r="M1130" i="1"/>
  <c r="M1133" i="1"/>
  <c r="K1130" i="1"/>
  <c r="K1133" i="1"/>
  <c r="L1130" i="1"/>
  <c r="J1132" i="1"/>
  <c r="M1125" i="1"/>
  <c r="M1128" i="1"/>
  <c r="K1125" i="1"/>
  <c r="K1128" i="1"/>
  <c r="L1125" i="1"/>
  <c r="J1127" i="1"/>
  <c r="M1120" i="1"/>
  <c r="M1123" i="1"/>
  <c r="K1120" i="1"/>
  <c r="K1123" i="1"/>
  <c r="L1120" i="1"/>
  <c r="J1122" i="1"/>
  <c r="M1113" i="1"/>
  <c r="M1118" i="1"/>
  <c r="K1113" i="1"/>
  <c r="K1118" i="1"/>
  <c r="L1113" i="1"/>
  <c r="J1117" i="1"/>
  <c r="J1116" i="1"/>
  <c r="J1115" i="1"/>
  <c r="M1106" i="1"/>
  <c r="M1111" i="1"/>
  <c r="K1106" i="1"/>
  <c r="K1111" i="1"/>
  <c r="L1106" i="1"/>
  <c r="J1110" i="1"/>
  <c r="J1109" i="1"/>
  <c r="J1108" i="1"/>
  <c r="M1104" i="1"/>
  <c r="M981" i="1"/>
  <c r="M1100" i="1"/>
  <c r="K981" i="1"/>
  <c r="L981" i="1"/>
  <c r="L1100" i="1"/>
  <c r="M1095" i="1"/>
  <c r="M1098" i="1"/>
  <c r="K1095" i="1"/>
  <c r="K1098" i="1"/>
  <c r="L1095" i="1"/>
  <c r="J1097" i="1"/>
  <c r="M1090" i="1"/>
  <c r="M1093" i="1"/>
  <c r="K1090" i="1"/>
  <c r="K1093" i="1"/>
  <c r="L1090" i="1"/>
  <c r="J1092" i="1"/>
  <c r="M1084" i="1"/>
  <c r="M1088" i="1"/>
  <c r="K1084" i="1"/>
  <c r="K1088" i="1"/>
  <c r="L1084" i="1"/>
  <c r="J1087" i="1"/>
  <c r="J1086" i="1"/>
  <c r="M1076" i="1"/>
  <c r="M1082" i="1"/>
  <c r="K1076" i="1"/>
  <c r="K1082" i="1"/>
  <c r="L1076" i="1"/>
  <c r="J1081" i="1"/>
  <c r="J1080" i="1"/>
  <c r="J1079" i="1"/>
  <c r="J1078" i="1"/>
  <c r="M1071" i="1"/>
  <c r="M1074" i="1"/>
  <c r="K1071" i="1"/>
  <c r="K1074" i="1"/>
  <c r="L1071" i="1"/>
  <c r="J1073" i="1"/>
  <c r="M1065" i="1"/>
  <c r="M1069" i="1"/>
  <c r="K1065" i="1"/>
  <c r="K1069" i="1"/>
  <c r="L1065" i="1"/>
  <c r="J1068" i="1"/>
  <c r="J1067" i="1"/>
  <c r="M1060" i="1"/>
  <c r="M1063" i="1"/>
  <c r="K1060" i="1"/>
  <c r="K1063" i="1"/>
  <c r="L1060" i="1"/>
  <c r="J1062" i="1"/>
  <c r="M1055" i="1"/>
  <c r="M1058" i="1"/>
  <c r="K1055" i="1"/>
  <c r="K1058" i="1"/>
  <c r="L1055" i="1"/>
  <c r="J1057" i="1"/>
  <c r="M1050" i="1"/>
  <c r="M1053" i="1"/>
  <c r="K1050" i="1"/>
  <c r="K1053" i="1"/>
  <c r="L1050" i="1"/>
  <c r="J1052" i="1"/>
  <c r="M1044" i="1"/>
  <c r="M1048" i="1"/>
  <c r="K1044" i="1"/>
  <c r="K1048" i="1"/>
  <c r="L1044" i="1"/>
  <c r="J1047" i="1"/>
  <c r="J1046" i="1"/>
  <c r="M1039" i="1"/>
  <c r="M1042" i="1"/>
  <c r="K1039" i="1"/>
  <c r="K1042" i="1"/>
  <c r="L1039" i="1"/>
  <c r="J1041" i="1"/>
  <c r="M1033" i="1"/>
  <c r="M1037" i="1"/>
  <c r="K1033" i="1"/>
  <c r="K1037" i="1"/>
  <c r="L1033" i="1"/>
  <c r="J1036" i="1"/>
  <c r="J1035" i="1"/>
  <c r="M1028" i="1"/>
  <c r="M1031" i="1"/>
  <c r="K1028" i="1"/>
  <c r="K1031" i="1"/>
  <c r="L1028" i="1"/>
  <c r="J1030" i="1"/>
  <c r="M1023" i="1"/>
  <c r="M1026" i="1"/>
  <c r="K1023" i="1"/>
  <c r="K1026" i="1"/>
  <c r="L1023" i="1"/>
  <c r="J1025" i="1"/>
  <c r="M1016" i="1"/>
  <c r="M1021" i="1"/>
  <c r="K1016" i="1"/>
  <c r="K1021" i="1"/>
  <c r="L1016" i="1"/>
  <c r="J1020" i="1"/>
  <c r="J1019" i="1"/>
  <c r="J1018" i="1"/>
  <c r="M1009" i="1"/>
  <c r="M1014" i="1"/>
  <c r="K1009" i="1"/>
  <c r="K1014" i="1"/>
  <c r="L1009" i="1"/>
  <c r="J1013" i="1"/>
  <c r="J1012" i="1"/>
  <c r="J1011" i="1"/>
  <c r="M1003" i="1"/>
  <c r="M1007" i="1"/>
  <c r="K1003" i="1"/>
  <c r="K1007" i="1"/>
  <c r="L1003" i="1"/>
  <c r="J1006" i="1"/>
  <c r="J1005" i="1"/>
  <c r="M997" i="1"/>
  <c r="M1001" i="1"/>
  <c r="K997" i="1"/>
  <c r="K1001" i="1"/>
  <c r="L997" i="1"/>
  <c r="J1000" i="1"/>
  <c r="J999" i="1"/>
  <c r="M990" i="1"/>
  <c r="M995" i="1"/>
  <c r="K990" i="1"/>
  <c r="K995" i="1"/>
  <c r="L990" i="1"/>
  <c r="J994" i="1"/>
  <c r="J993" i="1"/>
  <c r="J992" i="1"/>
  <c r="M983" i="1"/>
  <c r="M988" i="1"/>
  <c r="K983" i="1"/>
  <c r="K988" i="1"/>
  <c r="L983" i="1"/>
  <c r="J987" i="1"/>
  <c r="J986" i="1"/>
  <c r="J985" i="1"/>
  <c r="M867" i="1"/>
  <c r="M979" i="1"/>
  <c r="K867" i="1"/>
  <c r="L867" i="1"/>
  <c r="L979" i="1"/>
  <c r="M974" i="1"/>
  <c r="M977" i="1"/>
  <c r="K974" i="1"/>
  <c r="K977" i="1"/>
  <c r="L974" i="1"/>
  <c r="J976" i="1"/>
  <c r="M969" i="1"/>
  <c r="M972" i="1"/>
  <c r="K969" i="1"/>
  <c r="K972" i="1"/>
  <c r="L969" i="1"/>
  <c r="J971" i="1"/>
  <c r="M964" i="1"/>
  <c r="M967" i="1"/>
  <c r="K964" i="1"/>
  <c r="K967" i="1"/>
  <c r="L964" i="1"/>
  <c r="J966" i="1"/>
  <c r="M958" i="1"/>
  <c r="M962" i="1"/>
  <c r="K958" i="1"/>
  <c r="K962" i="1"/>
  <c r="L958" i="1"/>
  <c r="J961" i="1"/>
  <c r="J960" i="1"/>
  <c r="M953" i="1"/>
  <c r="M956" i="1"/>
  <c r="K953" i="1"/>
  <c r="K956" i="1"/>
  <c r="L953" i="1"/>
  <c r="J955" i="1"/>
  <c r="M948" i="1"/>
  <c r="M951" i="1"/>
  <c r="K948" i="1"/>
  <c r="K951" i="1"/>
  <c r="L948" i="1"/>
  <c r="J950" i="1"/>
  <c r="M940" i="1"/>
  <c r="M946" i="1"/>
  <c r="K940" i="1"/>
  <c r="K946" i="1"/>
  <c r="L940" i="1"/>
  <c r="J945" i="1"/>
  <c r="J944" i="1"/>
  <c r="J943" i="1"/>
  <c r="J942" i="1"/>
  <c r="M934" i="1"/>
  <c r="M938" i="1"/>
  <c r="K934" i="1"/>
  <c r="K938" i="1"/>
  <c r="L934" i="1"/>
  <c r="J937" i="1"/>
  <c r="J936" i="1"/>
  <c r="M928" i="1"/>
  <c r="M932" i="1"/>
  <c r="K928" i="1"/>
  <c r="K932" i="1"/>
  <c r="L928" i="1"/>
  <c r="J931" i="1"/>
  <c r="J930" i="1"/>
  <c r="M921" i="1"/>
  <c r="M926" i="1"/>
  <c r="K921" i="1"/>
  <c r="K926" i="1"/>
  <c r="L921" i="1"/>
  <c r="J925" i="1"/>
  <c r="J924" i="1"/>
  <c r="J923" i="1"/>
  <c r="M916" i="1"/>
  <c r="M919" i="1"/>
  <c r="K916" i="1"/>
  <c r="K919" i="1"/>
  <c r="L916" i="1"/>
  <c r="J918" i="1"/>
  <c r="M910" i="1"/>
  <c r="M914" i="1"/>
  <c r="K910" i="1"/>
  <c r="K914" i="1"/>
  <c r="L910" i="1"/>
  <c r="J913" i="1"/>
  <c r="J912" i="1"/>
  <c r="M905" i="1"/>
  <c r="M908" i="1"/>
  <c r="K905" i="1"/>
  <c r="K908" i="1"/>
  <c r="L905" i="1"/>
  <c r="J907" i="1"/>
  <c r="M900" i="1"/>
  <c r="M903" i="1"/>
  <c r="K900" i="1"/>
  <c r="K903" i="1"/>
  <c r="L900" i="1"/>
  <c r="J902" i="1"/>
  <c r="M894" i="1"/>
  <c r="M898" i="1"/>
  <c r="K894" i="1"/>
  <c r="K898" i="1"/>
  <c r="L894" i="1"/>
  <c r="J897" i="1"/>
  <c r="J896" i="1"/>
  <c r="M888" i="1"/>
  <c r="M892" i="1"/>
  <c r="K888" i="1"/>
  <c r="K892" i="1"/>
  <c r="L888" i="1"/>
  <c r="J891" i="1"/>
  <c r="J890" i="1"/>
  <c r="M882" i="1"/>
  <c r="M886" i="1"/>
  <c r="K882" i="1"/>
  <c r="K886" i="1"/>
  <c r="L882" i="1"/>
  <c r="J885" i="1"/>
  <c r="J884" i="1"/>
  <c r="M876" i="1"/>
  <c r="M880" i="1"/>
  <c r="K876" i="1"/>
  <c r="K880" i="1"/>
  <c r="L876" i="1"/>
  <c r="J879" i="1"/>
  <c r="J878" i="1"/>
  <c r="M869" i="1"/>
  <c r="M874" i="1"/>
  <c r="K869" i="1"/>
  <c r="K874" i="1"/>
  <c r="L869" i="1"/>
  <c r="J873" i="1"/>
  <c r="J872" i="1"/>
  <c r="J871" i="1"/>
  <c r="M553" i="1"/>
  <c r="M865" i="1"/>
  <c r="K553" i="1"/>
  <c r="L553" i="1"/>
  <c r="L865" i="1"/>
  <c r="M853" i="1"/>
  <c r="M863" i="1"/>
  <c r="K853" i="1"/>
  <c r="K863" i="1"/>
  <c r="L853" i="1"/>
  <c r="J862" i="1"/>
  <c r="J861" i="1"/>
  <c r="J860" i="1"/>
  <c r="J859" i="1"/>
  <c r="J858" i="1"/>
  <c r="J857" i="1"/>
  <c r="J856" i="1"/>
  <c r="J855" i="1"/>
  <c r="M841" i="1"/>
  <c r="M851" i="1"/>
  <c r="K841" i="1"/>
  <c r="K851" i="1"/>
  <c r="L841" i="1"/>
  <c r="J843" i="1"/>
  <c r="M829" i="1"/>
  <c r="M839" i="1"/>
  <c r="K829" i="1"/>
  <c r="K839" i="1"/>
  <c r="L829" i="1"/>
  <c r="J831" i="1"/>
  <c r="M823" i="1"/>
  <c r="M827" i="1"/>
  <c r="K823" i="1"/>
  <c r="K827" i="1"/>
  <c r="L823" i="1"/>
  <c r="J826" i="1"/>
  <c r="J825" i="1"/>
  <c r="M818" i="1"/>
  <c r="M821" i="1"/>
  <c r="K818" i="1"/>
  <c r="K821" i="1"/>
  <c r="L818" i="1"/>
  <c r="J820" i="1"/>
  <c r="M813" i="1"/>
  <c r="M816" i="1"/>
  <c r="K813" i="1"/>
  <c r="K816" i="1"/>
  <c r="L813" i="1"/>
  <c r="J815" i="1"/>
  <c r="M808" i="1"/>
  <c r="M811" i="1"/>
  <c r="K808" i="1"/>
  <c r="K811" i="1"/>
  <c r="L808" i="1"/>
  <c r="J810" i="1"/>
  <c r="M803" i="1"/>
  <c r="M806" i="1"/>
  <c r="K803" i="1"/>
  <c r="K806" i="1"/>
  <c r="L803" i="1"/>
  <c r="J805" i="1"/>
  <c r="M798" i="1"/>
  <c r="M801" i="1"/>
  <c r="K798" i="1"/>
  <c r="K801" i="1"/>
  <c r="L798" i="1"/>
  <c r="J800" i="1"/>
  <c r="M788" i="1"/>
  <c r="M796" i="1"/>
  <c r="K788" i="1"/>
  <c r="K796" i="1"/>
  <c r="L788" i="1"/>
  <c r="J795" i="1"/>
  <c r="J794" i="1"/>
  <c r="J793" i="1"/>
  <c r="J792" i="1"/>
  <c r="J791" i="1"/>
  <c r="J790" i="1"/>
  <c r="M783" i="1"/>
  <c r="M786" i="1"/>
  <c r="K783" i="1"/>
  <c r="K786" i="1"/>
  <c r="L783" i="1"/>
  <c r="J785" i="1"/>
  <c r="M778" i="1"/>
  <c r="M781" i="1"/>
  <c r="K778" i="1"/>
  <c r="K781" i="1"/>
  <c r="L778" i="1"/>
  <c r="J780" i="1"/>
  <c r="M773" i="1"/>
  <c r="M776" i="1"/>
  <c r="K773" i="1"/>
  <c r="K776" i="1"/>
  <c r="L773" i="1"/>
  <c r="J775" i="1"/>
  <c r="M764" i="1"/>
  <c r="M771" i="1"/>
  <c r="K764" i="1"/>
  <c r="K771" i="1"/>
  <c r="L764" i="1"/>
  <c r="J770" i="1"/>
  <c r="J769" i="1"/>
  <c r="J768" i="1"/>
  <c r="J767" i="1"/>
  <c r="J766" i="1"/>
  <c r="M753" i="1"/>
  <c r="M762" i="1"/>
  <c r="K753" i="1"/>
  <c r="K762" i="1"/>
  <c r="L753" i="1"/>
  <c r="J761" i="1"/>
  <c r="J760" i="1"/>
  <c r="J759" i="1"/>
  <c r="J758" i="1"/>
  <c r="J757" i="1"/>
  <c r="J756" i="1"/>
  <c r="J755" i="1"/>
  <c r="M748" i="1"/>
  <c r="M751" i="1"/>
  <c r="K748" i="1"/>
  <c r="K751" i="1"/>
  <c r="L748" i="1"/>
  <c r="J750" i="1"/>
  <c r="M743" i="1"/>
  <c r="M746" i="1"/>
  <c r="K743" i="1"/>
  <c r="K746" i="1"/>
  <c r="L743" i="1"/>
  <c r="J745" i="1"/>
  <c r="M738" i="1"/>
  <c r="M741" i="1"/>
  <c r="K738" i="1"/>
  <c r="K741" i="1"/>
  <c r="L738" i="1"/>
  <c r="J740" i="1"/>
  <c r="M733" i="1"/>
  <c r="M736" i="1"/>
  <c r="K733" i="1"/>
  <c r="K736" i="1"/>
  <c r="L733" i="1"/>
  <c r="J735" i="1"/>
  <c r="M726" i="1"/>
  <c r="M731" i="1"/>
  <c r="K726" i="1"/>
  <c r="K731" i="1"/>
  <c r="L726" i="1"/>
  <c r="J730" i="1"/>
  <c r="J729" i="1"/>
  <c r="J728" i="1"/>
  <c r="M719" i="1"/>
  <c r="M724" i="1"/>
  <c r="K719" i="1"/>
  <c r="K724" i="1"/>
  <c r="L719" i="1"/>
  <c r="J723" i="1"/>
  <c r="J722" i="1"/>
  <c r="J721" i="1"/>
  <c r="M713" i="1"/>
  <c r="M717" i="1"/>
  <c r="K713" i="1"/>
  <c r="K717" i="1"/>
  <c r="L713" i="1"/>
  <c r="J716" i="1"/>
  <c r="J715" i="1"/>
  <c r="M703" i="1"/>
  <c r="M711" i="1"/>
  <c r="K703" i="1"/>
  <c r="K711" i="1"/>
  <c r="L703" i="1"/>
  <c r="J710" i="1"/>
  <c r="J709" i="1"/>
  <c r="J708" i="1"/>
  <c r="J707" i="1"/>
  <c r="J706" i="1"/>
  <c r="J705" i="1"/>
  <c r="M698" i="1"/>
  <c r="M701" i="1"/>
  <c r="K698" i="1"/>
  <c r="K701" i="1"/>
  <c r="L698" i="1"/>
  <c r="J700" i="1"/>
  <c r="M693" i="1"/>
  <c r="M696" i="1"/>
  <c r="K693" i="1"/>
  <c r="K696" i="1"/>
  <c r="L693" i="1"/>
  <c r="J695" i="1"/>
  <c r="M688" i="1"/>
  <c r="M691" i="1"/>
  <c r="K688" i="1"/>
  <c r="K691" i="1"/>
  <c r="L688" i="1"/>
  <c r="J690" i="1"/>
  <c r="M680" i="1"/>
  <c r="M686" i="1"/>
  <c r="K680" i="1"/>
  <c r="K686" i="1"/>
  <c r="L680" i="1"/>
  <c r="J685" i="1"/>
  <c r="J684" i="1"/>
  <c r="J683" i="1"/>
  <c r="J682" i="1"/>
  <c r="M668" i="1"/>
  <c r="M678" i="1"/>
  <c r="K668" i="1"/>
  <c r="K678" i="1"/>
  <c r="L668" i="1"/>
  <c r="J677" i="1"/>
  <c r="J676" i="1"/>
  <c r="J675" i="1"/>
  <c r="J674" i="1"/>
  <c r="J673" i="1"/>
  <c r="J672" i="1"/>
  <c r="J671" i="1"/>
  <c r="J670" i="1"/>
  <c r="M657" i="1"/>
  <c r="M666" i="1"/>
  <c r="K657" i="1"/>
  <c r="K666" i="1"/>
  <c r="L657" i="1"/>
  <c r="J665" i="1"/>
  <c r="J664" i="1"/>
  <c r="J663" i="1"/>
  <c r="J662" i="1"/>
  <c r="J661" i="1"/>
  <c r="J660" i="1"/>
  <c r="J659" i="1"/>
  <c r="M652" i="1"/>
  <c r="M655" i="1"/>
  <c r="K652" i="1"/>
  <c r="K655" i="1"/>
  <c r="L652" i="1"/>
  <c r="J654" i="1"/>
  <c r="M647" i="1"/>
  <c r="M650" i="1"/>
  <c r="K647" i="1"/>
  <c r="K650" i="1"/>
  <c r="L647" i="1"/>
  <c r="J649" i="1"/>
  <c r="M642" i="1"/>
  <c r="M645" i="1"/>
  <c r="K642" i="1"/>
  <c r="K645" i="1"/>
  <c r="L642" i="1"/>
  <c r="J644" i="1"/>
  <c r="M636" i="1"/>
  <c r="M640" i="1"/>
  <c r="K636" i="1"/>
  <c r="K640" i="1"/>
  <c r="L636" i="1"/>
  <c r="J639" i="1"/>
  <c r="J638" i="1"/>
  <c r="M631" i="1"/>
  <c r="M634" i="1"/>
  <c r="K631" i="1"/>
  <c r="K634" i="1"/>
  <c r="L631" i="1"/>
  <c r="J633" i="1"/>
  <c r="M625" i="1"/>
  <c r="M629" i="1"/>
  <c r="K625" i="1"/>
  <c r="K629" i="1"/>
  <c r="L625" i="1"/>
  <c r="J628" i="1"/>
  <c r="J627" i="1"/>
  <c r="M612" i="1"/>
  <c r="M623" i="1"/>
  <c r="K612" i="1"/>
  <c r="K623" i="1"/>
  <c r="L612" i="1"/>
  <c r="J622" i="1"/>
  <c r="J621" i="1"/>
  <c r="J620" i="1"/>
  <c r="J619" i="1"/>
  <c r="J618" i="1"/>
  <c r="J617" i="1"/>
  <c r="J616" i="1"/>
  <c r="J615" i="1"/>
  <c r="J614" i="1"/>
  <c r="M606" i="1"/>
  <c r="M610" i="1"/>
  <c r="K606" i="1"/>
  <c r="K610" i="1"/>
  <c r="L606" i="1"/>
  <c r="J609" i="1"/>
  <c r="J608" i="1"/>
  <c r="M596" i="1"/>
  <c r="M604" i="1"/>
  <c r="K596" i="1"/>
  <c r="K604" i="1"/>
  <c r="L596" i="1"/>
  <c r="J603" i="1"/>
  <c r="J602" i="1"/>
  <c r="J601" i="1"/>
  <c r="J600" i="1"/>
  <c r="J599" i="1"/>
  <c r="J598" i="1"/>
  <c r="M591" i="1"/>
  <c r="M594" i="1"/>
  <c r="K591" i="1"/>
  <c r="K594" i="1"/>
  <c r="L591" i="1"/>
  <c r="J593" i="1"/>
  <c r="M585" i="1"/>
  <c r="M589" i="1"/>
  <c r="K585" i="1"/>
  <c r="K589" i="1"/>
  <c r="L585" i="1"/>
  <c r="J588" i="1"/>
  <c r="J587" i="1"/>
  <c r="M580" i="1"/>
  <c r="M583" i="1"/>
  <c r="K580" i="1"/>
  <c r="K583" i="1"/>
  <c r="L580" i="1"/>
  <c r="J582" i="1"/>
  <c r="M575" i="1"/>
  <c r="M578" i="1"/>
  <c r="K575" i="1"/>
  <c r="K578" i="1"/>
  <c r="L575" i="1"/>
  <c r="J577" i="1"/>
  <c r="M555" i="1"/>
  <c r="M573" i="1"/>
  <c r="K555" i="1"/>
  <c r="K573" i="1"/>
  <c r="L555" i="1"/>
  <c r="J572" i="1"/>
  <c r="J571" i="1"/>
  <c r="J570" i="1"/>
  <c r="J569" i="1"/>
  <c r="J568" i="1"/>
  <c r="J567" i="1"/>
  <c r="J566" i="1"/>
  <c r="J565" i="1"/>
  <c r="J564" i="1"/>
  <c r="J563" i="1"/>
  <c r="J562" i="1"/>
  <c r="J561" i="1"/>
  <c r="J560" i="1"/>
  <c r="J559" i="1"/>
  <c r="J558" i="1"/>
  <c r="J557" i="1"/>
  <c r="M385" i="1"/>
  <c r="M551" i="1"/>
  <c r="K385" i="1"/>
  <c r="L385" i="1"/>
  <c r="L551" i="1"/>
  <c r="M534" i="1"/>
  <c r="M549" i="1"/>
  <c r="K534" i="1"/>
  <c r="K549" i="1"/>
  <c r="L534" i="1"/>
  <c r="J548" i="1"/>
  <c r="J547" i="1"/>
  <c r="J546" i="1"/>
  <c r="J545" i="1"/>
  <c r="J544" i="1"/>
  <c r="J543" i="1"/>
  <c r="J542" i="1"/>
  <c r="J541" i="1"/>
  <c r="J540" i="1"/>
  <c r="J539" i="1"/>
  <c r="J538" i="1"/>
  <c r="J537" i="1"/>
  <c r="J536" i="1"/>
  <c r="M528" i="1"/>
  <c r="M532" i="1"/>
  <c r="K528" i="1"/>
  <c r="K532" i="1"/>
  <c r="L528" i="1"/>
  <c r="J531" i="1"/>
  <c r="J530" i="1"/>
  <c r="M523" i="1"/>
  <c r="M526" i="1"/>
  <c r="K523" i="1"/>
  <c r="K526" i="1"/>
  <c r="L523" i="1"/>
  <c r="J525" i="1"/>
  <c r="M518" i="1"/>
  <c r="M521" i="1"/>
  <c r="K518" i="1"/>
  <c r="K521" i="1"/>
  <c r="L518" i="1"/>
  <c r="J520" i="1"/>
  <c r="M513" i="1"/>
  <c r="M516" i="1"/>
  <c r="K513" i="1"/>
  <c r="K516" i="1"/>
  <c r="L513" i="1"/>
  <c r="J515" i="1"/>
  <c r="M508" i="1"/>
  <c r="M511" i="1"/>
  <c r="K508" i="1"/>
  <c r="K511" i="1"/>
  <c r="L508" i="1"/>
  <c r="J510" i="1"/>
  <c r="M503" i="1"/>
  <c r="M506" i="1"/>
  <c r="K503" i="1"/>
  <c r="K506" i="1"/>
  <c r="L503" i="1"/>
  <c r="J505" i="1"/>
  <c r="M498" i="1"/>
  <c r="M501" i="1"/>
  <c r="K498" i="1"/>
  <c r="K501" i="1"/>
  <c r="L498" i="1"/>
  <c r="J500" i="1"/>
  <c r="M493" i="1"/>
  <c r="M496" i="1"/>
  <c r="K493" i="1"/>
  <c r="K496" i="1"/>
  <c r="L493" i="1"/>
  <c r="J495" i="1"/>
  <c r="M488" i="1"/>
  <c r="M491" i="1"/>
  <c r="K488" i="1"/>
  <c r="K491" i="1"/>
  <c r="L488" i="1"/>
  <c r="J490" i="1"/>
  <c r="M483" i="1"/>
  <c r="M486" i="1"/>
  <c r="K483" i="1"/>
  <c r="K486" i="1"/>
  <c r="L483" i="1"/>
  <c r="J485" i="1"/>
  <c r="M478" i="1"/>
  <c r="M481" i="1"/>
  <c r="K478" i="1"/>
  <c r="K481" i="1"/>
  <c r="L478" i="1"/>
  <c r="J480" i="1"/>
  <c r="M473" i="1"/>
  <c r="M476" i="1"/>
  <c r="K473" i="1"/>
  <c r="K476" i="1"/>
  <c r="L473" i="1"/>
  <c r="J475" i="1"/>
  <c r="M456" i="1"/>
  <c r="M471" i="1"/>
  <c r="K456" i="1"/>
  <c r="K471" i="1"/>
  <c r="L456" i="1"/>
  <c r="J470" i="1"/>
  <c r="J469" i="1"/>
  <c r="J468" i="1"/>
  <c r="J467" i="1"/>
  <c r="J466" i="1"/>
  <c r="J465" i="1"/>
  <c r="J464" i="1"/>
  <c r="J463" i="1"/>
  <c r="J462" i="1"/>
  <c r="J461" i="1"/>
  <c r="J460" i="1"/>
  <c r="J459" i="1"/>
  <c r="J458" i="1"/>
  <c r="M440" i="1"/>
  <c r="M454" i="1"/>
  <c r="K440" i="1"/>
  <c r="K454" i="1"/>
  <c r="L440" i="1"/>
  <c r="J453" i="1"/>
  <c r="J452" i="1"/>
  <c r="J451" i="1"/>
  <c r="J450" i="1"/>
  <c r="J449" i="1"/>
  <c r="J448" i="1"/>
  <c r="J447" i="1"/>
  <c r="J446" i="1"/>
  <c r="J445" i="1"/>
  <c r="J444" i="1"/>
  <c r="J443" i="1"/>
  <c r="J442" i="1"/>
  <c r="M431" i="1"/>
  <c r="M438" i="1"/>
  <c r="K431" i="1"/>
  <c r="K438" i="1"/>
  <c r="L431" i="1"/>
  <c r="J437" i="1"/>
  <c r="J436" i="1"/>
  <c r="J435" i="1"/>
  <c r="J434" i="1"/>
  <c r="J433" i="1"/>
  <c r="M411" i="1"/>
  <c r="M429" i="1"/>
  <c r="K411" i="1"/>
  <c r="K429" i="1"/>
  <c r="L411" i="1"/>
  <c r="J428" i="1"/>
  <c r="J427" i="1"/>
  <c r="J426" i="1"/>
  <c r="J425" i="1"/>
  <c r="J424" i="1"/>
  <c r="J423" i="1"/>
  <c r="J422" i="1"/>
  <c r="J421" i="1"/>
  <c r="J420" i="1"/>
  <c r="J419" i="1"/>
  <c r="J418" i="1"/>
  <c r="J417" i="1"/>
  <c r="J416" i="1"/>
  <c r="J415" i="1"/>
  <c r="J414" i="1"/>
  <c r="J413" i="1"/>
  <c r="M403" i="1"/>
  <c r="M409" i="1"/>
  <c r="K403" i="1"/>
  <c r="K409" i="1"/>
  <c r="L403" i="1"/>
  <c r="M394" i="1"/>
  <c r="M401" i="1"/>
  <c r="K394" i="1"/>
  <c r="K401" i="1"/>
  <c r="L394" i="1"/>
  <c r="J400" i="1"/>
  <c r="J399" i="1"/>
  <c r="J398" i="1"/>
  <c r="J397" i="1"/>
  <c r="J396" i="1"/>
  <c r="M389" i="1"/>
  <c r="M392" i="1"/>
  <c r="K389" i="1"/>
  <c r="K392" i="1"/>
  <c r="L389" i="1"/>
  <c r="J391" i="1"/>
  <c r="M387" i="1"/>
  <c r="M125" i="1"/>
  <c r="M383" i="1"/>
  <c r="K125" i="1"/>
  <c r="L125" i="1"/>
  <c r="L383" i="1"/>
  <c r="M378" i="1"/>
  <c r="M381" i="1"/>
  <c r="K378" i="1"/>
  <c r="K381" i="1"/>
  <c r="L378" i="1"/>
  <c r="J380" i="1"/>
  <c r="M373" i="1"/>
  <c r="M376" i="1"/>
  <c r="K373" i="1"/>
  <c r="K376" i="1"/>
  <c r="L373" i="1"/>
  <c r="J375" i="1"/>
  <c r="M368" i="1"/>
  <c r="M371" i="1"/>
  <c r="K368" i="1"/>
  <c r="K371" i="1"/>
  <c r="L368" i="1"/>
  <c r="J370" i="1"/>
  <c r="M363" i="1"/>
  <c r="M366" i="1"/>
  <c r="K363" i="1"/>
  <c r="K366" i="1"/>
  <c r="L363" i="1"/>
  <c r="J365" i="1"/>
  <c r="M358" i="1"/>
  <c r="M361" i="1"/>
  <c r="K358" i="1"/>
  <c r="K361" i="1"/>
  <c r="L358" i="1"/>
  <c r="J360" i="1"/>
  <c r="M353" i="1"/>
  <c r="M356" i="1"/>
  <c r="K353" i="1"/>
  <c r="K356" i="1"/>
  <c r="L353" i="1"/>
  <c r="J355" i="1"/>
  <c r="M347" i="1"/>
  <c r="M351" i="1"/>
  <c r="K347" i="1"/>
  <c r="K351" i="1"/>
  <c r="L347" i="1"/>
  <c r="J350" i="1"/>
  <c r="J349" i="1"/>
  <c r="M341" i="1"/>
  <c r="M345" i="1"/>
  <c r="K341" i="1"/>
  <c r="K345" i="1"/>
  <c r="L341" i="1"/>
  <c r="M335" i="1"/>
  <c r="M339" i="1"/>
  <c r="K335" i="1"/>
  <c r="K339" i="1"/>
  <c r="L335" i="1"/>
  <c r="J338" i="1"/>
  <c r="J337" i="1"/>
  <c r="M304" i="1"/>
  <c r="M333" i="1"/>
  <c r="K304" i="1"/>
  <c r="K333" i="1"/>
  <c r="L304" i="1"/>
  <c r="J332" i="1"/>
  <c r="J326" i="1"/>
  <c r="J325" i="1"/>
  <c r="J322" i="1"/>
  <c r="J316" i="1"/>
  <c r="J315" i="1"/>
  <c r="J314" i="1"/>
  <c r="J313" i="1"/>
  <c r="J312" i="1"/>
  <c r="J311" i="1"/>
  <c r="J310" i="1"/>
  <c r="J309" i="1"/>
  <c r="J308" i="1"/>
  <c r="J307" i="1"/>
  <c r="J306" i="1"/>
  <c r="M275" i="1"/>
  <c r="M302" i="1"/>
  <c r="K275" i="1"/>
  <c r="K302" i="1"/>
  <c r="L275" i="1"/>
  <c r="J297" i="1"/>
  <c r="J288" i="1"/>
  <c r="J285" i="1"/>
  <c r="J284" i="1"/>
  <c r="J283" i="1"/>
  <c r="J282" i="1"/>
  <c r="J281" i="1"/>
  <c r="J280" i="1"/>
  <c r="J279" i="1"/>
  <c r="J278" i="1"/>
  <c r="J277" i="1"/>
  <c r="M270" i="1"/>
  <c r="M273" i="1"/>
  <c r="K270" i="1"/>
  <c r="K273" i="1"/>
  <c r="L270" i="1"/>
  <c r="J272" i="1"/>
  <c r="M265" i="1"/>
  <c r="M268" i="1"/>
  <c r="K265" i="1"/>
  <c r="K268" i="1"/>
  <c r="L265" i="1"/>
  <c r="J267" i="1"/>
  <c r="M260" i="1"/>
  <c r="M263" i="1"/>
  <c r="K260" i="1"/>
  <c r="K263" i="1"/>
  <c r="L260" i="1"/>
  <c r="J262" i="1"/>
  <c r="M255" i="1"/>
  <c r="M258" i="1"/>
  <c r="K255" i="1"/>
  <c r="K258" i="1"/>
  <c r="L255" i="1"/>
  <c r="J257" i="1"/>
  <c r="M253" i="1"/>
  <c r="M247" i="1"/>
  <c r="M251" i="1"/>
  <c r="K247" i="1"/>
  <c r="K251" i="1"/>
  <c r="L247" i="1"/>
  <c r="J250" i="1"/>
  <c r="J249" i="1"/>
  <c r="M238" i="1"/>
  <c r="M245" i="1"/>
  <c r="K238" i="1"/>
  <c r="K245" i="1"/>
  <c r="L238" i="1"/>
  <c r="J244" i="1"/>
  <c r="J243" i="1"/>
  <c r="J242" i="1"/>
  <c r="J241" i="1"/>
  <c r="J240" i="1"/>
  <c r="M229" i="1"/>
  <c r="M236" i="1"/>
  <c r="K229" i="1"/>
  <c r="K236" i="1"/>
  <c r="L229" i="1"/>
  <c r="J235" i="1"/>
  <c r="J234" i="1"/>
  <c r="J233" i="1"/>
  <c r="J232" i="1"/>
  <c r="J231" i="1"/>
  <c r="M222" i="1"/>
  <c r="M227" i="1"/>
  <c r="K222" i="1"/>
  <c r="K227" i="1"/>
  <c r="L222" i="1"/>
  <c r="J226" i="1"/>
  <c r="J225" i="1"/>
  <c r="J224" i="1"/>
  <c r="M216" i="1"/>
  <c r="M220" i="1"/>
  <c r="K216" i="1"/>
  <c r="K220" i="1"/>
  <c r="L216" i="1"/>
  <c r="J219" i="1"/>
  <c r="J218" i="1"/>
  <c r="M211" i="1"/>
  <c r="M214" i="1"/>
  <c r="K211" i="1"/>
  <c r="K214" i="1"/>
  <c r="L211" i="1"/>
  <c r="J213" i="1"/>
  <c r="M205" i="1"/>
  <c r="M209" i="1"/>
  <c r="K205" i="1"/>
  <c r="K209" i="1"/>
  <c r="L205" i="1"/>
  <c r="J208" i="1"/>
  <c r="J207" i="1"/>
  <c r="M187" i="1"/>
  <c r="M203" i="1"/>
  <c r="K187" i="1"/>
  <c r="K203" i="1"/>
  <c r="L187" i="1"/>
  <c r="J202" i="1"/>
  <c r="J196" i="1"/>
  <c r="M174" i="1"/>
  <c r="M185" i="1"/>
  <c r="K174" i="1"/>
  <c r="K185" i="1"/>
  <c r="L174" i="1"/>
  <c r="J184" i="1"/>
  <c r="M166" i="1"/>
  <c r="M172" i="1"/>
  <c r="K166" i="1"/>
  <c r="K172" i="1"/>
  <c r="L166" i="1"/>
  <c r="J171" i="1"/>
  <c r="J170" i="1"/>
  <c r="J169" i="1"/>
  <c r="J168" i="1"/>
  <c r="M156" i="1"/>
  <c r="M164" i="1"/>
  <c r="K156" i="1"/>
  <c r="K164" i="1"/>
  <c r="L156" i="1"/>
  <c r="J163" i="1"/>
  <c r="J162" i="1"/>
  <c r="J161" i="1"/>
  <c r="J160" i="1"/>
  <c r="J159" i="1"/>
  <c r="J158" i="1"/>
  <c r="M146" i="1"/>
  <c r="M154" i="1"/>
  <c r="K146" i="1"/>
  <c r="K154" i="1"/>
  <c r="L146" i="1"/>
  <c r="J153" i="1"/>
  <c r="J152" i="1"/>
  <c r="J151" i="1"/>
  <c r="J150" i="1"/>
  <c r="J149" i="1"/>
  <c r="J148" i="1"/>
  <c r="M138" i="1"/>
  <c r="M144" i="1"/>
  <c r="K138" i="1"/>
  <c r="K144" i="1"/>
  <c r="L138" i="1"/>
  <c r="J143" i="1"/>
  <c r="J142" i="1"/>
  <c r="J141" i="1"/>
  <c r="J140" i="1"/>
  <c r="M129" i="1"/>
  <c r="M136" i="1"/>
  <c r="K129" i="1"/>
  <c r="K136" i="1"/>
  <c r="L129" i="1"/>
  <c r="J135" i="1"/>
  <c r="J134" i="1"/>
  <c r="J133" i="1"/>
  <c r="J132" i="1"/>
  <c r="J131" i="1"/>
  <c r="M127" i="1"/>
  <c r="M4" i="1"/>
  <c r="M123" i="1"/>
  <c r="K4" i="1"/>
  <c r="L4" i="1"/>
  <c r="L123" i="1"/>
  <c r="M118" i="1"/>
  <c r="M121" i="1"/>
  <c r="K118" i="1"/>
  <c r="K121" i="1"/>
  <c r="L118" i="1"/>
  <c r="J120" i="1"/>
  <c r="M116" i="1"/>
  <c r="M111" i="1"/>
  <c r="M114" i="1"/>
  <c r="K111" i="1"/>
  <c r="K114" i="1"/>
  <c r="L111" i="1"/>
  <c r="J113" i="1"/>
  <c r="M106" i="1"/>
  <c r="M109" i="1"/>
  <c r="K106" i="1"/>
  <c r="K109" i="1"/>
  <c r="L106" i="1"/>
  <c r="J108" i="1"/>
  <c r="M101" i="1"/>
  <c r="M104" i="1"/>
  <c r="K101" i="1"/>
  <c r="K104" i="1"/>
  <c r="L101" i="1"/>
  <c r="J103" i="1"/>
  <c r="M96" i="1"/>
  <c r="M99" i="1"/>
  <c r="K96" i="1"/>
  <c r="K99" i="1"/>
  <c r="L96" i="1"/>
  <c r="J98" i="1"/>
  <c r="M91" i="1"/>
  <c r="M94" i="1"/>
  <c r="K91" i="1"/>
  <c r="K94" i="1"/>
  <c r="L91" i="1"/>
  <c r="J93" i="1"/>
  <c r="M86" i="1"/>
  <c r="M89" i="1"/>
  <c r="K86" i="1"/>
  <c r="K89" i="1"/>
  <c r="L86" i="1"/>
  <c r="J88" i="1"/>
  <c r="M81" i="1"/>
  <c r="M84" i="1"/>
  <c r="K81" i="1"/>
  <c r="K84" i="1"/>
  <c r="L81" i="1"/>
  <c r="J83" i="1"/>
  <c r="M76" i="1"/>
  <c r="M79" i="1"/>
  <c r="K76" i="1"/>
  <c r="K79" i="1"/>
  <c r="L76" i="1"/>
  <c r="J78" i="1"/>
  <c r="M70" i="1"/>
  <c r="M74" i="1"/>
  <c r="K70" i="1"/>
  <c r="K74" i="1"/>
  <c r="L70" i="1"/>
  <c r="J73" i="1"/>
  <c r="J72" i="1"/>
  <c r="M65" i="1"/>
  <c r="M68" i="1"/>
  <c r="K65" i="1"/>
  <c r="K68" i="1"/>
  <c r="L65" i="1"/>
  <c r="J67" i="1"/>
  <c r="M60" i="1"/>
  <c r="M63" i="1"/>
  <c r="K60" i="1"/>
  <c r="K63" i="1"/>
  <c r="L60" i="1"/>
  <c r="M54" i="1"/>
  <c r="M58" i="1"/>
  <c r="K54" i="1"/>
  <c r="K58" i="1"/>
  <c r="L54" i="1"/>
  <c r="J57" i="1"/>
  <c r="J56" i="1"/>
  <c r="M40" i="1"/>
  <c r="M52" i="1"/>
  <c r="K40" i="1"/>
  <c r="K52" i="1"/>
  <c r="L40" i="1"/>
  <c r="J51" i="1"/>
  <c r="J50" i="1"/>
  <c r="J49" i="1"/>
  <c r="J48" i="1"/>
  <c r="J47" i="1"/>
  <c r="J46" i="1"/>
  <c r="J45" i="1"/>
  <c r="J44" i="1"/>
  <c r="J43" i="1"/>
  <c r="J42" i="1"/>
  <c r="M35" i="1"/>
  <c r="M38" i="1"/>
  <c r="K35" i="1"/>
  <c r="K38" i="1"/>
  <c r="L35" i="1"/>
  <c r="J37" i="1"/>
  <c r="M30" i="1"/>
  <c r="M33" i="1"/>
  <c r="K30" i="1"/>
  <c r="K33" i="1"/>
  <c r="L30" i="1"/>
  <c r="J32" i="1"/>
  <c r="M25" i="1"/>
  <c r="M28" i="1"/>
  <c r="K25" i="1"/>
  <c r="K28" i="1"/>
  <c r="L25" i="1"/>
  <c r="J27" i="1"/>
  <c r="M20" i="1"/>
  <c r="M23" i="1"/>
  <c r="K20" i="1"/>
  <c r="K23" i="1"/>
  <c r="L20" i="1"/>
  <c r="J22" i="1"/>
  <c r="M18" i="1"/>
  <c r="M12" i="1"/>
  <c r="M16" i="1"/>
  <c r="K12" i="1"/>
  <c r="K16" i="1"/>
  <c r="L12" i="1"/>
  <c r="M6" i="1"/>
  <c r="M10" i="1"/>
  <c r="K6" i="1"/>
  <c r="K10" i="1"/>
  <c r="L6" i="1"/>
  <c r="J9" i="1"/>
  <c r="J8" i="1"/>
</calcChain>
</file>

<file path=xl/sharedStrings.xml><?xml version="1.0" encoding="utf-8"?>
<sst xmlns="http://schemas.openxmlformats.org/spreadsheetml/2006/main" count="3174" uniqueCount="1691">
  <si>
    <t/>
  </si>
  <si>
    <t>Pressupost</t>
  </si>
  <si>
    <t>Código</t>
  </si>
  <si>
    <t>Resumen</t>
  </si>
  <si>
    <t>ImpPres</t>
  </si>
  <si>
    <t>Nat</t>
  </si>
  <si>
    <t>Ut</t>
  </si>
  <si>
    <t>CanPres</t>
  </si>
  <si>
    <t>PrPres</t>
  </si>
  <si>
    <t>Comentario</t>
  </si>
  <si>
    <t>N</t>
  </si>
  <si>
    <t>Longitud</t>
  </si>
  <si>
    <t>Anchura</t>
  </si>
  <si>
    <t>Altura</t>
  </si>
  <si>
    <t>Parcial</t>
  </si>
  <si>
    <t xml:space="preserve">1            </t>
  </si>
  <si>
    <t>TREBALLS PREVIS</t>
  </si>
  <si>
    <t>Capítol</t>
  </si>
  <si>
    <t xml:space="preserve">K1213251     </t>
  </si>
  <si>
    <t>Munt/desm.bast.tub metàl fixa, bast.70cm,h&lt;= 200cm,base+platafor</t>
  </si>
  <si>
    <t>Partida</t>
  </si>
  <si>
    <t>m2</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</si>
  <si>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t>
  </si>
  <si>
    <t>Mitgera pati ext</t>
  </si>
  <si>
    <t>Mitgera pati interior</t>
  </si>
  <si>
    <t>K1213251</t>
  </si>
  <si>
    <t xml:space="preserve">K1215250     </t>
  </si>
  <si>
    <t>Amort.dia bast.tub.metàl fixa,bast.70cm,h&lt;= 200cm,base+plataform</t>
  </si>
  <si>
    <t>30</t>
  </si>
  <si>
    <t>K1215250</t>
  </si>
  <si>
    <t xml:space="preserve">REV          </t>
  </si>
  <si>
    <t>REVESTIMENTS I PAVIMENTS</t>
  </si>
  <si>
    <t xml:space="preserve">K2161511a    </t>
  </si>
  <si>
    <t>Enderroc envà 5 cm</t>
  </si>
  <si>
    <t xml:space="preserve">Enderroc d'envà de ceràmica de maó buit de 5 cm de gruix amb mitjans manuals i càrrega manual de runa sobre camió o contenidor. Buit per ple, inclou revestiments de guix o morter, llindes, marcs i qualsevol altre element que incorpori
</t>
  </si>
  <si>
    <t>* Previsió</t>
  </si>
  <si>
    <t>K2161511a</t>
  </si>
  <si>
    <t xml:space="preserve">K2161511b    </t>
  </si>
  <si>
    <t>Enderroc envà 10 cm</t>
  </si>
  <si>
    <t xml:space="preserve">Enderroc de paredó de ceràmica de maó buit de 10 cm de gruix, amb mitjans manuals i càrrega manual de runa sobre camió o contenidor. Buit per ple, inclou revestiments de guix o morter, llindes, marcs, qualsevol altre element que incorpori
</t>
  </si>
  <si>
    <t>K2161511b</t>
  </si>
  <si>
    <t xml:space="preserve">K2164671     </t>
  </si>
  <si>
    <t>Enderroc paret 15 cm totxana</t>
  </si>
  <si>
    <t xml:space="preserve">Enderroc de paret de tancament de totxana de 15 cm de gruix, a mà i amb martell trencador manual. inclou revestiments de guix o morter, llindes, marcs, qualsevol altre element que incorpori.  Càrrega manual de runa sobre camió o contenidor
</t>
  </si>
  <si>
    <t>P0 edifici nou</t>
  </si>
  <si>
    <t>K2164671</t>
  </si>
  <si>
    <t xml:space="preserve">K2161511d    </t>
  </si>
  <si>
    <t>Enderroc mampara</t>
  </si>
  <si>
    <t xml:space="preserve">Enderroc de mampara amb estructura de fusta o alumini, inclòs els envidraments, les portes, marcs i tapajunts de fusta, amb mitjans manuals i càrrega manual de runa sobre camió o contenidor. Buit per ple, inclou marcs, portes i qualsevol altre element que incorpori. Càrrega de runa sobre camió o contenidor
</t>
  </si>
  <si>
    <t>P0 Edifici nou</t>
  </si>
  <si>
    <t>K2161511d</t>
  </si>
  <si>
    <t xml:space="preserve">K2182301a    </t>
  </si>
  <si>
    <t>Repicat enguixat</t>
  </si>
  <si>
    <t>Arrencada d'enrajolat, en parament vertical, amb mitjans manuals i càrrega manual de runa sobre camió o contenidor</t>
  </si>
  <si>
    <t>PE</t>
  </si>
  <si>
    <t>P1 parets</t>
  </si>
  <si>
    <t>Llindes</t>
  </si>
  <si>
    <t>pati per escala</t>
  </si>
  <si>
    <t>pati per claustre</t>
  </si>
  <si>
    <t>K2182301a</t>
  </si>
  <si>
    <t xml:space="preserve">K2182301b    </t>
  </si>
  <si>
    <t>Repicat enguixat revoltons</t>
  </si>
  <si>
    <t xml:space="preserve">Repicat de l'enguixat de les voltes i càrrega manual de runa sobre camió o contenidor
</t>
  </si>
  <si>
    <t>PE pas i arxiu</t>
  </si>
  <si>
    <t>P1 claustre</t>
  </si>
  <si>
    <t>K2182301b</t>
  </si>
  <si>
    <t xml:space="preserve">K2182231b    </t>
  </si>
  <si>
    <t>Repicat arrebossat</t>
  </si>
  <si>
    <t>Repicat d'arrebossat de morter de ciment, amb mitjans manuals i càrrega manual de runa sobre camió o contenidor</t>
  </si>
  <si>
    <t>0.5</t>
  </si>
  <si>
    <t>K2182231b</t>
  </si>
  <si>
    <t xml:space="preserve">K2183501a    </t>
  </si>
  <si>
    <t>Arrencada enrajolat</t>
  </si>
  <si>
    <t>* Previsió a justificar</t>
  </si>
  <si>
    <t>K2183501a</t>
  </si>
  <si>
    <t xml:space="preserve">K2183651a    </t>
  </si>
  <si>
    <t>Arrencada cel ras</t>
  </si>
  <si>
    <t xml:space="preserve">Arrencada de cel ras de de plaques o canyís, amb mitjans manuals i càrrega manual de runa sobre camió o contenidor, inclou cornises perimetrals i tots els elements de suport
</t>
  </si>
  <si>
    <t>P0 edifici nou Seveis Socials</t>
  </si>
  <si>
    <t>K2183651a</t>
  </si>
  <si>
    <t xml:space="preserve">K2183721a    </t>
  </si>
  <si>
    <t>Arrencada revestiment de fusta</t>
  </si>
  <si>
    <t>Arrencada d'aplacat de fusta, en llistons, amb mitjans manuals i càrrega manual de runa sobre camió o contenidor</t>
  </si>
  <si>
    <t>* Previsió P0 edifici nou</t>
  </si>
  <si>
    <t>K2183721a</t>
  </si>
  <si>
    <t xml:space="preserve">K2192913a    </t>
  </si>
  <si>
    <t>Enderroc solera</t>
  </si>
  <si>
    <t xml:space="preserve">Enderroc de solera de formigó armat, de fins a 15 cm de gruix, amb compressor i càrrega manual de runa sobre camió o contenidor
</t>
  </si>
  <si>
    <t>K2192913a</t>
  </si>
  <si>
    <t xml:space="preserve">K2194721a    </t>
  </si>
  <si>
    <t>Arrencada paviment</t>
  </si>
  <si>
    <t xml:space="preserve">Arrencada de paviment de terratzo / rajola hidràlica / gres / tova, amb mitjans manuals i càrrega manual de runa sobre camió o contenidor
</t>
  </si>
  <si>
    <t>P0 nou despatx intermedi</t>
  </si>
  <si>
    <t>K2194721a</t>
  </si>
  <si>
    <t xml:space="preserve">K2197821a    </t>
  </si>
  <si>
    <t>Arrencada sòcol</t>
  </si>
  <si>
    <t>m</t>
  </si>
  <si>
    <t xml:space="preserve">Arrencada de sòcol ceràmic, de terratzo o fusta, amb mitjans manuals i càrrega manual de runa sobre camió o contenidor
</t>
  </si>
  <si>
    <t>K2197821a</t>
  </si>
  <si>
    <t xml:space="preserve">K219A121     </t>
  </si>
  <si>
    <t>Arrencada de revestiment de graó</t>
  </si>
  <si>
    <t xml:space="preserve">Arrencada de revestiment d'esglaó (estesa i davanter), amb mitjans manuals i càrrega manual de runa sobre camió o contenidor. 
</t>
  </si>
  <si>
    <t>ecala lluerna</t>
  </si>
  <si>
    <t>K219A121</t>
  </si>
  <si>
    <t xml:space="preserve">K2164671a    </t>
  </si>
  <si>
    <t>Enderroc de graó</t>
  </si>
  <si>
    <t xml:space="preserve">Enderroc de graó a mà i amb martell trencador manual. Inclou marcs, portes i qualsevol altre element que incorpori. Càrrega manual de runa sobre camió o contenidor
</t>
  </si>
  <si>
    <t>A justificar la seva nercessitat</t>
  </si>
  <si>
    <t>K2164671a</t>
  </si>
  <si>
    <t xml:space="preserve">K21A2011a    </t>
  </si>
  <si>
    <t>Arrencada finestra</t>
  </si>
  <si>
    <t>u</t>
  </si>
  <si>
    <t xml:space="preserve">Arrencada de full i bastiment de finestra interior / exterior amb mitjans manuals i càrrega manual sobre camió o contenidor
</t>
  </si>
  <si>
    <t>façana golfes no habitable</t>
  </si>
  <si>
    <t>K21A2011a</t>
  </si>
  <si>
    <t xml:space="preserve">K21A2011b    </t>
  </si>
  <si>
    <t>Arrencada de porta exterior</t>
  </si>
  <si>
    <t xml:space="preserve">Arrencada de full, fixos i bastiment de porta balconera exterior amb mitjans manuals i càrrega manual sobre camió o contenidor
</t>
  </si>
  <si>
    <t>K21A2011b</t>
  </si>
  <si>
    <t xml:space="preserve">GRR          </t>
  </si>
  <si>
    <t>GESTIÓ RESIDUS</t>
  </si>
  <si>
    <t xml:space="preserve">RES          </t>
  </si>
  <si>
    <t>Classificació, càrrega, transport i disposición de residus</t>
  </si>
  <si>
    <t xml:space="preserve">Classificació, càrrega, transport i disposición de residus de l'enderroc i de reforma, segons l'estudi de residus del projecte
</t>
  </si>
  <si>
    <t>RES</t>
  </si>
  <si>
    <t>1</t>
  </si>
  <si>
    <t xml:space="preserve">2            </t>
  </si>
  <si>
    <t>ESTRUCTURA</t>
  </si>
  <si>
    <t xml:space="preserve">est          </t>
  </si>
  <si>
    <t>ESTINTOLAMENTS I REFORÇOS</t>
  </si>
  <si>
    <t xml:space="preserve">K4C31310a    </t>
  </si>
  <si>
    <t>Apuntalament lineal</t>
  </si>
  <si>
    <t xml:space="preserve">Muntatge i desmuntatge d'apuntalament lineal de sostre a totas alçada amb puntals metàl.lics telescòpics i tauló
</t>
  </si>
  <si>
    <t>E1 jutjat de Pau</t>
  </si>
  <si>
    <t>E2 sala de plens</t>
  </si>
  <si>
    <t>E3, E4, E4' sala de plens</t>
  </si>
  <si>
    <t>E5 porta sot</t>
  </si>
  <si>
    <t>E6</t>
  </si>
  <si>
    <t>K4C31310a</t>
  </si>
  <si>
    <t xml:space="preserve">K2142511c    </t>
  </si>
  <si>
    <t>Rebaix mur d'obra de fàbrica massissa per encastaments</t>
  </si>
  <si>
    <t>m3</t>
  </si>
  <si>
    <t xml:space="preserve">Rebaix de mur d'obra ceràmica massissa per dames:
- per obrir forats en mur per daus de formigó de recolzament de bigues
- per rebaixar mitja paret per encaix de bigues
- per obrir forats 
càrrega manual de runa sobre camió o contenidor
</t>
  </si>
  <si>
    <t>K2142511c</t>
  </si>
  <si>
    <t xml:space="preserve">K2131121d    </t>
  </si>
  <si>
    <t>Tall de disc de paret (2 costats)</t>
  </si>
  <si>
    <t xml:space="preserve">Tall en paret d'obra ceràmica, de 6 a 8 cm de fondària, amb disc de carborúndum, amb una profunditat de mitja paret
</t>
  </si>
  <si>
    <t>Panys de paret a enderrocar un cop fets els estintolaments</t>
  </si>
  <si>
    <t>E3</t>
  </si>
  <si>
    <t>E4-E4'</t>
  </si>
  <si>
    <t>K2131121d</t>
  </si>
  <si>
    <t xml:space="preserve">K2142511b    </t>
  </si>
  <si>
    <t>Enderroc mur d'obra de fàbrica massissa</t>
  </si>
  <si>
    <t xml:space="preserve">Enderroc de mur d'obra ceràmica massissa, amb mitjans manuals i càrrega manual de runa sobre camió o contenidor. inclou qualsevol altre element que incorpori
</t>
  </si>
  <si>
    <t>K2142511b</t>
  </si>
  <si>
    <t xml:space="preserve">K45GD7C5b    </t>
  </si>
  <si>
    <t>Daus formigó recolzament bigues HA-25/B/10/XC1</t>
  </si>
  <si>
    <t xml:space="preserve">Formació de daus de massissat de paret de pedra o maó massís per a recolzament de bigues, de dimensions fins a 50x30x30 cm Inclou els treballs de repicat de la paret neteja, encofrat i formigonat amb formigó HA-25/B/10/XC1, de consistència tova i grandària màxima del granulat 10 mm, abocat manualment
</t>
  </si>
  <si>
    <t>K45GD7C5b</t>
  </si>
  <si>
    <t xml:space="preserve">E4435115a    </t>
  </si>
  <si>
    <t>Acer elements estructurals emprimat i pintat</t>
  </si>
  <si>
    <t>kg</t>
  </si>
  <si>
    <t xml:space="preserve">Acer S275JR segons UNE-EN 10025-2, per a bigues formades per peça simple, en perfils laminats en calent sèrie IPN, IPE, HEB, HEA, HEM i UPN, treballat a taller i amb una capa d'imprimació antioxidant, col·locat a l'obra amb soldadura. Inclou dues mans d'emprimació epoxi i dues mans d'esmalt d'acabat
</t>
  </si>
  <si>
    <t>E1 jutjat de Pau IPN 120</t>
  </si>
  <si>
    <t>11.2</t>
  </si>
  <si>
    <t>E3, E4, E4' sala de plens IPN 120</t>
  </si>
  <si>
    <t>E5 porta sot HEB 100</t>
  </si>
  <si>
    <t>20.4</t>
  </si>
  <si>
    <t>L 180*15 llum i persiana mostrador</t>
  </si>
  <si>
    <t>40.9</t>
  </si>
  <si>
    <t>E6 nou accés local soterrani 2IPN 120</t>
  </si>
  <si>
    <t>E7 suport plafons facústics IPN 180</t>
  </si>
  <si>
    <t>21.9</t>
  </si>
  <si>
    <t>2IPN 120</t>
  </si>
  <si>
    <t>R1 reforç PE  HEB 100</t>
  </si>
  <si>
    <t>Varis a justificar</t>
  </si>
  <si>
    <t>E4435115a</t>
  </si>
  <si>
    <t xml:space="preserve">E4435115b    </t>
  </si>
  <si>
    <t>Acer elements d'acoratge, fixació i rigiditzadors emprimat i pin</t>
  </si>
  <si>
    <t xml:space="preserve">Acer S275JR segons UNE-EN 10025-2, per a elements rigiditzadors i de connexió treballat a taller, amb tall, confecció de forats fresats, col.locació de plaques, rigiditzadors, cartel.les, connectors, etc. col.locat a l'obra amb soldadura. IInclou dues mans d'emprimació epoxi i dues mans d'esmalt d'acabat.
</t>
  </si>
  <si>
    <t>E2 plaqes paret</t>
  </si>
  <si>
    <t>7850</t>
  </si>
  <si>
    <t>E4' placa paret</t>
  </si>
  <si>
    <t>E5 platines transversals</t>
  </si>
  <si>
    <t>Perfil L armat superior mostrador</t>
  </si>
  <si>
    <t>L40*4</t>
  </si>
  <si>
    <t>2.42</t>
  </si>
  <si>
    <t>E7</t>
  </si>
  <si>
    <t>R1</t>
  </si>
  <si>
    <t>Perfils suport taulells mostrador 80*40</t>
  </si>
  <si>
    <t>taulell accés</t>
  </si>
  <si>
    <t>6.6</t>
  </si>
  <si>
    <t>taulell administració</t>
  </si>
  <si>
    <t>* Varis a justificar</t>
  </si>
  <si>
    <t>E4435115b</t>
  </si>
  <si>
    <t xml:space="preserve">E4435115c    </t>
  </si>
  <si>
    <t>Soldat de pòrtics amb nusos hiperestàtics</t>
  </si>
  <si>
    <t xml:space="preserve">Verificació de soldadures dels pòrtics tranversals E1.0 i E 1.1 assegurant la hiperestaticitat dels nusos, segons instruccions de la DF, inclòs el repàs de soldadures amb emprimació antioxidant. Es farà control de les soldadures amb líquids penetrants (inclòs a la partida de control de qualitat)
</t>
  </si>
  <si>
    <t>E1.0</t>
  </si>
  <si>
    <t>E1.1</t>
  </si>
  <si>
    <t>E4435115c</t>
  </si>
  <si>
    <t xml:space="preserve">E4435115d    </t>
  </si>
  <si>
    <t>Tall IPN 360 i col.locació en nova ubicació</t>
  </si>
  <si>
    <t xml:space="preserve">Desmuntatge de calaix amb el repicat de de guix, maons i morter, neteja del perfil, tall de biga IPN 360 i col.locació en nova ubicació, inclòs apuntalament, medis aixiliars d'elevació  l'aplicació d'emprimació antioxidant
</t>
  </si>
  <si>
    <t>E4435115d</t>
  </si>
  <si>
    <t xml:space="preserve">K4ZW0054a    </t>
  </si>
  <si>
    <t>Ancoratge D=12mm</t>
  </si>
  <si>
    <t xml:space="preserve">Ancoratge sobre formigó, fàbrica de pedra o fábrica de maó massís, mitjançant rodó d'acer corrugat de diàmetre 12 mm, de longitud total de fins 40 cm. introduït en el forat practicat sobre el suport (mínim 30 cm. en tàpia o pedra i 15 en maó masssís) i reblert posterior amb resina epoxi Hilty HIT HY 50, introducció de la barra dins el forat a la foindària especificada en cada cas, retirant l'excés de resina. Es tindrà especial cura d'eliminar els restes de pols del forat (bufat mecànic) abans de la introducció de les resines.
</t>
  </si>
  <si>
    <t>E4'</t>
  </si>
  <si>
    <t>perfil mostrador</t>
  </si>
  <si>
    <t>K4ZW0054a</t>
  </si>
  <si>
    <t xml:space="preserve">K4ZW0054c    </t>
  </si>
  <si>
    <t>Ancoratge D=16mm</t>
  </si>
  <si>
    <t xml:space="preserve">Ancoratge sobre formigó, fàbrica de pedra o fábrica de maó massís, mitjançant rodó d'acer corrugat de diàmetre 16 mm, de longitud total de fins 40 cm. introduït en el forat practicat sobre el suport (mínim 30 cm. en tàpia i 15 en maó masssís) i reblert posterior amb resina epoxi Hilty HIT HY 50, introducció de la barra dins el forat a la foindària especificada en cada cas, retirant l'excés de resina. Es tindrà especial cura d'eliminar els restes de pols del forat (bufat mecànic) abans de la introducció de les resines.
</t>
  </si>
  <si>
    <t>E2</t>
  </si>
  <si>
    <t>K4ZW0054c</t>
  </si>
  <si>
    <t xml:space="preserve">KY01111Af    </t>
  </si>
  <si>
    <t>Ataconat de bigues</t>
  </si>
  <si>
    <t xml:space="preserve">Ataconat de bigues amb morter polimèric de resines sense retracció. Si és necessari es suplementarà amb maons o elements metàl.lics auxiliars. 
</t>
  </si>
  <si>
    <t>KY01111Af</t>
  </si>
  <si>
    <t xml:space="preserve">K81131E1c    </t>
  </si>
  <si>
    <t>Regularització i perfilat</t>
  </si>
  <si>
    <t xml:space="preserve">Regularització del perímetre de l'enderroc dels estintolament, amb el repicat, regularització i arestat amb morter de ciment, reglejat acabat remolinat, preparat per a la col.locació de revestiment, inclòs el tapat i reblert de bigues amb aplicació de pont d'unió, malla de fibra de vidre i morter de reparació amb resines
</t>
  </si>
  <si>
    <t>K81131E1c</t>
  </si>
  <si>
    <t xml:space="preserve">K81131E1b    </t>
  </si>
  <si>
    <t>Regularització parets per recolzament plaques</t>
  </si>
  <si>
    <t xml:space="preserve">Regularització de parament vertical  amb el repicat del revestiment existent i aplicació morter de ciment 1:7,5, reglejat acabat remolinat, preparat per ecolzament de plaques d'ancoratge de bigues de reforç
</t>
  </si>
  <si>
    <t>K81131E1b</t>
  </si>
  <si>
    <t xml:space="preserve">altres       </t>
  </si>
  <si>
    <t>ALTRES ACTUACIONS</t>
  </si>
  <si>
    <t xml:space="preserve">E4435115e    </t>
  </si>
  <si>
    <t>Marc estructural per caixes extintors entre platines pilar</t>
  </si>
  <si>
    <t xml:space="preserve">Col.locació marc extintor entre platines pilar consistent en el tall de les patines, col.ocacó del marc estructural de l'extintor i soldat de nove platines 200x10 mm, inclìs el pintat i repàs de soldadures amb emprimació antioxidant
</t>
  </si>
  <si>
    <t>E0</t>
  </si>
  <si>
    <t>E4435115e</t>
  </si>
  <si>
    <t xml:space="preserve">marc bies    </t>
  </si>
  <si>
    <t>Marc estructural per caixes extintors</t>
  </si>
  <si>
    <t xml:space="preserve">Confecció de forat en paret de càrrega i col.locació de marc estructural per encastar en paret caixes de BIE's i d'extintors, format per xapa d'acer de 25-30 cm de profunditat i 10 mm de gruix, inclòs el rejuntat amb morter de reparació sense retracció
</t>
  </si>
  <si>
    <t>P1 i P2</t>
  </si>
  <si>
    <t>marc bies</t>
  </si>
  <si>
    <t xml:space="preserve">marc cond    </t>
  </si>
  <si>
    <t>Marc estructural per pas de conductes clima</t>
  </si>
  <si>
    <t xml:space="preserve">Confecció de forat en paret de càrrega i col.locació de marc estructural per encastar en paret fins a 60 cm d'amplada, 60 cm de profunditat i 10 mm de secció,  pel pas de conductes de climatització. Inclou el rejuntat amb morter polimèric de reparació sense retracció
</t>
  </si>
  <si>
    <t>* previsió</t>
  </si>
  <si>
    <t>marc cond</t>
  </si>
  <si>
    <t xml:space="preserve">K81131E1d    </t>
  </si>
  <si>
    <t>Reparació paret estructural</t>
  </si>
  <si>
    <t xml:space="preserve">Reparació paret estructural fins 0,5 m2 cosistent en la reconstitució de la paret afectada amb maons i morter. Inclou neteja i preparació del forat existent, repicat lateral per poder fer traves, col.locació de maons, ataconat i rejuntat amb morter de reparació sense retracció
</t>
  </si>
  <si>
    <t>K81131E1d</t>
  </si>
  <si>
    <t xml:space="preserve">E7D21523     </t>
  </si>
  <si>
    <t>Ignifigació amb morter ciment+perlita+vermiculita R 60</t>
  </si>
  <si>
    <t xml:space="preserve">Aïllament amb morter format per ciment i perlita amb vermiculita (o bé morter de ciment i llana de roca), projectat sobre elements lineals per aconseguir R-60, gruixos segons les taules del fabricant per a cada perfil, inclòs el certificat de de la solució incloent la certiififcació de gruixos d'una EAD.
</t>
  </si>
  <si>
    <t>P0</t>
  </si>
  <si>
    <t>SOSTRES</t>
  </si>
  <si>
    <t>vestíbul</t>
  </si>
  <si>
    <t>semisot</t>
  </si>
  <si>
    <t>PE porxo sortida pati</t>
  </si>
  <si>
    <t>P1</t>
  </si>
  <si>
    <t>sala plens</t>
  </si>
  <si>
    <t>despatxos, passos i lavabos</t>
  </si>
  <si>
    <t>PILARS</t>
  </si>
  <si>
    <t>E1.0,E1.1,E1.2 HEB 200</t>
  </si>
  <si>
    <t>1.15</t>
  </si>
  <si>
    <t>E4, E5a, E5b, E5a, E6b  2UPN140</t>
  </si>
  <si>
    <t>0.3</t>
  </si>
  <si>
    <t>Bigues</t>
  </si>
  <si>
    <t>E1.0  3IPN 300</t>
  </si>
  <si>
    <t>0.905</t>
  </si>
  <si>
    <t>E1.1 2IPN 260</t>
  </si>
  <si>
    <t>0.793</t>
  </si>
  <si>
    <t>E4 2IPN 200</t>
  </si>
  <si>
    <t>0.619</t>
  </si>
  <si>
    <t>E5 2IPN 200</t>
  </si>
  <si>
    <t>E6 2IPN 220</t>
  </si>
  <si>
    <t>0.677</t>
  </si>
  <si>
    <t>E7 2IPN 260</t>
  </si>
  <si>
    <t>E9 2IPN 100</t>
  </si>
  <si>
    <t>0.501</t>
  </si>
  <si>
    <t>E10 2IPN 160</t>
  </si>
  <si>
    <t>coberta zona no habitable f`-f``-j'-j``  IPN100</t>
  </si>
  <si>
    <t>0.32</t>
  </si>
  <si>
    <t>E7D21523</t>
  </si>
  <si>
    <t xml:space="preserve">E7D69TK0     </t>
  </si>
  <si>
    <t>Ignifugació Pintat intumescent R 60</t>
  </si>
  <si>
    <t xml:space="preserve">Pintat ignífug de perfils d'acer amb una capa de imprimació i pintura intumescent per a R-60 en bigues, biguetes i pilars, gruixos segons les taules del fabricant per a cada perfil, inclòs el certificat de de la solució incloent la certiififcació de gruixos d'una EAD.
</t>
  </si>
  <si>
    <t>BIGUETES NOU BAU</t>
  </si>
  <si>
    <t>jutjat de pau + pas</t>
  </si>
  <si>
    <t>administració</t>
  </si>
  <si>
    <t>alcaldia</t>
  </si>
  <si>
    <t>coberta zona habitable</t>
  </si>
  <si>
    <t>s-n  2IPN 180</t>
  </si>
  <si>
    <t>0.558</t>
  </si>
  <si>
    <t>q-n  1 IPN 200</t>
  </si>
  <si>
    <t>o-n  2IPN 200</t>
  </si>
  <si>
    <t>n-n 1 IPN 200</t>
  </si>
  <si>
    <t>Reforç inferior llosa escala IPN 160</t>
  </si>
  <si>
    <t>Recolzament bigues NOU BAU sobre paret de pedra L150*150*15</t>
  </si>
  <si>
    <t>Nivells 0 i E</t>
  </si>
  <si>
    <t>Marc finestra  E7  UPN 300</t>
  </si>
  <si>
    <t>xapa 10 mm encamisat pilars d'obra E1.0,E1.1,E1.2</t>
  </si>
  <si>
    <t>ESTINTOLAMENTS</t>
  </si>
  <si>
    <t>0.381</t>
  </si>
  <si>
    <t>0.467</t>
  </si>
  <si>
    <t>E7D69TK0</t>
  </si>
  <si>
    <t xml:space="preserve">E4DC1D00     </t>
  </si>
  <si>
    <t>Encofrat llosa</t>
  </si>
  <si>
    <t>Muntatge i desmuntatge d'encofrat per a lloses, a una alçària &lt;=3 m, amb tauler de fusta de pi</t>
  </si>
  <si>
    <t>Màquines clima</t>
  </si>
  <si>
    <t>E4DC1D00</t>
  </si>
  <si>
    <t xml:space="preserve">E4BC3000     </t>
  </si>
  <si>
    <t>Acer b/corrugada B 500 S p/armadura llosa</t>
  </si>
  <si>
    <t>Acer en barres corrugades B 500 S de límit elàstic &gt;= 500 N/mm2, per a l'armadura de lloses</t>
  </si>
  <si>
    <t>màquines clima</t>
  </si>
  <si>
    <t>E4BC3000</t>
  </si>
  <si>
    <t xml:space="preserve">E45C17H4a    </t>
  </si>
  <si>
    <t>Formigó per llosa HA - 30 / F / 20 / XC2</t>
  </si>
  <si>
    <t xml:space="preserve">Formigonament de lloses inclinades amb formigó per armar amb additiu hidròfug HA - 30 / F / 20 / XC2 amb una quantitat de ciment de 275 kg/m3 i relació aigua ciment =&lt; 0.6, abocat amb bomba
</t>
  </si>
  <si>
    <t>E45C17H4a</t>
  </si>
  <si>
    <t xml:space="preserve">E894B0M2     </t>
  </si>
  <si>
    <t>Sanejat, passivat i pintat de biguetes en forjats existents</t>
  </si>
  <si>
    <t xml:space="preserve">Raspallat de pintura i l'òxid amb mitjans manuals fins a la seva completa eliminació i neteja fins a un grau de preparació St2 (norma SIS 055900-1967), amb mitjans manuals i càrrega manual de runa sobre contenidor, Pintat amb 2 capes d'emprimació antioxidant epoxi i 2 mans d'acabat amb pintura epoxi
</t>
  </si>
  <si>
    <t>E894B0M2</t>
  </si>
  <si>
    <t xml:space="preserve">K8741120     </t>
  </si>
  <si>
    <t>Sanejat, passivat i pintat d'estructures d'acer</t>
  </si>
  <si>
    <t xml:space="preserve">Raspallat de pintura i l'òxid amb mitjans manuals fins a la seva completa eliminació i neteja fins a un grau de preparació St2 (norma SIS 055900-1967), amb mitjans manuals i càrrega manual de runa sobre contenidor. Pintat amb esmalt sistètic, amb dues mans d'emprimació epoxi i dues mans d'acabat. En les superfícies trepitjables (grons), l'acabat serà amb epoxi
</t>
  </si>
  <si>
    <t>K8741120</t>
  </si>
  <si>
    <t xml:space="preserve">K4FR16F1b    </t>
  </si>
  <si>
    <t>Grapat d'esquerdes en murs interiors</t>
  </si>
  <si>
    <t xml:space="preserve">Grapat de murs consistent en:
-Tall amb màquina penetrant en el maó massís, a una profunditat de 2,5 cm. respecte del maó. El tall es farà en la zona de mínima afectació de les motllures o carreus.
- Execució dels taladres i extracció completa  de la pols dels forats
- Injecció de morter polimèric de ciment amb resines sintètiques i fibres, fluid i de retracció controlada
- Col.locació d'una barra corrugada de d. 10 mm en forma de U, de 20 cm amb els extrems en pota encastada de  7 cm previ taladre i rebliment de resines epoxi. 
- Reblert de la regata amb morter poliméric de resines, tipus monotop 612
- Capa d'acabat i reparació puntual de les motllures afectades amb morter de resines capa fina, tipus monotop 620
</t>
  </si>
  <si>
    <t>K4FR16F1b</t>
  </si>
  <si>
    <t xml:space="preserve">K4FR16F1e    </t>
  </si>
  <si>
    <t>Grapat d'esquerdes en voltes</t>
  </si>
  <si>
    <t xml:space="preserve">Grapat de voltes consistent en:
- Repicat del revestiment fins deixar els maó vist en la zona de l'esquerda
-Extracció de les peces trencades
-Tall amb màquina del junt entre maons penetrant en el maó massís, a una profunditat de 2,0 cm. respecte del maó. 
- Col.locació d'una barra corrugada de D. 5 mm passivada  de 50 cm cm amb els extrems lrebaixats per millorar l'aherència
- Reblert del junt i l'armadura amb morter poliméric de resines, tipus monotop 612
-Reposició de les peces tallades preses amb morter adherent
</t>
  </si>
  <si>
    <t>K4FR16F1e</t>
  </si>
  <si>
    <t xml:space="preserve">K4FR16F1g    </t>
  </si>
  <si>
    <t>Grapat d'esquerdes en arcs o llindes de pedra</t>
  </si>
  <si>
    <t xml:space="preserve">Grapat d'arcs de pedra consistent en 3 ancoratges en diagonal segons plànols de detall mitjançant rodó d'acer corrugat de diàmetre 8 mm, introduït en el forat practicat sobre el suport d'una  longitud variable, en funció del gruix de l'arc i reblert posterior amb resina epoxi Hilty HIT HY 50, introducció de la barra dins el forat a la foindària especificada en cada cas, retirant l'excés de resina. Es tindrà especial cura d'eliminar els restes de pols del forat (bufat mecànic) abans de la introducció de les resines.
Tapat dels orificis amb morter del color de la pedra.
Repicat de les fissures, sanejat i neteja i reblert de pasta d'estucat del color i textura de la pedra
</t>
  </si>
  <si>
    <t>K4FR16F1g</t>
  </si>
  <si>
    <t xml:space="preserve">BIGAFUS      </t>
  </si>
  <si>
    <t>Susbtitució de biga / bigueta de fusta</t>
  </si>
  <si>
    <t xml:space="preserve">Substitució de biga / bigueta de fusta de secció aproximada 14-15 cm a 20-24 cm
Contemplen els següents treballs:
- Preparació dels forats per a l'extracció de les biguetes i la colo.locació de les noves
- Extracció de bigueta amb els medis necessaris, iclòs el seu tall
- Col·locació de bigueta nova, ataconat a l'obra amb morter sense retracció
- Recostrucció de les zones afectades amb maons i morter de ciment sense retracció
- Apuntalament necessari per fer les actuacions amb seguretat
- Medis auxiliars necessaris
- Càrrega manual de runa sobre camió o contenidor
</t>
  </si>
  <si>
    <t>BIGAFUS</t>
  </si>
  <si>
    <t>2</t>
  </si>
  <si>
    <t xml:space="preserve">3            </t>
  </si>
  <si>
    <t>TANCAMENTS I DIVISÒRIES</t>
  </si>
  <si>
    <t xml:space="preserve">K614SM1Eb    </t>
  </si>
  <si>
    <t>Calaix / regularització envà maó buit 5 cm</t>
  </si>
  <si>
    <t xml:space="preserve">Calaix / regularització de brancals amb envà recolzat divisori de 5 cm de gruix, de supermaó de 500x250x50 mm, LD, categoria I, segons la norma UNE-EN 771-1, per a revestir, col.locat amb morter ciment 1:4 i lligat a l'obra amb tacs quiímics D.6 mm cada tres filades
</t>
  </si>
  <si>
    <t xml:space="preserve">K614HSAKa    </t>
  </si>
  <si>
    <t>Envà maó buit 10 cm</t>
  </si>
  <si>
    <t>Paredó recolzat divisori de 10 cm de gruix, de totxana de 290x140x100 mm, LD, categoria I, segons la norma UNE-EN 771-1 , per a revestir, col.locat amb morter mixt 1:2:10</t>
  </si>
  <si>
    <t>bancada cuina</t>
  </si>
  <si>
    <t>K614HSAKa</t>
  </si>
  <si>
    <t xml:space="preserve">E612TRAV     </t>
  </si>
  <si>
    <t>Paret maó buit 15 cm</t>
  </si>
  <si>
    <t>Paret divisòria recolzada de gruix 14 cm, de totxana, LD, de 290x140x100 mm, per a revestir, categoria I, segons la norma UNE-EN 771-1, col.locat amb morter per a ram de paleta industrialitzat M 5 (5 N/mm2) de designació (G) segons norma UNE-EN 998-2</t>
  </si>
  <si>
    <t>Ajustar passos portes</t>
  </si>
  <si>
    <t>jutjat de pau</t>
  </si>
  <si>
    <t>Tancament frontal plataforma elevadora</t>
  </si>
  <si>
    <t>E612TRAV</t>
  </si>
  <si>
    <t xml:space="preserve">K4ZW0054b    </t>
  </si>
  <si>
    <t>Ancoratge D=8mm</t>
  </si>
  <si>
    <t xml:space="preserve">Ancoratge de fàbrica amb mur de formigó o fàbrica mitjançant rodó corrugat d'acer inoxidable de diàmetre 8 mm, introduït en el forat practicat sobre el suport de formigó (prèvia neteja exhaustiva del forat) i reblert mb resina epoxi yipus Hilty HIT HY 50, amb una penetració mínima de 10 cm, retirant l'excés de resina. Es tindrà especial cura d'eliminar els restes de pols del forat (bufat mecànic) abans de la introducció de les resines.
</t>
  </si>
  <si>
    <t>alcaldia, reducció pas porta</t>
  </si>
  <si>
    <t>3.3333</t>
  </si>
  <si>
    <t>jutjat de pau recrescut agulla porta accés</t>
  </si>
  <si>
    <t>E4' recrescut agulla</t>
  </si>
  <si>
    <t>K4ZW0054b</t>
  </si>
  <si>
    <t xml:space="preserve">E83FU015d    </t>
  </si>
  <si>
    <t>Envà cartró guix acústic 120 mm hidròfug</t>
  </si>
  <si>
    <t xml:space="preserve">Envà acústic  de plaques de guix laminat format per estructura amb perfileria de planxa d'acer galvanitzat, muntants cada 400 mm de 70 mm d'amplària i canals de 70 mm d'amplària, 2 plaques a cada cara, les interiors  tipus estàndard (A) de 12,5 mm de gruix i les exteriors tipus hidròfuga (H) de 12,5 mm de gruix, fixades mecànicament i i aïllament amb placa semirígida de fibres de cotó reciclat, conductivitat tèrmica &lt;= 0.032 W/(m·K) de 60 mm, amb un gruix total de 12 cm i un RA (DBA) =53,5 dB ; Rw (dB) = 55 (-1,-6). 
</t>
  </si>
  <si>
    <t>P0E</t>
  </si>
  <si>
    <t>polivalent 1</t>
  </si>
  <si>
    <t>lavabos</t>
  </si>
  <si>
    <t>pas 2</t>
  </si>
  <si>
    <t>P Golfes</t>
  </si>
  <si>
    <t>EDIFICI NOU</t>
  </si>
  <si>
    <t>despatxos</t>
  </si>
  <si>
    <t>recepcepció</t>
  </si>
  <si>
    <t>E83FU015d</t>
  </si>
  <si>
    <t xml:space="preserve">E83FU015e    </t>
  </si>
  <si>
    <t>Barrera acústica 120 mm</t>
  </si>
  <si>
    <t xml:space="preserve">Barrera acústica de plaques de guix laminat format per estructura amb perfileria de planxa d'acer galvanitzat fixada a sostre i amb tornapuntes laterals per garantir l'estabilitat,  muntants cada 400 mm de 70 mm d'amplària i canals de 70 mm d'amplària, 2 plaques a cada cara, tipus estàndard (A) de 12,5 mm de gruix, fixades mecànicament i aïllament amb placa semirígida de fibres de cotó reciclat, conductivitat tèrmica &lt;= 0.032 W/(m·K) de 60 mm de gruix en total, amb un gruix total de 12 cm i un RA (DBA) =53,5 dB ; Rw (dB) = 55 (-1,-6).
</t>
  </si>
  <si>
    <t>reunions polivalents 2</t>
  </si>
  <si>
    <t>intervenció i comptabilitat</t>
  </si>
  <si>
    <t>P2</t>
  </si>
  <si>
    <t>E83FU015e</t>
  </si>
  <si>
    <t xml:space="preserve">E83FU015b    </t>
  </si>
  <si>
    <t>Extradossats hidròfug façanes i mitgeres ext</t>
  </si>
  <si>
    <t xml:space="preserve">Extradossat de plaques de guix laminat format per estructura autoportant  amb perfileria de planxa d'acer galvanitzat, situats cada 400 mm,  de secció 70 / 90mm x 45 mm en funció de la situació amb rigiditzadors a paret, amb placqus, hidròfugues (H) de 15 mm de gruix, fixades mecànicament i aïllament amb placa semirígida de fibres de cotó reciclat, conductivitat tèrmica &lt;= 0.032 W/(m·K), de 120 mm de gruix en total. Inclou pp. de retorns en brancals, llindes i entregues corbes en els arcs, buit per ple. 
</t>
  </si>
  <si>
    <t>Façana SO vestíbul</t>
  </si>
  <si>
    <t>buits descomptant retorns</t>
  </si>
  <si>
    <t>Façana NE (secretaria)</t>
  </si>
  <si>
    <t>Façana SO sala d'actes</t>
  </si>
  <si>
    <t>Façana NE</t>
  </si>
  <si>
    <t>P GOLFES</t>
  </si>
  <si>
    <t>E83FU015b</t>
  </si>
  <si>
    <t xml:space="preserve">E83FU015f    </t>
  </si>
  <si>
    <t>Extradossat hidròfug mitgeres, parets interiors i calaixos</t>
  </si>
  <si>
    <t xml:space="preserve">Extradossat de plaques de guix laminat format per estructura autoportant amb perfileria de planxa d'acer galvanitzat, muntants situats cada 400 mm,  de secció 70 / 90mm x 45 mm en funció de la situació, amb rigiditzadors a paret, amb plaques, hidròfugues (H) de 15 mm de gruix, fixades mecànicament i aïllament amb aïllament amb placa semirígida de fibres de cotó reciclat, conductivitat tèrmica &lt;= 0.032 W/(m·K) de 60 mm de gruix. 
</t>
  </si>
  <si>
    <t>pas 1</t>
  </si>
  <si>
    <t>pas 2 (calaixos verticals)</t>
  </si>
  <si>
    <t>pas 2 calaixos horitzontals)</t>
  </si>
  <si>
    <t>sala de plens</t>
  </si>
  <si>
    <t>claustre</t>
  </si>
  <si>
    <t>E83FU015f</t>
  </si>
  <si>
    <t xml:space="preserve">E66AU005a    </t>
  </si>
  <si>
    <t>Divisòria modular lavabos</t>
  </si>
  <si>
    <t xml:space="preserve">Cabina formada por placas de compacto fenólico de 12/13 mm. de grueso, tipo Fundermax o similar. Laminado de alta presión (HPL) fabricado según norma EN 438; compuesto por celulosa e impregnado de resinas termoendurecibles y prensado a alta presión y temperatura. Su núcleo interior es de color negro estándar. Las caras exteriores decorativas son impregnadas con resina melamínica, color liso a definir.
Resistente a la humedad y el vapor, altamente resistente a muchos productos químicos y al impacto y rayado, higiénico, con una superficie no tóxica.
Cabina a base de frentes laterales, frentes intermedios y puertas de 2 m de altura. 
Accesorios de fijación “U” / "L"de de acero inoxidable Aisi-316 en plafones laterales contra pared y contra fijo. 
Pernios, condena y pomo con indicador de libre/ocupado en acero inoxidable Aisi-304 y pies regulables en Aisi-316.
Altura de los frontales y de las puertas unificada, sin pies, soportando las puertas elevadas 1 cm de suelo coicidiendo con la junta técnica de la puerta, con perfiles  "L" de acero inoxidable Aisi-316por la cara interior
Perfil superior "L" / "U" de acero inoxidables ASI-316 para ocultar el pequeño decalaje entre la altura de los plafones fijos y los de las puertas, obteniendo un frontal de igual altura de fijos y puertas, tanto en la zona del suelo como en la superior
</t>
  </si>
  <si>
    <t>E66AU005a</t>
  </si>
  <si>
    <t xml:space="preserve">envacust     </t>
  </si>
  <si>
    <t>Envà mòbil acústic</t>
  </si>
  <si>
    <t xml:space="preserve">Suministro e Instalación de muro móvil acústico multidireccional tipo REITER R-1901, con aislamiento acústico de 49 db y  sin guia en el suelo u carril encastrado en falso techo, con suspensiones de mínímo 170 mm y máximo 600 mm de longitud, formadas por variilas de acero M10 sujetas a viga de acero mediante soldadura y carril sujeto a las placas de las suspendiones  mediante tuercas M10 autoblocantes. Las suspensiones de los carriles incorporan la regulación de la nivelación para compensar el desnivel que pueda existir en la estructura metálica.El carril del que irán suspendidos los módulos estará formado por un perfil de aluminio extrusionado 6063 T5 al que se le incluyen perfiles de las mismas características de extrusion para recibir y quedar integrados en el falso techo o tabica.  El muro estará compuesto por modulos ciegos independientes que encajarán entre si con juntas acústicas verticales que ajustan mediante un perfil de coextrusión que autocentra el módulo al unirlo con el anterior, consiguiendo un ajuste vertical constante y  una perfecta alineación. Los módulos estarán formados por una estructura interna formada por un bastidor autoportante metálica y de aluminio anodizado  que garantiza su rigidez estructural y que aloja los mecanismos telescópicos con  la cámara con material de aislamiento acústico de lana de roca  con densidad nominal de 40 kg/m3. El espesor de los módulos será de 103 mm, incluidos 2 tableros de 16 mm de espesor acabados en  melamina REITER imitacion madera  a definir por la D.F. Los módulos irán suspendidos del carril por unos rodamientos compuestos de doble rodillo polimérico autolubricante que se deslizará por los dos labios horizontales del carril , permitiendo deslizamientos, cambios de dirección , cruces, etc. sin precisar placas giratorias, cambios de aguja, etc. Los cambios de dirección se realizarán mediantes juntas en forma de "T" o "L" de manera que puedan desplazarse del eje del cerramiento a la zona de almacenamiento prevista y viceversa, así como a las distintas zonas proyectadas Cada módulo irá equipado con dos rodamientos ligados  mediante  eje roscado a la estructura  interna del mismo. El  muro estará compuesto por Paneles simples de máximo ancho 1220 mm,   panel puerta interna de 1220 mmy 1 panel montante telescópico de máximo ancho 1220mm , todos ellos de altura bajo carril maxima de 4.500 mm. incluso parte proporcional de juntas en "T" y "L" y carril adicional necesario para cumplir lo proyectado, b y terminado según los planos de proyecto e indicaciones de la DF. En partidas de acero estructural se incluyen las vigas u otros elementos soportantes que deban colocarse debido a resistencia del forjado o estructura insuficiente o porque estén a alturas superiores a 600 mm desde la parte inferior del carril. 
</t>
  </si>
  <si>
    <t>envacust</t>
  </si>
  <si>
    <t xml:space="preserve">E7CPASG1     </t>
  </si>
  <si>
    <t>Pannell aïllament acústic</t>
  </si>
  <si>
    <t xml:space="preserve">Panell acústic del tipus Acústica Integral model Acustimódul-80A de 450x3000x80 amb planxa llisa exterior i microperforada interior, pre lacada en color RAL 9002, interior amb llana de roca absrbent de 70 Kg /m2,. inclòs accesoris de muntatge, elements d'acabat, remats de cantoneres, estructura de suport i fixacions d'acord al plànol de projecte i instruccions de la direcció facultativa. Inclou una porta integrada en el tancament
</t>
  </si>
  <si>
    <t>* Previsió coberta</t>
  </si>
  <si>
    <t>E7CPASG1</t>
  </si>
  <si>
    <t>Barrera fònic</t>
  </si>
  <si>
    <t>Barrera fònica Plenum de Rokfon</t>
  </si>
  <si>
    <t xml:space="preserve">m2. Suministro e instalación de barrera acústica para divisoria, a través del plenum, formada por panel acústico autoportante de lana de roca biosoluble conforme la norma ISO 13964 con un alto porcentaje de material reciclado Pre Consumer conforme la norma 14021 modelo Rockfon Tabique Plenum de 1200x600x80 mm de espesor, revestido en anbas caras por un  kraft-aluminio, se fijará verticalmente sobre una estructura soporte en U incluida en el precio colocado entre el forjado y la divisoria para mejorar el aislamiento acústico lateral entre espacios y se obturarán las juntas entre paneles con cinta de aluminio. El sistema tendrá una clasificación al fuego Euroclase A1, conforme la norma EN 13501-1. Resistencia a la humedad hasta el 100%. El sistema será resistente al crecimiento de moho y bacterias (clase 0 según ISO 846).   El sistema presentará un aislamiento acústico directo Rw= 17 dB, podrá obtener un aislamiento acustico lateral Dn,f,w hasta 39dB  (-2;-6) en combinación con un techo modelo Rockfon Blanca. Contará con EPD según ISO 14025/EN 15804.
</t>
  </si>
  <si>
    <t xml:space="preserve">desp-mampara </t>
  </si>
  <si>
    <t>Desplaçament de mampara</t>
  </si>
  <si>
    <t xml:space="preserve">Desplaçament de mampara fins a la nova posició, amb fixacions a terra, parets i sostre (envà acústic realitzat en partida a banda)
</t>
  </si>
  <si>
    <t>Edifici nou. P2</t>
  </si>
  <si>
    <t>desp-mampara</t>
  </si>
  <si>
    <t xml:space="preserve">EKK15111     </t>
  </si>
  <si>
    <t>* Reixeta estampada alumini 15x15cm</t>
  </si>
  <si>
    <t>Reixeta de ventilació estampada d'alumini, de 15x15 cm, fixada mecànicament</t>
  </si>
  <si>
    <t>EKK15111</t>
  </si>
  <si>
    <t xml:space="preserve">EKK15221     </t>
  </si>
  <si>
    <t>* Reixeta estampada alumini 20x20cm</t>
  </si>
  <si>
    <t>Reixeta de ventilació estampada d'alumini, de 20x20 cm, fixada mecànicament</t>
  </si>
  <si>
    <t>EKK15221</t>
  </si>
  <si>
    <t xml:space="preserve">EKK15331     </t>
  </si>
  <si>
    <t>* Reixeta estampada alumini 30x30cm</t>
  </si>
  <si>
    <t>Reixeta de ventilació estampada d'alumini, de 30x30 cm, fixada mecànicament</t>
  </si>
  <si>
    <t>EKK15331</t>
  </si>
  <si>
    <t xml:space="preserve">K7C23474a    </t>
  </si>
  <si>
    <t>Aïllament planxa (XPS) g=50mm</t>
  </si>
  <si>
    <t xml:space="preserve">Aïllament de planxa de poliestirè extruït (XPS), de 50 mm de gruix, resistència a compressió &gt;= 300 kPa, transmitància 0,032 W/m2K, amb la superfície acanalada i cantell encadellat, col·locada amb fixacions mecàniques
</t>
  </si>
  <si>
    <t>Terra golfes no habitable</t>
  </si>
  <si>
    <t>K7C23474a</t>
  </si>
  <si>
    <t xml:space="preserve">K9Q24147a    </t>
  </si>
  <si>
    <t>Protecció aïllament tauler OSB g=16 mm</t>
  </si>
  <si>
    <t xml:space="preserve">Tauler OSB/3, de 16 mm de gruix, per a ambient humit segons UNE-EN 300, reacció al foc B-s2, d0, tallat a mida, col.locat al damunt de l'aïlllametnt sense junts, amb traves de platines metàl.liques cargolades als taulers amb cargols de cabota plana, de foma que no hi hagi resalts.
</t>
  </si>
  <si>
    <t>K9Q24147a</t>
  </si>
  <si>
    <t xml:space="preserve">E7C91824b    </t>
  </si>
  <si>
    <t>Aïllament feltre llana roca g=50mm</t>
  </si>
  <si>
    <t xml:space="preserve">Aïllament amb feltres de llana mineral de roca de densitat 60 a 70 kg/m3, de 50 mm de gruix amb trasmitància &lt; 0,031 W/m2K i amb porotecció de làmina d'alumini en la mateixa direcció de les fibres, col·locat amb fixacions mecàniques
</t>
  </si>
  <si>
    <t>Forjat PE amb soterrani</t>
  </si>
  <si>
    <t>E7C91824b</t>
  </si>
  <si>
    <t xml:space="preserve">E7C91824c    </t>
  </si>
  <si>
    <t>Aïllament placa llana roca g=50mm</t>
  </si>
  <si>
    <t xml:space="preserve">Aïllament amb placa semirígida de llana mineral de roca de densitat 60 a 70 kg/m3, de 50 mm de gruix amb trasmitància &lt; 0,031 W/m2K i porotecció de làmina d'alumini en la mateixa direcció de les fibres, col·locat amb fixacions mecàniques
</t>
  </si>
  <si>
    <t>Pártió entre zona habitable i zona no habitable golfes</t>
  </si>
  <si>
    <t>E7C91824c</t>
  </si>
  <si>
    <t xml:space="preserve">E7C91824d    </t>
  </si>
  <si>
    <t>Aïllament feltre llana roca g=120mm</t>
  </si>
  <si>
    <t xml:space="preserve">Aïllament amb feltres de llana mineral de roca de densitat 60 a 70 kg/m3, de 120 mm de gruix amb trasmitància &lt; 0,031 W/m2K i protecció de làmina d'alumini en la mateixa direcció de les fibres, col·locat amb fixacions mecàniques
</t>
  </si>
  <si>
    <t>VERTICAL</t>
  </si>
  <si>
    <t>Superior façanes per damunt de cel ras (cont. de l'extradossat)</t>
  </si>
  <si>
    <t>BANDES HORITZONTALS (Ponts tèrmics sostres amb façanes)</t>
  </si>
  <si>
    <t>Forjat sostre PB amb façana 11 set</t>
  </si>
  <si>
    <t>Forjat sostre P1 amb façana 11 set</t>
  </si>
  <si>
    <t>Forjat sostre P1 amb façana NE</t>
  </si>
  <si>
    <t>Forjat sostre P1 amb façana E</t>
  </si>
  <si>
    <t>E7C91824d</t>
  </si>
  <si>
    <t>3</t>
  </si>
  <si>
    <t xml:space="preserve">4            </t>
  </si>
  <si>
    <t>REVESTIMENTS</t>
  </si>
  <si>
    <t xml:space="preserve">K8122112     </t>
  </si>
  <si>
    <t>Enguixat reglejat vertical</t>
  </si>
  <si>
    <t xml:space="preserve">Enguixat reglejat a tota alçada sobre parament vertical interior amb guix YG, acabat lliscat amb guix YF. Inclou pp. de guardavius
</t>
  </si>
  <si>
    <t>P2 golfes</t>
  </si>
  <si>
    <t>interior lluerna</t>
  </si>
  <si>
    <t>K8122112</t>
  </si>
  <si>
    <t xml:space="preserve">K8122112a    </t>
  </si>
  <si>
    <t>Reparació guix vertical</t>
  </si>
  <si>
    <t xml:space="preserve">Reparació d'enguixat a tota alçada, arestant, tapant forats i irregularitats amb guix i massilla, polint fins deixar superfícies llises aptes per a pintar. 
Les zones més degradades s'han comptabilitzat en partides a banda (repicat i enguixat)
</t>
  </si>
  <si>
    <t>P0 edifici nou, parets existents</t>
  </si>
  <si>
    <t>K8122112a</t>
  </si>
  <si>
    <t xml:space="preserve">E8122412     </t>
  </si>
  <si>
    <t>Enguixat reglejat,horitzontal</t>
  </si>
  <si>
    <t xml:space="preserve">Enguixat reglejat a tota alçada sobre parament horitzontal interior, amb guix YG, acabat lliscat amb guix YF. 
</t>
  </si>
  <si>
    <t>E8122412</t>
  </si>
  <si>
    <t xml:space="preserve">E8122412a    </t>
  </si>
  <si>
    <t>Enguixat revoltons</t>
  </si>
  <si>
    <t xml:space="preserve">Enguixat a tota alçada de revoltons, amb guix YG, acabat lliscat amb guix YF
</t>
  </si>
  <si>
    <t>E8122412a</t>
  </si>
  <si>
    <t xml:space="preserve">K8122112b    </t>
  </si>
  <si>
    <t>Reparació guix horitzontal</t>
  </si>
  <si>
    <t xml:space="preserve">Reparació a tota alçada d'enguixat, renovant zones degradads, tapant forats i irregularitats amb guix i massilla, polint fins deixar superfícies llises aptes per a pintar
</t>
  </si>
  <si>
    <t>K8122112b</t>
  </si>
  <si>
    <t xml:space="preserve">E8989240     </t>
  </si>
  <si>
    <t>Pintura plàstica guix vertical</t>
  </si>
  <si>
    <t xml:space="preserve">Pintat a tota alçada de parament vertical interior de guix, amb pintura plàstica amb acabat llis, amb una capa de fons diluïda, i dues d'acabat
</t>
  </si>
  <si>
    <t>enguixats</t>
  </si>
  <si>
    <t>reparació guixos</t>
  </si>
  <si>
    <t>hidropliotlite P0E</t>
  </si>
  <si>
    <t>extradossats</t>
  </si>
  <si>
    <t>extradossats façana</t>
  </si>
  <si>
    <t>envans</t>
  </si>
  <si>
    <t>E8989240</t>
  </si>
  <si>
    <t xml:space="preserve">K898MHN0a    </t>
  </si>
  <si>
    <t>Pintat al hidropliolite vertical</t>
  </si>
  <si>
    <t xml:space="preserve">Pintat a tota alçada de parament amb pintura hidropliolite, amb una capa d'imprimació fixadora i 2 capes d'acabat llis
</t>
  </si>
  <si>
    <t>K898MHN0a</t>
  </si>
  <si>
    <t xml:space="preserve">E8989240b    </t>
  </si>
  <si>
    <t>Pintura plàstica guix horitzontal - inclinat</t>
  </si>
  <si>
    <t xml:space="preserve">Pintat a tota alçada de parament horitzontal - inclinat  interior de guix , amb pintura plàstica amb acabat llis, amb una capa de fons diluïda, i dues d'acabat
</t>
  </si>
  <si>
    <t>P0 cel ras vestíbul</t>
  </si>
  <si>
    <t>revoltons</t>
  </si>
  <si>
    <t>cels rasos</t>
  </si>
  <si>
    <t>neteja</t>
  </si>
  <si>
    <t>cel ras sala plens</t>
  </si>
  <si>
    <t>cel ras despaxtos, passos, netejka i lavabos</t>
  </si>
  <si>
    <t>E8989240b</t>
  </si>
  <si>
    <t xml:space="preserve">E81131E2     </t>
  </si>
  <si>
    <t>Arrebossat reglejat remolinat</t>
  </si>
  <si>
    <t xml:space="preserve">Arrebossat reglejat a tota alçada sobre parament vertical interior, amb morter de ciment 1:4, elaborat a l'obra amb formigonera de 165 l, acabat remolinat fi. Inclou pp. de guardavius
</t>
  </si>
  <si>
    <t>arxiu</t>
  </si>
  <si>
    <t>E81131E2</t>
  </si>
  <si>
    <t xml:space="preserve">E81131E2a    </t>
  </si>
  <si>
    <t>Arrebossat reglejat remolinat malla FV</t>
  </si>
  <si>
    <t xml:space="preserve">Arrebossat reglejat a tota alçada sobre parament vertical interior, amb morter de ciment 1:4, elaborat a l'obra amb formigonera de 165 l, acabat remolinat fi, incloent malla de fibra de vidre i pp. de guardavius 
</t>
  </si>
  <si>
    <t>E81131E2a</t>
  </si>
  <si>
    <t xml:space="preserve">E8989240a    </t>
  </si>
  <si>
    <t>Pintura plàstica ciment</t>
  </si>
  <si>
    <t xml:space="preserve">Pintat a tota alçada de parament vertical interior de ciment, amb pintura plàstica amb acabat llis, amb una capa de fons diluïda, i dues d'acabat
</t>
  </si>
  <si>
    <t>E8989240a</t>
  </si>
  <si>
    <t xml:space="preserve">K8811210b    </t>
  </si>
  <si>
    <t>Estucat tricapa imitant pedra</t>
  </si>
  <si>
    <t xml:space="preserve">Sanejat i preparació de la base pel nou estucat i càrrega manual de runa sobre camió o contenidor.
Actuació mitjançant morters de calç i posterior aplicació d'estuc de calç apagada i areneta de marbre, acolorida a l'obra (o amb posteiro veladura de silicat), amb la mateixa textura de pedra de gra fi de l'interior, deixant els parament i les arestes perfectament acabats en sintonia amb els materials existents
</t>
  </si>
  <si>
    <t>*previsió</t>
  </si>
  <si>
    <t>K8811210b</t>
  </si>
  <si>
    <t xml:space="preserve">K898DFM0a    </t>
  </si>
  <si>
    <t>Veladura estucat / pedra interior</t>
  </si>
  <si>
    <t xml:space="preserve">Pintat en veladura de parament vertical interior de ciment o pedra, amb lasur al silicat amb acabat llis, amb una capa de fons i dues d'acabat
</t>
  </si>
  <si>
    <t>K898DFM0a</t>
  </si>
  <si>
    <t xml:space="preserve">K898DFM0d    </t>
  </si>
  <si>
    <t>Pintura al silicat interiors</t>
  </si>
  <si>
    <t xml:space="preserve">Veladura i/o tenyit reintegrador superficial de parament vertical de pedra natural, amb pintura mineral al silicat, aplicada a dues capes amb brotxa, amb dos colors, un pels careus i l'altre per l'encitat, segons estudi de color
</t>
  </si>
  <si>
    <t>K898DFM0d</t>
  </si>
  <si>
    <t xml:space="preserve">K81131E1     </t>
  </si>
  <si>
    <t>Arrebossat reglejat</t>
  </si>
  <si>
    <t xml:space="preserve">Arrebossat reglejat a tota alçada  sobre parament vertical interior, amb morter de ciment 1:4, elaborat a l'obra amb formigonera de 165 l, deixat de regle
</t>
  </si>
  <si>
    <t>office</t>
  </si>
  <si>
    <t>K81131E1</t>
  </si>
  <si>
    <t xml:space="preserve">E9DCU250c    </t>
  </si>
  <si>
    <t>Revestiment gres porcelànic</t>
  </si>
  <si>
    <t xml:space="preserve">Revestiment interior de rajola de gres porcellànic tipus Lithos white sensi / sand white sensi de Florim o similars segons mostres, col.locat amb morter adhesiu C2TES2 (UNE-EN 12004) i rejuntat amb beurada R2T (UNE-EN 13888). 
Inclou:
- Merma de peces adaptada a l'obra a descomposició de la partida
- Junts segons especificació de fabricant 
- Producte específic per neteja vorada, deixant el revestiment sense residus
- Peces de trobada
- Angulars d'acer inox de remat superior, en cas qu el revestiment no sigui a tota alçada
</t>
  </si>
  <si>
    <t>frontal plataforma</t>
  </si>
  <si>
    <t>lateral plataforma</t>
  </si>
  <si>
    <t>altell</t>
  </si>
  <si>
    <t>E9DCU250c</t>
  </si>
  <si>
    <t xml:space="preserve">E823124Va    </t>
  </si>
  <si>
    <t>Revestiment gres</t>
  </si>
  <si>
    <t xml:space="preserve">Enrajolat de parament vertical interior a una alçària &lt;=3 m, amb rajola de gres color blanc, format horitzontal (60x30, 90x15 cm o similar), col.locades amb morter adhesiu C1 (UNE-EN 12004) i rejuntat amb beurada CG1 (UNE-EN 13888)
Inclou:
- Merma de peces adaptada a l'obra a descomposició de la partida
- Junts segons especificació de fabricant 
- Producte específic per neteja vorada, deixant el revestiment sense residus
- Peces de trobada i de remat 
</t>
  </si>
  <si>
    <t>E823124Va</t>
  </si>
  <si>
    <t xml:space="preserve">EB121JAMe    </t>
  </si>
  <si>
    <t>Coronament aplacat xapa d'acer inox</t>
  </si>
  <si>
    <t xml:space="preserve">Perfils de coronament d'apalacat amb xapa d'acer inoxidable AISI 304, de 1mm d'espessor, acabat mat
</t>
  </si>
  <si>
    <t>EB121JAMe</t>
  </si>
  <si>
    <t xml:space="preserve">EB121JAMf    </t>
  </si>
  <si>
    <t>Coronament aplacat xapa d'alumini</t>
  </si>
  <si>
    <t xml:space="preserve">Perfils de coronament d'apalacat amb xapa d'alumini de 1,5 mm, acabat lacat mat
</t>
  </si>
  <si>
    <t>* Coronament llistonat altell, a justificar</t>
  </si>
  <si>
    <t>EB121JAMf</t>
  </si>
  <si>
    <t xml:space="preserve">E83F3001     </t>
  </si>
  <si>
    <t>Aplacat guix laminat g=10mm</t>
  </si>
  <si>
    <t xml:space="preserve">Aplacat vertical amb placa de guix laminat de 10 mm de gruix, col.locada directament sobre els paraments amb guix amb additius o adhesiu específic, aconseguint una superfície plana i anivellada
</t>
  </si>
  <si>
    <t>E83F3001</t>
  </si>
  <si>
    <t xml:space="preserve">E844103ABa   </t>
  </si>
  <si>
    <t>Cel ras cartró guix continu</t>
  </si>
  <si>
    <t xml:space="preserve">Cel ras continu de plaques de guix laminat tipus estàndard (A), per a revestir, de 12,5 mm de gruix i vora afinada (BA), entramat d'acer galvanitzat format per perfils principals col·locats cada 1000 mm i perfils secundaris col·locats cada 600 mm fixats al sostre mitjançant vareta de suspensió cada 1,2 m. Inclou ajust i tall  perimetral de plaques, encaixos de lluminmàries, conductes de climatització i altres instal.lacions.
</t>
  </si>
  <si>
    <t>jutjat de pau, pas, administració, secretaria</t>
  </si>
  <si>
    <t>passos, neteja, lavabos despatxos i reunions</t>
  </si>
  <si>
    <t>E844103ABa</t>
  </si>
  <si>
    <t xml:space="preserve">E844103ABb   </t>
  </si>
  <si>
    <t>Cortiner cel ras cartró guix continu</t>
  </si>
  <si>
    <t xml:space="preserve">Cortiner de plaques de guix laminat tipus estàndard (A), per a revestir, de 12,5 mm de gruix i vora afinada (BA), amb entramat estructura d'acer galvanitzat 
</t>
  </si>
  <si>
    <t>Vestíbul</t>
  </si>
  <si>
    <t>Sala de plens</t>
  </si>
  <si>
    <t>E844103ABb</t>
  </si>
  <si>
    <t>registre-sost</t>
  </si>
  <si>
    <t>Registre per a cel ras continu</t>
  </si>
  <si>
    <t xml:space="preserve">Registre per a cel ras de plaques de guix laminat format per portella de 600x600 cm2 amb marc d'alumini i fulla de placa guix laminat hidròfuga (H) amb un gruix total de 30 mm com a màxim, tanca de pressió i dispositiu de retenció, col·locat amb perfileria d'acer galvanitzat oculta
</t>
  </si>
  <si>
    <t>P0E vestíbul</t>
  </si>
  <si>
    <t>P1 despatxos i sales</t>
  </si>
  <si>
    <t>P1 lavabos</t>
  </si>
  <si>
    <t xml:space="preserve">E84AP5LBa    </t>
  </si>
  <si>
    <t>Cel ras bandes xapa perforada</t>
  </si>
  <si>
    <t xml:space="preserve">Cel ras registrable de bandes d'acer prelacat amb superfície perforada format i color igual a l'existent, amb cantell recte, de 1500x300 mm, amb vel acústic, classe d'absorció acústica C segons UNE-EN ISO 11654 i amb reacció al foc B-s1,d0, col·locat amb estructura oculta formada per perfils principals d'acer galvanitzat en forma de U col·locats cada 1,5 m i fixats al sostre mitjançant vareta de suspensió M6 cada 1,5 m com a màxim, amb perfils secundaris d'alumini extruït en forma de T de 27 mm de base col·locats a l'ample de la placa cada 1,5 m
</t>
  </si>
  <si>
    <t>* Vestíbul a justificar en funció aprofitament</t>
  </si>
  <si>
    <t>Seveis Socials</t>
  </si>
  <si>
    <t>E84AP5LBa</t>
  </si>
  <si>
    <t xml:space="preserve">E844103ABd   </t>
  </si>
  <si>
    <t>Cel ras cartró guix franges</t>
  </si>
  <si>
    <t xml:space="preserve">Cel ras continu per franges perimetralsde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 Inclou ajust i tall  perimetral de plaques, encaixos de lluminmàries, conductes de climatització i altres instal.lacions.
</t>
  </si>
  <si>
    <t>E844103ABd</t>
  </si>
  <si>
    <t xml:space="preserve">E8427BBA     </t>
  </si>
  <si>
    <t>Cel ras fibres minerals</t>
  </si>
  <si>
    <t xml:space="preserve">Cel ras de fibres mineras cara vista, model Ultima Microllok BE d'Armstrong, de mides 600x600x19 mm amb perfileria Prelude XL2/TL 15 mm Solihouette amb suspensió autonivelladora de barra roscada, muntatge segons especificacions del fabricant.  Inclou ajust i tall  perimetral de plaques, encaixos de lluminmàries, conductes de climatització i altres instal.lacions.
</t>
  </si>
  <si>
    <t>* Previsió a justificar P1 lavabos en loc de continu</t>
  </si>
  <si>
    <t>E8427BBA</t>
  </si>
  <si>
    <t>sostre rockfo</t>
  </si>
  <si>
    <t>Cel ras Rockfon Blanka</t>
  </si>
  <si>
    <t xml:space="preserve">m2. Sistema de techo acústico con perfilería oculta compuesto por perfilería Chicago Metallic T24 Click 2890 Blanco 001 y placa desmontable autoportante de lana de roca volcánica, modelo Rockfon Blanka X 1200x600x22. Compuesto de lana de roca biosoluble conforme la norma ISO 13964 con un alto porcentaje de material reciclado Pre Consumer conforme la norma 14021 y contando con la Certificación Silver Cradle to Cradle®. La superficie vista tendrá un velo muy blanco, liso y mate (Índice de blancura, L=94,5%, Reflexión de la luz, 87% y Difusión de la luz del 99%), no direccional, superficie antiestática, y una resistencia al frote en húmedo: Clase 1 conforme norma ISO 11998, y un contravelo en la cara trasera. El sistema tendrá una clasificación al fuego Euroclase A1, conforme la norma EN 13501-1. Resistencia a la humedad hasta el 100% y estarán ensayados según ISO 14644 de determinación de VOC, cumpliendo los requisitos de la Clase A+ según Décret no 2011-321 francés. El sistema es resistente al crecimiento de moho y bacterias (clase 0 según ISO 846).  Las placas se instalarán de acuerdo al sistema Rockfon® System T24 X y será totalmente desmontable.  El sistema creará una junta de 8 mm entre paneles. El sistema garantizará una absorción acústica clase A (aw 0,95) conforme la norma ISO 11654. Cumplirá con resistencia a los impactos clase 3A según EN 13964. Contará con EPD según ISO 14025/EN 15804. Es totalmente reciclable. 
Inclou la merma de plaques segons el muntatge previst, ajust i tall  perimetral de plaques, encaixos in suports de lluminmàries, conductes de climatització i altres instal.lacions, així com tots els complements necesaris, inclòs perfils superior per recolzament de barrera fònica.
</t>
  </si>
  <si>
    <t>* Previsió a justificar Reunions P1 en loc de continu</t>
  </si>
  <si>
    <t xml:space="preserve">E8431233a    </t>
  </si>
  <si>
    <t>Revestiment absorbent panel neto Isover suportat per omegues</t>
  </si>
  <si>
    <t xml:space="preserve">Revestiment panel neto d'isover e=5cm,  col.locat entre entramat vist de perfils omega galvanitzats fixats directament sobre el sostre i les corretges de fusta.
</t>
  </si>
  <si>
    <t>Golfes</t>
  </si>
  <si>
    <t>E8431233a</t>
  </si>
  <si>
    <t xml:space="preserve">E84AP5LBB    </t>
  </si>
  <si>
    <t>Modificació zona cel ras safates xapa perforada</t>
  </si>
  <si>
    <t xml:space="preserve">Modificació de cel ras registrable de bandes d'acer prelacat amb superfície perforada consistent en el desmuntatge de les plaques per poder fer treballs de despalçament de mam ampares i suport i tancamernt fònic superior en la nova posició de les mampares. Inclou el tall / mecanització / reposició de les plaques, subministrament de plaques noves i tots el treballs necessaris per l'adaptació del cel ras segons la nova distribució.
</t>
  </si>
  <si>
    <t>comptabilitat</t>
  </si>
  <si>
    <t>passadís</t>
  </si>
  <si>
    <t>E84AP5LBB</t>
  </si>
  <si>
    <t xml:space="preserve">Llistonat    </t>
  </si>
  <si>
    <t>Revestiment vertical de llistons de fusta ignífug 38x19 mm</t>
  </si>
  <si>
    <t xml:space="preserve">Revestimient de paret de lamel.les de fusta massissa de pi del nord o pi melis format per lamel.les vistes de 38x19 mm a tota altura (fins 3,5 m), separades 19 mm, col.locades sobre rastrells de fusta de color negre (20x40 mm), amb inclusió de llana de roca tipus Neto d'Isover o similar, de 20 mm de gruix, amb acabat color negre. Gruix total de la solució = 39 mm. Inclou tapajunts de xapa d'alumini mat entre els rastrells de fusta i l'aïllament, adherit als llistons de fusta (o bé xapa fina de fusta). S'inclou el tractamernt especial de les cantonades amb llistó de cantonada segons plànols, de detall, així com angular d'alumini lacat negre de dimensions 35x35 mm, fixat a la paret i a la part inferior del revestiment de fusta, o remat de sòcol similar. Modulatges segons plànols d'alçat, respectant mides dels graons.
Classe de reacció al foc B S2-d0 
</t>
  </si>
  <si>
    <t>P0 mostrador</t>
  </si>
  <si>
    <t>escala</t>
  </si>
  <si>
    <t>revestiment sala espera</t>
  </si>
  <si>
    <t>P1 sala de plens</t>
  </si>
  <si>
    <t>Llistonat</t>
  </si>
  <si>
    <t xml:space="preserve">E865U220b    </t>
  </si>
  <si>
    <t>Revestiment vertical de tauler ignífug contraxapat 18 mm</t>
  </si>
  <si>
    <t xml:space="preserve">Revestiment vertical amb tauler contraxapat de plaques de fusta, tipus G classe 1, de 18 mm de gruix, reacció al foc B-s2, d0, acabat revestit amb planxa de fusta, treballat al taller, col·locat fixacions mecàniques sobre enllatat de fusta  de pi (inclòs en el preu de la partida), segons especejament defiinit als plànols
</t>
  </si>
  <si>
    <t>E865U220b</t>
  </si>
  <si>
    <t xml:space="preserve">E865U120     </t>
  </si>
  <si>
    <t>Revestiment vertical DM ignífug lacat 19mm</t>
  </si>
  <si>
    <t xml:space="preserve">Revestiment de parament vertical amb tauler de fibres de fusta i resines sintètiques, de densitat mitjana, DM, ignífug, de 19 mm de gruix, col.locat amb fixacions mecàniques sobre entramat de fusta de pi (incòs en el preus de la partida), o bé col.locat anivellat directre amb p'asta si el parament ho permet, amb acabat lacat a pistola amb 2 capes prèvies de preparació i polit i 2 capes d'acabat. Classe de reacció al foc B S2-d0
Col.locat segons l'especejament definit als plànols
</t>
  </si>
  <si>
    <t>E865U120</t>
  </si>
  <si>
    <t xml:space="preserve">E83QUB20a    </t>
  </si>
  <si>
    <t>Revestiment xapa d'acer 2 mm</t>
  </si>
  <si>
    <t xml:space="preserve">Revestiment vertical amb safata perfilada de planxa d'acer galvanitzada i lacada, de 2 mm de gruix acabat llis, color d'especial, col·locat amb fixacions mecàniques sobre perfils omega, inclosos a la partida, adaptat alñs forats de la plantas baixa del carrer Ramón Godó
</t>
  </si>
  <si>
    <t>Façana Ramón Godó</t>
  </si>
  <si>
    <t>E83QUB20a</t>
  </si>
  <si>
    <t xml:space="preserve">E865U220C    </t>
  </si>
  <si>
    <t>Revestiment ampits interiors finestres, balconades</t>
  </si>
  <si>
    <t xml:space="preserve">Revestiment ampits interiors finestres o balconades amb tauler massís de fusta de roure o similar, de gruix 12 mm,  segons mostres, acabat envernissat mat
</t>
  </si>
  <si>
    <t>AMPITS FINESTRES</t>
  </si>
  <si>
    <t>P0 finestrals</t>
  </si>
  <si>
    <t>P1 alcaldia</t>
  </si>
  <si>
    <t>P1 polivalent 1</t>
  </si>
  <si>
    <t>CLAUSTRE</t>
  </si>
  <si>
    <t>E865U220C</t>
  </si>
  <si>
    <t xml:space="preserve">E89BABJ0     </t>
  </si>
  <si>
    <t>Pintat de reixes d'acer</t>
  </si>
  <si>
    <t xml:space="preserve">Pintat reixa d'acer, amb raspatllat, dues capes d'imprimació antioxidant i 2 d'acabat amb esmalt sintètic
</t>
  </si>
  <si>
    <t>E89BABJ0</t>
  </si>
  <si>
    <t xml:space="preserve">E8981BA0b    </t>
  </si>
  <si>
    <t>Pintat amb laca / esmalt / martelé /oxiron</t>
  </si>
  <si>
    <t xml:space="preserve">Pintat de parament vertical d'acer amb el raspatllat de l'òxid fins a la seva completa eliminació, dues mans d'emprimació antioxidant (o bé emprimació fosfatant en cas de xapa galvanitzada) i dues mans d'acabat. Les portes de fusta ja porten la pintura inclosa. Partida per utilitzar en altres elements a pintar
</t>
  </si>
  <si>
    <t>E8981BA0b</t>
  </si>
  <si>
    <t xml:space="preserve">K8122112c    </t>
  </si>
  <si>
    <t>Reconstrucció de capitells</t>
  </si>
  <si>
    <t xml:space="preserve">Recostrucció dels capitells amb morter de reparació i guix o bé plaques de cartró guix, segons l'estat en que es trobin en cada cas.
</t>
  </si>
  <si>
    <t>K8122112c</t>
  </si>
  <si>
    <t xml:space="preserve">K8122112d    </t>
  </si>
  <si>
    <t>Reconstrucció de motllures</t>
  </si>
  <si>
    <t xml:space="preserve">Recostrucció de motllures amb morter de reparació i guix, incloent peces de reblert si és necessari
</t>
  </si>
  <si>
    <t>pati central</t>
  </si>
  <si>
    <t>K8122112d</t>
  </si>
  <si>
    <t xml:space="preserve">E8981BA0c    </t>
  </si>
  <si>
    <t>Pintat baixant façana</t>
  </si>
  <si>
    <t xml:space="preserve">Pintat de baixant de façana, inclosos els medis auxiliars d'elevació	
</t>
  </si>
  <si>
    <t>E8981BA0c</t>
  </si>
  <si>
    <t xml:space="preserve">47CD1410a    </t>
  </si>
  <si>
    <t>Revestiment exterior SATE</t>
  </si>
  <si>
    <t xml:space="preserve">Sistema d'aïllament tèrmic per l'exterior (SATE) amb aïllament exterior per a suport de revestiment prim, amb planxa de poliestirè expandit (EPS), de 120 mm de gruix, de 60 kPa de tensió a la compressió, de 3,1 m2.K/W de resistència tèrmica, amb una cara llisa i cantell recte, fixada mecànicament amb morter de ciment per a ús corrent (GP) i tac i suport de niló, i revestida amb morter de ciment per a ús corrent (GP) amb malla de fibra de vidre revestida de PVC, de dimensions 4x4 mm, amb un pes mínim de 160 g/m2 embeguda, acabat exteriorment amb arrebossat amb morter monocapa (OC) de calç, de designació CSI-W2, segons la norma UNE-EN 998-1, col·locat manualment i acabat raspat, amb part proporcional de protecció d'aresta amb cantonera d'alumini de 5 mm de gruix i 25 mm de desenvolupament. Inclou la preparació necessària del suport. B2+R3 segons CTE/DB-HS
</t>
  </si>
  <si>
    <t>47CD1410a</t>
  </si>
  <si>
    <t xml:space="preserve">K87A11ADa    </t>
  </si>
  <si>
    <t>Decapat i preparació bigues de fusta</t>
  </si>
  <si>
    <t xml:space="preserve">Escatat i decapat de pintures i/o vernissos existents sobre biguetes de fusta per deixar-es vistes, amb aplicacions successives de producte decapant i neteja amanual i mecànica de la superfície fins deixar la fusta neta de pintures, inclosa si cal  l'extracció d'elements aliens (cargols, fixacions, etc) i el seu tapat amb massilles
</t>
  </si>
  <si>
    <t>replà escala</t>
  </si>
  <si>
    <t>pas</t>
  </si>
  <si>
    <t>K87A11ADa</t>
  </si>
  <si>
    <t xml:space="preserve">K894GBJ0a    </t>
  </si>
  <si>
    <t>Aplicació de lassur sobre biga de fusta</t>
  </si>
  <si>
    <t xml:space="preserve">Aplicació de dues mans de lassur a l'aigua a base de resines amb protector insecticida-fungicida, acabat matsobre biga de fusta. Color a escollir per la DF segons mostres 
</t>
  </si>
  <si>
    <t>K894GBJ0a</t>
  </si>
  <si>
    <t xml:space="preserve">Tractament   </t>
  </si>
  <si>
    <t>Tractament de biguetes xil.lòfags</t>
  </si>
  <si>
    <t xml:space="preserve">Tractament preventiu de biguetes contra xil.lòfags amb col.locació de boquets a portell i injecció de producte especcífic per tractar tant els corcs com els tèrmits, amb 7 anys de garantia mínima del tractament 
</t>
  </si>
  <si>
    <t>Tractament</t>
  </si>
  <si>
    <t>4</t>
  </si>
  <si>
    <t xml:space="preserve">5            </t>
  </si>
  <si>
    <t>PAVIMENTS</t>
  </si>
  <si>
    <t xml:space="preserve">E93A14D0a    </t>
  </si>
  <si>
    <t>Recrescuda / anivellament paviment morter</t>
  </si>
  <si>
    <t xml:space="preserve">Recrescuda / anivellament / pendents del suport de paviments, de 4 cm de gruix, amb morter de ciment 1:6, elaborat a l'obra amb formigonera de 165 l.
Inclou tires de poliextiré expandit perimetral de 10 mm de gruix en tot el perímetre per evitar el contacte amn les parets
</t>
  </si>
  <si>
    <t>* Previsió a justificar la seva necessitat</t>
  </si>
  <si>
    <t>E93A14D0a</t>
  </si>
  <si>
    <t xml:space="preserve">E9DCU250a    </t>
  </si>
  <si>
    <t>Paviment porcelànic C1/C2</t>
  </si>
  <si>
    <t xml:space="preserve">Paviment interior de rajola de gres porcellànic classe lliscament C1/
C2 ,tipus Lithos white sensi / sand white sensi de Florim o similars segons mostres, col.locat amb morter adhesiu C2TES2 (UNE-EN 12004) i rejuntat amb beurada R2T (UNE-EN 13888)
Inclou:
- Merma de peces 
- Junts vorada d'epoxy segons especificació de fabricant 
- Junts de dilatació amb massilla específica del color del paviment
- Producte específic per neteja vorada, deixant el paviment sense residus
- Tires de poliextiré expandit perimetral de 10 mm de gruix en tot el perímetre per evitar el contacte amb les parets (o bé feltre de 5 mm en casos de junts més ajustats
</t>
  </si>
  <si>
    <t>E9DCU250a</t>
  </si>
  <si>
    <t xml:space="preserve">E9DCU250b    </t>
  </si>
  <si>
    <t>Paviment porcelànic C2 recintes tècnics</t>
  </si>
  <si>
    <t xml:space="preserve">Paviment interior de rajola de gres porcellànic classe lliscament C2 (C2 en rampes &gt;6%, escales i locals humits) , tipus gris cementós segons mostres 
Inclou:
- Merma de peces 
- Junts vorada d'epoxy segons especificació de fabricant 
- Producte específic per neteja vorada, deixant el paviment sense residus
- Tires de poliextiré expandit perimetral de 10 mm de gruix en tot el perímetre per evitar el contacte amb les parets (o bé feltre de 5 mm en casos de junts més ajustats
</t>
  </si>
  <si>
    <t>PE neteja + arxiu</t>
  </si>
  <si>
    <t>P1 neteja</t>
  </si>
  <si>
    <t>E9DCU250b</t>
  </si>
  <si>
    <t xml:space="preserve">E93A3120a    </t>
  </si>
  <si>
    <t>Capa d'anivellament pasta allisadora</t>
  </si>
  <si>
    <t xml:space="preserve">Capa de millora del suport anivellat de paviments laminars, de fins a 1 cm de gruix, amb pasta allisadora.
Inclou tires de poliextiré expandit perimetral de 10 mm de gruix en tot el perímetre per evitar el contacte amn les parets
</t>
  </si>
  <si>
    <t>E93A3120a</t>
  </si>
  <si>
    <t xml:space="preserve">E9QG196Ea    </t>
  </si>
  <si>
    <t>Paviment de parquet laminat</t>
  </si>
  <si>
    <t xml:space="preserve">Parquet foltant laminat classificació mínima AC6 hidròfug, tipus roure color clar natural en línia amb marcs i resta d'elements de fusta, color natural mat "Roble Veneto natur, Roble Emilia puro, Roble Elganza puro, roble Portland puro, Roble Sicilia puro, de la casa Haro o de similar qualitat amb textura sincronitzada, segons mostres, col.locat sobre làmina de polietilè expandit de 5 mm de gruix. Inclou
- Merma de peces 
- confecció de junts amb perfils específics segons mostres
- Junts perimetrals
</t>
  </si>
  <si>
    <t>E9QG196Ea</t>
  </si>
  <si>
    <t xml:space="preserve">E9JCU100a    </t>
  </si>
  <si>
    <t>Pelfut tèxtil a mida</t>
  </si>
  <si>
    <t xml:space="preserve">Pelfut Novomat amb fossat  15 mm Textil REP a mida. Inclou la preparació de la base refosa de 15 mm i el perfil perimetral d'acer inox de remat amb el paviment
</t>
  </si>
  <si>
    <t>accés Onze Set</t>
  </si>
  <si>
    <t>E9JCU100a</t>
  </si>
  <si>
    <t xml:space="preserve">E9JCU100b    </t>
  </si>
  <si>
    <t>Pelfut de coco</t>
  </si>
  <si>
    <t xml:space="preserve">Pelfut de coco amb fossat  15 mm.  Inclou la preparació de la base refosa de 15 mm  i el perfil perimetral d'acer inox de remat amb el paviment
</t>
  </si>
  <si>
    <t>E9JCU100b</t>
  </si>
  <si>
    <t xml:space="preserve">E9C1141A     </t>
  </si>
  <si>
    <t>Paviment de terratzo</t>
  </si>
  <si>
    <t xml:space="preserve">Paviment de terratzo llis microgrà del mateix color a l'existent, de 40x40 cm, col.locat a truc de maceta amb morter de ciment 1:6, elaborat a l'obra amb formigonera de 165 l, per a ús interior normal
</t>
  </si>
  <si>
    <t>P0 despatxos</t>
  </si>
  <si>
    <t>* previsió a justificar</t>
  </si>
  <si>
    <t>E9C1141A</t>
  </si>
  <si>
    <t xml:space="preserve">E9C1141Aa    </t>
  </si>
  <si>
    <t>Reparació puntual paviment de terratzo</t>
  </si>
  <si>
    <t xml:space="preserve">Reparacions puntuals de paviment de terratzo consistent en tapar forats o canvi puntuals de rajoles, per les acxtuacions de trasllat de mampares i divisòries de la planta 0 i la planta 2
</t>
  </si>
  <si>
    <t>E9C1141Aa</t>
  </si>
  <si>
    <t xml:space="preserve">K9Z2A100     </t>
  </si>
  <si>
    <t>Rebaixat, polit,abrillantat, paviment terratzo</t>
  </si>
  <si>
    <t>Rebaixat, polit i abrillantat del paviment de terratzo o pedra</t>
  </si>
  <si>
    <t>P1 edifici nou</t>
  </si>
  <si>
    <t>P2 edifici nou</t>
  </si>
  <si>
    <t>K9Z2A100</t>
  </si>
  <si>
    <t xml:space="preserve">E9U341AVb    </t>
  </si>
  <si>
    <t>Sòcol de terratzo</t>
  </si>
  <si>
    <t xml:space="preserve">Sòcol de terratzo microgrà, de 40x40 cm, preu superior, col.locat amb morter adhesiu
</t>
  </si>
  <si>
    <t>P0 edifici nou despatx central</t>
  </si>
  <si>
    <t>P2 edifici nou desplaçament mampares</t>
  </si>
  <si>
    <t>E9U341AVb</t>
  </si>
  <si>
    <t xml:space="preserve">E9U7U110b    </t>
  </si>
  <si>
    <t>Sòcol de fusta</t>
  </si>
  <si>
    <t xml:space="preserve">Sòcol de fusta de pi (o DM hidròfug) de 10 mm de gruix i 7 cm d´alçària, lacat, o bé de roure envernissat del mateix tipus que el parquet, col.locat adherit  o amb fixacions mecàniques
</t>
  </si>
  <si>
    <t>E9U7U110b</t>
  </si>
  <si>
    <t xml:space="preserve">E9U341AVa    </t>
  </si>
  <si>
    <t>Sòcol rajola gres porcelànic</t>
  </si>
  <si>
    <t xml:space="preserve">Sòcol de gres porcellànic premsat, col.locat amb morter adhesiu C1 (UNE-EN 12004) i rejuntat amb beurada CG2 (UNE-EN 13888), del mateix tipus que paviment adjacent
</t>
  </si>
  <si>
    <t>P0 històric</t>
  </si>
  <si>
    <t>P golfes</t>
  </si>
  <si>
    <t>escala graons</t>
  </si>
  <si>
    <t>replà</t>
  </si>
  <si>
    <t>E9U341AVa</t>
  </si>
  <si>
    <t xml:space="preserve">K9U122AD     </t>
  </si>
  <si>
    <t>Sòcol pedra natural</t>
  </si>
  <si>
    <t xml:space="preserve">Sòcol escala de pedra natural calcària nacional, preu alt, de 7 cm d'alçària i 1 cm de gruix, col.locat a truc de maceta amb morter de ciment 1:6, elaborat a l'obra amb formigonera de 165 l
</t>
  </si>
  <si>
    <t>K9U122AD</t>
  </si>
  <si>
    <t xml:space="preserve">mod-esc      </t>
  </si>
  <si>
    <t>Modificació arrencada escala</t>
  </si>
  <si>
    <t xml:space="preserve">Modificació de l'arrencada de l'escala (graons amb terminació corba)
- Desmuntatge de les peces corbes
- Modificació del graonat
</t>
  </si>
  <si>
    <t>PE Arrencada escala</t>
  </si>
  <si>
    <t>mod-esc</t>
  </si>
  <si>
    <t xml:space="preserve">E9VZ19AK     </t>
  </si>
  <si>
    <t>Adaptació de graons</t>
  </si>
  <si>
    <t xml:space="preserve">Adaptació mida de graons (recrescut) amb morter de resines per garantir l'adherència amb el suport. Inclou l'ajust de la mida del gronat en cas necessari
</t>
  </si>
  <si>
    <t>E9VZ19AK</t>
  </si>
  <si>
    <t xml:space="preserve">E9DCU250f    </t>
  </si>
  <si>
    <t>Graó porcelànic una peça &lt; 1,5 m</t>
  </si>
  <si>
    <t xml:space="preserve">Graó interior de rajola de gres porcellànic gran format, d'una peça classe lliscament C2, del mateix tipus del pavimnt, col.locat a l´estesa amb morter adhesiu C2TES2 (UNE-EN 12004) i rejuntat amb beurada R2T (UNE-EN 13888)
</t>
  </si>
  <si>
    <t>PE a P1</t>
  </si>
  <si>
    <t>E9DCU250f</t>
  </si>
  <si>
    <t xml:space="preserve">E9DCU250g    </t>
  </si>
  <si>
    <t>Graó porcelànic una peça &lt; 2,2 m</t>
  </si>
  <si>
    <t xml:space="preserve">Graó interior de rajola de gres porcellànic gran format, d'una peça classe lliscament C2, del mateix tipus del pavimnt, col.locat a l´estesa amb morter adhesiu C2TES2 (UNE-EN 12004) i rejuntat amb beurada R2T (UNE-EN 13888)
</t>
  </si>
  <si>
    <t>P0 a PE</t>
  </si>
  <si>
    <t>E9DCU250g</t>
  </si>
  <si>
    <t xml:space="preserve">E9B3127Ka    </t>
  </si>
  <si>
    <t>Marxapeus pedra granítica flamejada 30 mm</t>
  </si>
  <si>
    <t xml:space="preserve">Marxapeus amb peces de pedra natural granítica flamejada, de 30 mm de gruixcol.locada a truc de maceta amb morter mixt 1:2:10, elaborat a l'obra amb formigonera de 165 l
</t>
  </si>
  <si>
    <t>Ramon Godó</t>
  </si>
  <si>
    <t>E9B3127Ka</t>
  </si>
  <si>
    <t>5</t>
  </si>
  <si>
    <t xml:space="preserve">6            </t>
  </si>
  <si>
    <t>FUSTERIES</t>
  </si>
  <si>
    <t xml:space="preserve">Mampares 285 </t>
  </si>
  <si>
    <t>Mampares  alumini amb vidre laminar 5+5 mm</t>
  </si>
  <si>
    <t xml:space="preserve">Suministro e instalación de mampara  INADHOC LAAM SMAT UNIGLASSS formada por perfil de 90 de un cristal de suelo a techo, formado por perfilperfil superior y montantes de 90x35mm, con encaje para vidrio laminar 5+5 con butiral transparente con encuentros entre ellos a testa mediante cinta adhesiva 3M VHB con tratamiento de imprimación y 1mm de espesor. Perfil inferior en forma de "U" de 22x22mm empotrado en el suelo, con doble angular para absorber la junta con el pavimento, con el gruso total igual a la carpintería
Vidrios sujetos a la perfilería mediante goma transparente o de color a modo de junquillo para
mayor sujeción, estanqueidad y aislamiento acústico. Incluso fijos superiores curvos o de gran formato, hasta 2,40 de ancho x 2,85 de alto
Acabado en aluminio lacado color RAL. 
La mampara será de la marca propuesta o de equivalente geometría, calidad, estética y prestaciones, según criterio de la DF
</t>
  </si>
  <si>
    <t>P0 nou</t>
  </si>
  <si>
    <t>Mampares 285</t>
  </si>
  <si>
    <t>Portes 84x230</t>
  </si>
  <si>
    <t>Porta  securitzada 10 mm pivot extern 0,84x2,25 m</t>
  </si>
  <si>
    <t xml:space="preserve">Suministro e instalación de puerta de paso  INADHOC LAAM SMAT UNIGLASSS 0,84x2,25 m formada por cerco de puerta oculto de aluminio de 87,7x34, 2 mm y 2mm de espesor medio. Batiente isofónico de PVC con burbuja de aire y con diseño especial para aislamiento acústico. Hoja de puerta de vidrio templado de 10mm de espesor, y ancho de 825mm.
Bisagras pivotantes, herrajes completos y de alta calidad para el correcto
funcionamiento de la puerta. Acabado en aluminio lacado color RAL. 
La puerta será de la marca propuesta o de equivalente geometría, calidad, estética y prestaciones, según criterio de la DF
</t>
  </si>
  <si>
    <t>Planta entresòl</t>
  </si>
  <si>
    <t>P5 Jutjat</t>
  </si>
  <si>
    <t>P5 Secretaria</t>
  </si>
  <si>
    <t>Portes100x230</t>
  </si>
  <si>
    <t>Porta  securitzada 10 mm pivot extern 1,00x2,25 m</t>
  </si>
  <si>
    <t xml:space="preserve">Suministro e instalación de puerta de paso  INADHOC LAAM SMAT UNIGLASSS 1,00x2,25 m formada por cerco de puerta oculto de aluminio de 87,7x34, 2 mm y 2mm de espesor medio. Batiente isofónico de PVC con burbuja de aire y con diseño especial para aislamiento acústico. Hoja de puerta de vidrio templado de 10mm de espesor, y ancho de 825mm.
Bisagras pivotantes, herrajes completos y de alta calidad para el correcto
funcionamiento de la puerta. Acabado en aluminio lacado color RAL. 
La puerta será de la marca propuesta o de equivalente geometría, calidad, estética y prestaciones, según criterio de la DF
</t>
  </si>
  <si>
    <t>P5 arxiu</t>
  </si>
  <si>
    <t>Portes 84x285</t>
  </si>
  <si>
    <t>Porta  securitzada 10 mm pivot extern 0,84x2,85 m</t>
  </si>
  <si>
    <t xml:space="preserve">Suministro e instalación de puerta de paso INADHOC LAAM SMAT UNIGLASSS 0,84x2,85 mformada por cerco de puerta oculto de aluminio de 87,7x34, 2 mm y 2mm de espesor medio. Batiente isofónico de PVC con burbuja de aire y con diseño especial para aislamiento acústico. Hoja de puerta de vidrio templado de 10mm de espesor, y ancho de 825mm.
Bisagras pivotantes, herrajes completos y de alta calidad para el correcto
funcionamiento de la puerta. Acabado en aluminio lacado color RAL. 
La puerta será de la marca propuesta o de equivalente geometría, calidad, estética y prestaciones, según criterio de la DF
</t>
  </si>
  <si>
    <t>P2 Planta 0. Serveis socials</t>
  </si>
  <si>
    <t>P8 Planta 1. reunions polivalents 1</t>
  </si>
  <si>
    <t>Portes100x285</t>
  </si>
  <si>
    <t>Porta  securitzada 10 mm pivot extern 1,00x2,85 m</t>
  </si>
  <si>
    <t xml:space="preserve">Suministro e instalación de puerta de paso INADHOC LAAM SMAT UNIGLASSS 1,00x2,85 mformada por cerco de puerta oculto de aluminio de 87,7x34, 2 mm y 2mm de espesor medio. Batiente isofónico de PVC con burbuja de aire y con diseño especial para aislamiento acústico. Hoja de puerta de vidrio templado de 10mm de espesor, y ancho de 825mm.
Bisagras pivotantes, herrajes completos y de alta calidad para el correcto
funcionamiento de la puerta. Acabado en aluminio lacado color RAL. 
La puerta será de la marca propuesta o de equivalente geometría, calidad, estética y prestaciones, según criterio de la DF
</t>
  </si>
  <si>
    <t>Planta 1</t>
  </si>
  <si>
    <t>P7 Alcaldia</t>
  </si>
  <si>
    <t>P9 Reunions polivalents 1</t>
  </si>
  <si>
    <t xml:space="preserve">VINIL        </t>
  </si>
  <si>
    <t>Vinil translúcid estàndard</t>
  </si>
  <si>
    <t xml:space="preserve">Subministre i col.locació de vinil translúcid estàndard 
</t>
  </si>
  <si>
    <t>Alcaldia</t>
  </si>
  <si>
    <t>VINIL</t>
  </si>
  <si>
    <t xml:space="preserve">EI-fusta     </t>
  </si>
  <si>
    <t>Porta EI2 60 C5 1 full 90x210</t>
  </si>
  <si>
    <t xml:space="preserve">Suministro y colocación Bloc-Puerta Helectec (servido en Kit) EI2 60-C5 1 HOJA ENRASADA CON EL MARCO, todo acabado en madera barnizada o lacado
· Hoja: enrasada con el marco, de 65 mm de espesor, con canto de madera maciza. 
· Batiente: 65*30mm de madera maciza, con burlete. 
· Tapetas y forro de premarco. 
· Pernios: inox. (4 unid.)
· Cerradura golpe y llave 
· Manilla 
· Cierre automático superior visto de guía
La puerta será de la marca propuesta o de equivalente geometría, calidad, estética y prestaciones, según criterio de la DF
</t>
  </si>
  <si>
    <t>* previsió EI2, EI3 en cas de requerir-se de fusta</t>
  </si>
  <si>
    <t>EI-fusta</t>
  </si>
  <si>
    <t xml:space="preserve">EI1          </t>
  </si>
  <si>
    <t>Porta EI2 60 C5 2 fulls 80+30x220</t>
  </si>
  <si>
    <t xml:space="preserve">Suministro y colocación Bloc-Puerta Heletec (servido en Kit) EI2 60-C5 2 HOJAS ENRASADAS CON EL MARCO, todo acabado en madera barnizada o de DM para lacar lacado, sistema Heletec homologado 
· Hoja: enrasada con el marco, de 65 mm de espesor, con canto de madera maciza. 
· Batiente: 65*30mm de madera maciza, con burlete.
· Tapetas y forro de premarco.  
· Pernios: inox. (4 unid. por puerta)
· Cerradura golpe y llave 
· Manilla 
· Cierre automático superior visto de guía
La puerta será de la marca propuesta o de equivalente geometría, calidad, estética y prestaciones, según criterio de la DF
</t>
  </si>
  <si>
    <t>EI 1 accés sot</t>
  </si>
  <si>
    <t>EI1</t>
  </si>
  <si>
    <t xml:space="preserve">EI-met       </t>
  </si>
  <si>
    <t>EI2 60 C5 1 full 85x210 acer</t>
  </si>
  <si>
    <t xml:space="preserve">Subministre i col.locació de porta tallafocs metàl.lica, EI2-C 60, una fulla batent, per a una llum de 80x210 cm
</t>
  </si>
  <si>
    <t>PE EI2</t>
  </si>
  <si>
    <t>P1 EI3</t>
  </si>
  <si>
    <t>EI-met</t>
  </si>
  <si>
    <t xml:space="preserve">EI-met-esp   </t>
  </si>
  <si>
    <t>EI2 60 C5 1 full 85x210 aprox, acer mida especial</t>
  </si>
  <si>
    <t xml:space="preserve">Subministre i col.locació de porta tallafocs metàl.lica, EI2-C 60, una fulla batent, per a una llum de 80x210 cm, aproximadament, de mides especials adaptades al buit d'obra existent
</t>
  </si>
  <si>
    <t>P0 façana Ramón Godó EI4, EI5</t>
  </si>
  <si>
    <t>EI-met-esp</t>
  </si>
  <si>
    <t xml:space="preserve">EAQDU235a    </t>
  </si>
  <si>
    <t>Porta batent 75-85x210</t>
  </si>
  <si>
    <t xml:space="preserve">Subministre i col.locació de fulla batent per a porta interior de 40 mm de gruix, 85 d'amplària i 210 cm alçària, de cares llises de tauler de fusta MDF hidròfug amb acabat HPL o bé lacat,, col·locada.  Inclou bastiment, marc, folrats i tapetes (de 8 a 12 cm), tot lacat. Ferramentes amb perns d'acer inoxidable, pany i manilles tipus Martinelli roseta quadrada model Quattro-Z cromo mat desbloquejant o similar segons mostres i topall porta mitja esfera d'acer inox, amb pany i clau.
</t>
  </si>
  <si>
    <t>P1 mostrador PB</t>
  </si>
  <si>
    <t>P4 Golfes</t>
  </si>
  <si>
    <t>EAQDU235a</t>
  </si>
  <si>
    <t xml:space="preserve">EAQDU235b    </t>
  </si>
  <si>
    <t>Porta batent 90-85x300</t>
  </si>
  <si>
    <t xml:space="preserve">Subministre i col.locació de fulla batent per a porta interior de 40 mm de gruix, 90 d'amplària i 300 cm alçària, de cares llises de tauler de fusta MDF hidròfug lacat, col·locada.  Inclou bastiment, marc, folrats i tapetes (de 8 a 12 cm), tot lacat. Ferramentes amb perns d'acer inoxidable, pany i manilles tipus Martinelli roseta quadrada model Quattro-Z cromo mat desbloquejant o similar segons mostres i topall porta mitja esfera d'acer inox, amb pany i clau.
</t>
  </si>
  <si>
    <t>P6, sala plens Planta 1</t>
  </si>
  <si>
    <t>EAQDU235b</t>
  </si>
  <si>
    <t xml:space="preserve">EAQDU235c    </t>
  </si>
  <si>
    <t>Porta doble batent 175x210</t>
  </si>
  <si>
    <t xml:space="preserve">Subministre i col.locació de dos fulls batents per a porta interior de 40 mm de gruix, de mides totals 175 cmd'amplària i 210 cm alçària, de cares llises de tauler de fusta MDF hidròfug amb acabat laHPL o bé lacat,, col·locada.  Inclou bastiment, marc, folrats i tapetes (de 8 a 12 cm), tot lacat. Ferramentes amb perns d'acer inoxidable, pany i manilles tipus Martinelli roseta quadrada model Quattro-Z cromo mat desbloquejant o similar segons mostres i topall porta mitja esfera d'acer inox, amb pany i clau.
</t>
  </si>
  <si>
    <t>P10 Armari Golfes</t>
  </si>
  <si>
    <t>EAQDU235c</t>
  </si>
  <si>
    <t xml:space="preserve">EAQDU235d    </t>
  </si>
  <si>
    <t>Conjunt porta armari 95x200, 90x100</t>
  </si>
  <si>
    <t xml:space="preserve">Subministre i col.locació de conjunt de porta d'armari format per 4 fulls batents de tauler HPL de 22 mm, cantejat amb PVC, de mides 95x200 i 95x100 (zona superior) col·locada.  Inclou bastiment, marc, folrats, sòcol i tapetes, tot lacat. Frontises tipus cassoleta i tiradors segons mostres 
</t>
  </si>
  <si>
    <t>P11 Armari neteja P1</t>
  </si>
  <si>
    <t>EAQDU235d</t>
  </si>
  <si>
    <t xml:space="preserve">EAQDU235e    </t>
  </si>
  <si>
    <t>Porta batent 75-85x225 resistent a l'aigua</t>
  </si>
  <si>
    <t xml:space="preserve">Subministre i col.locació de fulla batent per a porta interior de 40 mm de gruix, 85 d'amplària i 225 fins 240 cm alçària, de cares llises de tauler de fusta MDF amb acabat laminat HPL o bé lacat, col·locada.  Inclou bastiment, marc, folrats i tapetes (de 8 a 12 cm), tot amb tauler fenòlic lacat, ferramentes amb perns d'acer inoxidable, pany i manilles tipus Martinelli roseta quadrada model Quattro-Z cromo mat desbloquejant  i topall porta mitja esfera d'acer inox, amb pany i clau.
S'estudiarà variant industrialitzada amb materials impermeables tipus tipus Bostilux, Kuarex, Perciber o similars
</t>
  </si>
  <si>
    <t>P3 neteja PE</t>
  </si>
  <si>
    <t>P4 lavabos P1</t>
  </si>
  <si>
    <t>EAQDU235e</t>
  </si>
  <si>
    <t xml:space="preserve">1A231331F    </t>
  </si>
  <si>
    <t>Porta corredora 80x210 Kit paret resistent a l'aigua</t>
  </si>
  <si>
    <t xml:space="preserve">Subministre i col.locació de porta corredora MDF acabat HPLde 40 mm de gruix, cares llises, de 90 cm d'amplada (per a un pas lliure de 80 cm). Inclou Kit 90x210. Inclou bastiment, marc, folrats i tapetes (de 8 a 12 c), tot amb tauler fenòlic lacat per evitar el deteriorament per la humitat. Tirador refòs encastat en el frontal i en els dos laterals, pestell desbloquejant des de l'exterior, faldons superiors. 
S'estudiarà variant industrialitzada amb materials impermeables tipus tipus Bostilux, Kuarex, Perciber o similars
</t>
  </si>
  <si>
    <t>P0 lavabo</t>
  </si>
  <si>
    <t>1A231331F</t>
  </si>
  <si>
    <t xml:space="preserve">Emmarcat     </t>
  </si>
  <si>
    <t>Marcs de fusta zones de pas i fusteries</t>
  </si>
  <si>
    <t xml:space="preserve">Subministre i col.locació de premarc o rastellat segons els casos i folrat de mur de gruix variable per a emmarcament de passos i fusteries d'alumini, tot en fusta envernissada tipus roure natural o similar de diferents gruixos, incloent la manipulació i l'ajust en taller i en obra,  segons detalls i mostres. Tant els macs com les tapetes de portes (comotabilitzats en les partides corrrsponents), muntaran de 8 a 12 cm d'amunt l'obra, segons mostres i instruccions de la DF per a cada situació.
</t>
  </si>
  <si>
    <t>Emmarcat</t>
  </si>
  <si>
    <t xml:space="preserve">EAFA110Lb    </t>
  </si>
  <si>
    <t>Modificació de porta d'accés</t>
  </si>
  <si>
    <t xml:space="preserve">Canvi de costat del full d'accés de planta baixa de l'edifici històric amb l'aprofitament parcial del perfils i l'aprofitament dels ferrtages i vidres existents. Instal.lació de barres antipànic per sortida d'evacuació  i manilles per accés des de l'exterior
</t>
  </si>
  <si>
    <t>PE1</t>
  </si>
  <si>
    <t>EAFA110Lb</t>
  </si>
  <si>
    <t xml:space="preserve">F2           </t>
  </si>
  <si>
    <t>Fusteria fixa F2  EI 60 140x124cm</t>
  </si>
  <si>
    <t xml:space="preserve">Suministro e instalación de conjunto homologado de vidrio y perfilería cortafuego, formando
VENTANA FIJA VIDRIADA modelo Creani.Elementos para una protección frente al
fuego de 60 minutos (Ei60) Medidas aprox. del conjunto 1400x1240mm
Perfilería en aluminio con silicato interior, color ral a elegir.  Vidrio con características para protección frente al fuego Ei60. Juntas y gomas para cierre hermético y acústico. Tornillería oculta.
Uso exterior
</t>
  </si>
  <si>
    <t>Façana PB</t>
  </si>
  <si>
    <t>F2</t>
  </si>
  <si>
    <t>6</t>
  </si>
  <si>
    <t xml:space="preserve">7            </t>
  </si>
  <si>
    <t>AJUDES DE RAM DE PALETA</t>
  </si>
  <si>
    <t xml:space="preserve">RAM          </t>
  </si>
  <si>
    <t>PARTIDES DE RAM DE PALETA A JUSTIFICAR</t>
  </si>
  <si>
    <t>passamurs-30e</t>
  </si>
  <si>
    <t>Forat sostre / mur fins D.5 cm</t>
  </si>
  <si>
    <t xml:space="preserve">Forat en paret o sostre amb taladre de fins a 5 cm de diàmetre pel pas d'instal.lacions de lampisteria, electricitat o climatització. Inclou el rejuntat amb morter polimèric de reparació sense retracció. S'ubicarà centrat en els panys entre biguetes
</t>
  </si>
  <si>
    <t>lampisteria</t>
  </si>
  <si>
    <t>electricitat</t>
  </si>
  <si>
    <t>clima</t>
  </si>
  <si>
    <t>passamurs pvc</t>
  </si>
  <si>
    <t>Passamurs amb tub de PVC D.10 cm en mur de 30-50 cm</t>
  </si>
  <si>
    <t xml:space="preserve">Formació de passamurs pel pas dels conductes de les instal.lacions amb tub de PVC de diàmetre 10 cm en murs de maó massís i rejuntat amb morter polimèric sense retracció. S'ubicarà centrat en els panys entre biguetes
</t>
  </si>
  <si>
    <t xml:space="preserve">passamurs-30 </t>
  </si>
  <si>
    <t>Passamurs amb tub acer D.25-30 cm en mur de 30-50cm</t>
  </si>
  <si>
    <t xml:space="preserve">Forat en paret estructural amb mitjans manuals i mecànics i col.locació de tub estructural de secció circular de 25-30 cm de diàmetre i 10 mm de secció,  per encastar en paret de maó massís pel pas de conductes. Inclou el rejuntat amb morter polimèric de reparació sense retracció. S'ubicarà centrat en els panys entre biguetes
</t>
  </si>
  <si>
    <t>Sanejament recuperació pluvials</t>
  </si>
  <si>
    <t>passamurs-30</t>
  </si>
  <si>
    <t xml:space="preserve">passamurs    </t>
  </si>
  <si>
    <t>Passamurs amb tub d'acer D.25-30 cm en paret de 60-100 cm</t>
  </si>
  <si>
    <t xml:space="preserve">Forat en paret estructural amb mitjans manuals i mecànics i col.locació de marc estructural de secció circular de 25-30 cm de diàmetre i 10 mm de secció,  per encastar en mur de m,aó massís o fonament de mamposteria, pel pas de conductes de sanejament, escomeses, etc.. Inclou el rejuntat amb morter polimèric de reparació sense retracció. S'ubicarà centrat en els panys entre biguetes
</t>
  </si>
  <si>
    <t>passamurs</t>
  </si>
  <si>
    <t xml:space="preserve">KY031000     </t>
  </si>
  <si>
    <t>Forat sostre D.25-30 cm</t>
  </si>
  <si>
    <t xml:space="preserve">Forat en sostre de diàmetre 20 a 25 cm realitzat amb màquina taladradora amb broca de diamant pel pas d'instal.lacions de lampisteria, electricitat o climatització, inclosa la perforació del paviment, el perfilat del forat amb morter de ciment de reapració i les proteccions necessàries mentre el forat quedi al descobert. S'ubicarà centrat en els panys entre biguetes
</t>
  </si>
  <si>
    <t>KY031000</t>
  </si>
  <si>
    <t xml:space="preserve">K21Z2760c    </t>
  </si>
  <si>
    <t>Cala inspecció</t>
  </si>
  <si>
    <t xml:space="preserve">Forat per inspeccionar l'estructura, pas d'instal.lacions, elements constructius, etc.
</t>
  </si>
  <si>
    <t>K21Z2760c</t>
  </si>
  <si>
    <t xml:space="preserve">K2131121b    </t>
  </si>
  <si>
    <t>Tall en paviment</t>
  </si>
  <si>
    <t xml:space="preserve">Tall en paviment de formigó de 15 cm de fondària com a mínim, amb màquina tallajunts amb disc de diamant
</t>
  </si>
  <si>
    <t>mampares P1</t>
  </si>
  <si>
    <t>K2131121b</t>
  </si>
  <si>
    <t xml:space="preserve">KY01111Aa    </t>
  </si>
  <si>
    <t>Obertura regata paret maó massís</t>
  </si>
  <si>
    <t xml:space="preserve">Obertura de regata en paret de maó massís, amb mitjans manuals i tapada amb morter de ciment 1:4 o guix YG acabat lliscat amb guix YF
</t>
  </si>
  <si>
    <t>aplics</t>
  </si>
  <si>
    <t>KY01111Aa</t>
  </si>
  <si>
    <t xml:space="preserve">KY021112a    </t>
  </si>
  <si>
    <t>Formació encast petits elements paret maó massís</t>
  </si>
  <si>
    <t xml:space="preserve">Formació d'encast per a petits elements a paret de maó massís, amb mitjans manuals, i collat morter de ciment 1:4 o amb guix YG i acabat lliscat amb guix YF
</t>
  </si>
  <si>
    <t>KY021112a</t>
  </si>
  <si>
    <t xml:space="preserve">KY021112b    </t>
  </si>
  <si>
    <t>Formació encast de perfils paret maó massís</t>
  </si>
  <si>
    <t xml:space="preserve">Formació d'encast de perfils a paret de maó massís, amb mitjans manuals, i collat morter de ciment 1:4
</t>
  </si>
  <si>
    <t>KY021112b</t>
  </si>
  <si>
    <t xml:space="preserve">revolto      </t>
  </si>
  <si>
    <t>Reconstrucció puntual de revoltó</t>
  </si>
  <si>
    <t xml:space="preserve">Reconstrucció puntual de revoltó in situ, amb maó pla i morter de ciment de repartació, fins a 1 m de longitud. Inclou l'enderroc parcial i sanejat dels perímetres
</t>
  </si>
  <si>
    <t>revolto</t>
  </si>
  <si>
    <t xml:space="preserve">E5ZJU030a    </t>
  </si>
  <si>
    <t>Formació de forat en coberta conductes extracció</t>
  </si>
  <si>
    <t xml:space="preserve">Formació de forat en coberta inclinada. Inclou els següents treballs:
- Desmuntatge de teules
- Formació de forat en xapa sandwich
- Col.locació del tub i segellat
- Adaptació i col.locació de les teules amb faldó especial anellat i segellat al tub per impermeabilitzar la trobada amb el tub i la coberta, solapant a sota les teules en la cota alta i al damunt en la cota baixa
</t>
  </si>
  <si>
    <t>E5ZJU030a</t>
  </si>
  <si>
    <t xml:space="preserve">E51Z1H0Pb    </t>
  </si>
  <si>
    <t>Forat en terrat per conductes de climatització</t>
  </si>
  <si>
    <t xml:space="preserve">Formació de forat en forjat i recercat amb base d'obra de mides aproximades 450x200 cm amb 5 de filades de totxana de 290x140x100 mm, i tapa amb supermaó, col.locat amb morter de ciment 1.4, arrebossada amb morter de ciment 1:6, elaborat a l'obra amb formigonera de 165 l. Inclou el desmuntatge de les capes de la coberta, tall de la impermeabilització i la realització de la nova impermeabilització perimetral, tenint cura del solapament horitzontal amb la làmina de la coberta i la configuració del minvell perimetral. acabada la coberta reutilitzant les capes existents (grava, aïllament, ectc)
</t>
  </si>
  <si>
    <t>E51Z1H0Pb</t>
  </si>
  <si>
    <t xml:space="preserve">E5ZJU030b    </t>
  </si>
  <si>
    <t>Protecció sortida conductes climatització a coberta</t>
  </si>
  <si>
    <t xml:space="preserve">Protecció sortides declimatització  amb configuració de petit sostre amb goteró perimetral de xapa galvanitzada amb fixacions mecàniques deixant el forat del conducte suficienment protegit, impedint l'entrada d'aigua 
</t>
  </si>
  <si>
    <t>E5ZJU030b</t>
  </si>
  <si>
    <t>7</t>
  </si>
  <si>
    <t xml:space="preserve">8            </t>
  </si>
  <si>
    <t>EQUIPAMENTS I VARIS</t>
  </si>
  <si>
    <t xml:space="preserve">EJ13B21Bc    </t>
  </si>
  <si>
    <t>Lavabo PMR Geberit Confort Square 550x525</t>
  </si>
  <si>
    <t xml:space="preserve">Lavabo mural PMR Geberit Confort Square 550x525 (confort 550x550 de Geberit / Ona 600x460)x160 de Roca). Inclou desguàs i sifò d'acer inoxidable i tots els accessoris necessaris. 
</t>
  </si>
  <si>
    <t>EJ13B21Bc</t>
  </si>
  <si>
    <t xml:space="preserve">EJ13B21Bd    </t>
  </si>
  <si>
    <t>Lavabo porcelànic 117X450X120</t>
  </si>
  <si>
    <t xml:space="preserve">Lavabo  117X450X120 tipus Opaque + Cubeta 35x40
Repisa continua superior i alçada faldó perimetral de 12 cm , configurant una peça única, ralitzat amb les mateixes peces del porcelànic del paviment, fixat a paret. Inclou desguàs i sifò d'acer inoxidable i tots els accessoris necessaris.
</t>
  </si>
  <si>
    <t>EJ13B21Bd</t>
  </si>
  <si>
    <t xml:space="preserve">EJ13B21Ba    </t>
  </si>
  <si>
    <t>Lavabo The Gap Square encimera 600x340x40 de Roca</t>
  </si>
  <si>
    <t xml:space="preserve">Lavabo d'encimera Roca The Gap Square encimera 600x340x40. Inclou desguàs i sifò d'acer inoxidable i tots els accessoris necessaris.
</t>
  </si>
  <si>
    <t>EJ13B21Ba</t>
  </si>
  <si>
    <t xml:space="preserve">inod.Ona     </t>
  </si>
  <si>
    <t>Inodor PMR Roca Meridian 385x750 de Roca</t>
  </si>
  <si>
    <t xml:space="preserve">Inodor complet PMR Roca Meridian 385x750 mm Rimless adossat a paret amb sortida dual. Inclou tassa, cisterna amb d'alimentació horitzontal / inferior i tapa amortiguada, color blanc
</t>
  </si>
  <si>
    <t>inod.Ona</t>
  </si>
  <si>
    <t xml:space="preserve">inod.Ona.acc </t>
  </si>
  <si>
    <t>Inodor Roca Ona 360x675x795</t>
  </si>
  <si>
    <t xml:space="preserve">Inodor complet Roca Ona 360x675x795 mm Rimless adossat a paret con salida dual. Inclou tassa, cisterna amb alimentació horitzonta / inferior i tapa amortiguada, color blanc, adaptat
</t>
  </si>
  <si>
    <t>inod.Ona.acc</t>
  </si>
  <si>
    <t xml:space="preserve">EJ1AB21P     </t>
  </si>
  <si>
    <t>Abocador Roca Garda</t>
  </si>
  <si>
    <t xml:space="preserve">Abocador Roca Garda amb alimentació integrada, de color blanc 
</t>
  </si>
  <si>
    <t>EJ1AB21P</t>
  </si>
  <si>
    <t xml:space="preserve">EJ1Z8002a    </t>
  </si>
  <si>
    <t>Porta rotles Record 179 x 69 x 34 mm de Roca</t>
  </si>
  <si>
    <t xml:space="preserve">Porta rotlles Record 179 x 69 x 34 mm
</t>
  </si>
  <si>
    <t>EJ1Z8002a</t>
  </si>
  <si>
    <t xml:space="preserve">EJ1Z8002b    </t>
  </si>
  <si>
    <t>Penjador Compas de Roca</t>
  </si>
  <si>
    <t xml:space="preserve">Penjador Compas de Roca
</t>
  </si>
  <si>
    <t>EJ1Z8002b</t>
  </si>
  <si>
    <t xml:space="preserve">EJ1Z8002c    </t>
  </si>
  <si>
    <t>Dispensador Public de Roca</t>
  </si>
  <si>
    <t xml:space="preserve">Dispensador Public de Roca
</t>
  </si>
  <si>
    <t>EJ1Z8002c</t>
  </si>
  <si>
    <t xml:space="preserve">EJ43USG1     </t>
  </si>
  <si>
    <t>Dispensador paper eixugamans</t>
  </si>
  <si>
    <t xml:space="preserve"> Dispensador de paper en rotlle inox, de dimensions 268x265x135 mm, col·locat amb fixacions mecàniques tipus Nofer EVO 05046.B</t>
  </si>
  <si>
    <t>EJ43USG1</t>
  </si>
  <si>
    <t xml:space="preserve">EJ43USG2     </t>
  </si>
  <si>
    <t>Disp.paper tovallola tipus Tissu</t>
  </si>
  <si>
    <t>Dispensador de paper tovallola per a eixugamans tipus TISSU, de 303x263 mm d'alçària 120 mm, col·locat amb fixacions mecàniques tipus Nofer 04005.B</t>
  </si>
  <si>
    <t>EJ43USG2</t>
  </si>
  <si>
    <t xml:space="preserve">EJ46U010     </t>
  </si>
  <si>
    <t>Barra mural recta inox. p/bany adaptat</t>
  </si>
  <si>
    <t>Barra mural recta per a bany adaptat, de 800 mm de llargària i 35 mm de D, de tub d'acer inoxidable, col.locat amb fixacions mecàniques</t>
  </si>
  <si>
    <t>EJ46U010</t>
  </si>
  <si>
    <t xml:space="preserve">EJ46U020     </t>
  </si>
  <si>
    <t>Barra mural doble abatible inox.</t>
  </si>
  <si>
    <t>Barra mural doble abatible per a bany adaptat, de 800 mm de llargària i 35 mm de D, de tub d'acer inoxidable, col.locat amb fixacions mecàniques</t>
  </si>
  <si>
    <t>EJ46U020</t>
  </si>
  <si>
    <t xml:space="preserve">E865U220e    </t>
  </si>
  <si>
    <t>Prestatge fusta</t>
  </si>
  <si>
    <t xml:space="preserve">Prestatge de fusta de 25 cm de fons i 30 mm de cantell amb acabat HPL , reacció al foc B-s2, d0, col·locat amb fixacions mecàniques oculltes entre parets (inclòs en el preu de la partida), amb rebaix per col.locació led superior, perfectament cantejat i acabat i amb els encaixos necessaris.
</t>
  </si>
  <si>
    <t>E865U220e</t>
  </si>
  <si>
    <t xml:space="preserve">E865U220d    </t>
  </si>
  <si>
    <t>Taulell fusta 40 mm HPL</t>
  </si>
  <si>
    <t xml:space="preserve">Taulell de fusta de 50 cm de fons i 40 mm de cantell mb acabat HPL , reacció al foc B-s2, d0, col·locat amb fixacions mecàniques ocultes sobre enllatat de fusta de pi (inclòs en el preu de la partida) i els rigiditzadors necessaris, perfectament cantejat i acabat i amb els encaixos necessaris.
</t>
  </si>
  <si>
    <t>E865U220d</t>
  </si>
  <si>
    <t xml:space="preserve">EC1K1301a    </t>
  </si>
  <si>
    <t>Miralls</t>
  </si>
  <si>
    <t xml:space="preserve">Mirall de lluna incolora de 5 mm de gruix, col·locat adherit sobre tauler de fusta de DM ignífug o bé marc perimetral ignífug,  reculat perimetrament 3 cm, deixant espai per a la istal.lació d'un led perimetral. Inclou enllatat de suport, marc perimetral amb sortida per alimenació elèctrica fxacions  i tots els complemnents necessaris per a la seva instal.lació
</t>
  </si>
  <si>
    <t>EC1K1301a</t>
  </si>
  <si>
    <t xml:space="preserve">cortines fin </t>
  </si>
  <si>
    <t>Cortines finestres screen 5% rentables</t>
  </si>
  <si>
    <t xml:space="preserve">Cortines screen 5% rentables
</t>
  </si>
  <si>
    <t>Ramón Godó</t>
  </si>
  <si>
    <t>cortines fin</t>
  </si>
  <si>
    <t xml:space="preserve">cort         </t>
  </si>
  <si>
    <t>Cortines absorció acústica</t>
  </si>
  <si>
    <t xml:space="preserve">Cortina de 3 m de ancho x 2,5 m de alto confeccionado en una hoja en terciopelo NIZA 100% Trevira
CS de 500 g/m2, ignífugo C1 y de color a escoger.
Acabado con cinta de refuerzo y ganchos en la parte superior, dobladillo en los laterales y en la parte
inferior.
Acabado con fruncido del 50%.
Carril de 3 m de longitud modelo TT2 de accionamiento manual.
Abertura en una hoja
Carros simples de 2 ruedas con cojinetes para rodamiento silencioso.
Perfil de aluminio anodizado de 35 mm x 42 mm de color negro.
Incluye soportes para sujeción a techo y pared.
Reacció al foc C-s2, D0 o superior
</t>
  </si>
  <si>
    <t>P1 Sala plens</t>
  </si>
  <si>
    <t>cort</t>
  </si>
  <si>
    <t xml:space="preserve">EB1518AMB    </t>
  </si>
  <si>
    <t>Barana ecala acer inoxidable i vidre</t>
  </si>
  <si>
    <t xml:space="preserve">Barana d'acer inoxidable AISI 316, formada per muntants de 40x20x2 mm mm , fixats a la solera de formigó amb platina 40x60x10 mm  i tacs químics, amb U 15x15 mm asimètrtiques amb base inferior, soldades a banda i banda per rebre vidre laminar 6+6 amb butyral transparent. Passmà superior de tub 40x40x2 mm.
Inclou els treballs de paleteria per encastament de perfils, reparació de forats, etc.
</t>
  </si>
  <si>
    <t>EB1518AMB</t>
  </si>
  <si>
    <t xml:space="preserve">EB1518AMBa   </t>
  </si>
  <si>
    <t>Barana escala acer inoxidable</t>
  </si>
  <si>
    <t xml:space="preserve">Barana d'acer inoxidable AISI 316, formada per perfils de 40x20x2 mm mm , fixats a la solera de formigó amb platina 40x60x10 mm  i tacs químics o bé amb potes encastades directament al lateral amb rebliment de de resines
Inclou els treballs de paleteria per encastamrnt de perfils, reparació de forats, etc.
</t>
  </si>
  <si>
    <t>EB1518AMBa</t>
  </si>
  <si>
    <t xml:space="preserve">EB1518AMBc   </t>
  </si>
  <si>
    <t>Passamà ecala acer inoxidable i vidre</t>
  </si>
  <si>
    <t xml:space="preserve">Passamà d'acer inoxidable AISI 316, format per tub circular de 40 mm de diàmetre, col.locat amb pipeta de 10 mm de diàmetre encastada directament a la paret amb resines i amb petita peça circular de tapajunts, col.locat a una distància de 4 cm de la paret
Inclou els treballs de paleteria per encastament de perfils, reparació de forats, etc.
</t>
  </si>
  <si>
    <t>EB1518AMBc</t>
  </si>
  <si>
    <t xml:space="preserve">EB1518AMBb   </t>
  </si>
  <si>
    <t>Barana replans acer inoxidable i vidre</t>
  </si>
  <si>
    <t xml:space="preserve">Barana d'acer inoxidable AISI 316, formada per muntants de 40x20x2 mm mm , fixats a la solera de formigó amb platina 40x60x10 mm  i tacs químics, tub superior 50x20,  U 20x20 mm soldades al tub superior i ancorades al terra, amb folre superior abraçant el perfil 50x20 i les U20x20.
Inclou els treballs de paleteria per encastament de perfils, reparació de forats, etc.
</t>
  </si>
  <si>
    <t>PE Zona espera</t>
  </si>
  <si>
    <t>PE Embarcament plataforma</t>
  </si>
  <si>
    <t>EB1518AMBb</t>
  </si>
  <si>
    <t xml:space="preserve">EQ514A51a    </t>
  </si>
  <si>
    <t>Taulell porcelànic Neolith</t>
  </si>
  <si>
    <t xml:space="preserve">Taulell porcelànic de 20 mm de gruix, Neolith color negre o grafit segons mostres, col.locat sobre suport mural i encastat al parament. Incloses les pp de faldons, sòcol, laterals i forats, segons plànols de detall i instruccions de la DF.
</t>
  </si>
  <si>
    <t>TAULELL ACCÉS</t>
  </si>
  <si>
    <t>sobres</t>
  </si>
  <si>
    <t>lateral</t>
  </si>
  <si>
    <t>TAULELL ADMINISTRACIÓ</t>
  </si>
  <si>
    <t>frontal</t>
  </si>
  <si>
    <t>TAULELL LAVABO</t>
  </si>
  <si>
    <t>EQ514A51a</t>
  </si>
  <si>
    <t xml:space="preserve">E865U120a    </t>
  </si>
  <si>
    <t>Estructura de fusta taulell</t>
  </si>
  <si>
    <t xml:space="preserve">Estructura de fusta de taulell amb entramat de fusta de pi i doble aplacat amb tauler de fibres de fusta i resines sintètiques, de densitat mitjana, DM, ignífug, de 19 mm de gruix, col.locat amb fixacions mecàniques, de gruix total 12-14 cm, amb acabat lacat a pistola amb 2 capes prèvies de preparació i polit i 2 capes d'acabat. Classe de reacció al foc B S2-d0
Col.locat segons l'especejament definit als plànols. Ha de permetre el pas el cablejat i l'encastament dels mecanismes
</t>
  </si>
  <si>
    <t>P0 recepeció</t>
  </si>
  <si>
    <t>PE administració</t>
  </si>
  <si>
    <t>E865U120a</t>
  </si>
  <si>
    <t>8</t>
  </si>
  <si>
    <t xml:space="preserve">9            </t>
  </si>
  <si>
    <t>INSTAL.LACIÓ D'EVACUACIÓ</t>
  </si>
  <si>
    <t xml:space="preserve">ED515120     </t>
  </si>
  <si>
    <t>Bunera sifònica AISI304</t>
  </si>
  <si>
    <t xml:space="preserve">Bunera sifònica amb cos d'acer inoxidable AISI 304 i roseta perforada d'acer inoxidable AISI 304, de 150x150 mm i de descàrrega vertical de 50 mm de diàmetre, col·locada amb morter per a ram de paleta classe M 5 ( 5 N/mm2 )
</t>
  </si>
  <si>
    <t>ED515120</t>
  </si>
  <si>
    <t xml:space="preserve">ED116271     </t>
  </si>
  <si>
    <t>Desg.ap.sanitari tub PP paret tricapa,evacua.insonoritz.,DN=40mm</t>
  </si>
  <si>
    <t>Desguàs d'aparell sanitari amb tub de polipropilè de paret tricapa per a evacuació insonoritzada, de DN 40 mm, fins a baixant, caixa o clavegueró</t>
  </si>
  <si>
    <t>Rentamans</t>
  </si>
  <si>
    <t>ED116271</t>
  </si>
  <si>
    <t xml:space="preserve">ED116271a    </t>
  </si>
  <si>
    <t>Desg.ap.sanitari tub PP paret tricapa,evacua.insonoritz.,DN=50mm</t>
  </si>
  <si>
    <t>ED116271a</t>
  </si>
  <si>
    <t xml:space="preserve">ED15N711     </t>
  </si>
  <si>
    <t>Tub PP paret tricapa,evacua.insonoritz.,DN=110mm</t>
  </si>
  <si>
    <t xml:space="preserve">Baixant de tub de polipropilè de paret tricapa per a evacuació insonoritzada, de DN 110 mm, incloses les peces especials i fixat mecànicament amb brides a paret o a sostre
</t>
  </si>
  <si>
    <t>Abocadors</t>
  </si>
  <si>
    <t>WC</t>
  </si>
  <si>
    <t>*Previsió a justificar</t>
  </si>
  <si>
    <t>ED15N711</t>
  </si>
  <si>
    <t xml:space="preserve">ED15N711a    </t>
  </si>
  <si>
    <t>Tub PP paret tricapa,evacua.insonoritz.,DN=125mm</t>
  </si>
  <si>
    <t xml:space="preserve">Baixant de tub de polipropilè de paret tricapa per a evacuació insonoritzada, de DN 125 mm, incloses les peces especials i fixat mecànicament amb brides a paret o a sostre
</t>
  </si>
  <si>
    <t>ED15N711a</t>
  </si>
  <si>
    <t xml:space="preserve">ED7FP362     </t>
  </si>
  <si>
    <t>Clavegueró PP paret tricapa DN=125 mm</t>
  </si>
  <si>
    <t xml:space="preserve">Clavegueró amb tub de polipropilè de paret tricapa per a sanejament sense pressió, de DN 125 mm i de SN 8 (8 kN/m2) de rigidesa anular, sobre llit de sorra de 15 cm de gruix i reblert amb sorra fins a 30 cm per sobre del tub, amb picó vibrant de combustible, per a unió elàstica amb anella elastomèrica d'estanquitat, col·locat al fons de la rasa sobre llit de sorra de 10 cm de gruix i reblert de sorra fins a 30 cm per sobre del tub, inclosa la formació d'una solera de 15 cm de gruix de formigó d'ús no estructural HNE-20/P/20 de resistència a compressió 20 N/mm2, consistència plàstica i grandària màxima del granulat 20 mm, amb picó vibrant elèctric
</t>
  </si>
  <si>
    <t>ED7FP362</t>
  </si>
  <si>
    <t xml:space="preserve">ED15Q711a    </t>
  </si>
  <si>
    <t>Cond.ventilació PP paret massissa,DN=110mm</t>
  </si>
  <si>
    <t>Conducte de ventilació de tub de polipropilè de paret massissa segons norma UNE-EN 1451-1, de DN 110 mm, incloses les peces especials i fixat mecànicament amb brides</t>
  </si>
  <si>
    <t>ED15Q711a</t>
  </si>
  <si>
    <t xml:space="preserve">arejador     </t>
  </si>
  <si>
    <t>Vàlvula airejadora ventilació xarxa sanejament</t>
  </si>
  <si>
    <t xml:space="preserve">Vàlvula equilibradora de pressió per a sistemes de desguàs, d'ABS, flux d'aire de 32 l/s, de designació AI segons norma UNE-EN 12380, roscada a l'adaptador fixat al tub
</t>
  </si>
  <si>
    <t>Previsió</t>
  </si>
  <si>
    <t>arejador</t>
  </si>
  <si>
    <t xml:space="preserve">ED358565a    </t>
  </si>
  <si>
    <t>Pericó sifònic tapa regist.,60x60x60cm</t>
  </si>
  <si>
    <t xml:space="preserve">Pericó sifònic i tapa registrable, de 60x60x60 cm de mides interiors, amb paret de 15 cm de gruix de maó massís de 290x140x50 mm, arrebossada i lliscada per dins amb morter 1:2:10, sobre solera de formigó en massa de 10 cm i amb tapa prefabricada de formigó armat
</t>
  </si>
  <si>
    <t>ED358565a</t>
  </si>
  <si>
    <t xml:space="preserve">CONN         </t>
  </si>
  <si>
    <t>Connexionat xarxa clavegueram</t>
  </si>
  <si>
    <t xml:space="preserve">Connexionat de nou clavegueram a xarxa o pou existent. Inclou tots els treballs necessaris:  enderroc del paviment, excavació, mecanització de conductes o pus, reblert i anellat de formigó, reblert de rases i pous, reposició de paviment amb iguals capes i gruixos , etc.
</t>
  </si>
  <si>
    <t>CONN</t>
  </si>
  <si>
    <t xml:space="preserve">ED356355b    </t>
  </si>
  <si>
    <t>Pericó serveis 60x60x60cm</t>
  </si>
  <si>
    <t>Pericó de derveis, de 45x45x50 cm de mides interiors, amb paret de 15 cm de gruix de maó massís de 290x140x50 mm, arrebossada i lliscada per dins amb morter 1:2:10, sobre solera de formigó en massa de 10 cm, amb bastiment i tapa de fosa grisa</t>
  </si>
  <si>
    <t>ED356355b</t>
  </si>
  <si>
    <t xml:space="preserve">ED15N711b    </t>
  </si>
  <si>
    <t>Modificació xarxa existent per aprofitament aigües pluvials</t>
  </si>
  <si>
    <t xml:space="preserve">Modificacions necessàries en la xarxa de baixants per l'aprofitament de les aigües pluvials. Inclou la midificació dels baixants per portar l'aigua al dipósit i la conxió del sobreeixidor del dipòsit a la xarxa de sanejament existent
</t>
  </si>
  <si>
    <t>ED15N711b</t>
  </si>
  <si>
    <t>9</t>
  </si>
  <si>
    <t xml:space="preserve">10           </t>
  </si>
  <si>
    <t>INSTAL.LACIONS DE LAMPISTERIA</t>
  </si>
  <si>
    <t xml:space="preserve">00000011     </t>
  </si>
  <si>
    <t>DESMUNTATGE INSTAL.LACIONS</t>
  </si>
  <si>
    <t xml:space="preserve">EY03SG01     </t>
  </si>
  <si>
    <t>Desmuntatge instal.lacions</t>
  </si>
  <si>
    <t>Desmuntatge de TOTES les instal.lacions existents en l'edifici que restin fora de servei i retirada de tots aquets elements a un abocador autoritzat, inclòs p.p. de provisionals d'obra per que l'afectació dels treballs sIgui la menor posible a la part d'edifici no afectat per les obres. Aquesta actuació es farà sense afectar el funcionament de la resta d'espais de l'edifici. Acopiar aquells elements a recuperar.</t>
  </si>
  <si>
    <t xml:space="preserve">EY03SG05     </t>
  </si>
  <si>
    <t>Instal.lacions provisionals</t>
  </si>
  <si>
    <t>Instal.lacions provisionals LAMPISTERIA per mantenir les zones no afectades per la reforma, en servei. S'inclou materials, accesoris i ma d'obra de muntatge.</t>
  </si>
  <si>
    <t>00000011</t>
  </si>
  <si>
    <t xml:space="preserve">00000012     </t>
  </si>
  <si>
    <t>CONNEXIÓ A XARXA EXISTENT</t>
  </si>
  <si>
    <t xml:space="preserve">EN318327     </t>
  </si>
  <si>
    <t>Vàlvula bola manual rosca,2peces,pas tot.,bronze,DN=1"1/2,PN=10b</t>
  </si>
  <si>
    <t>Vàlvula de bola manual amb rosca, de dues peces amb pas total, de bronze, de diàmetre nominal 1"1/2, de 10 bar de PN i preu alt, muntada superficialment</t>
  </si>
  <si>
    <t xml:space="preserve">EF4235CB     </t>
  </si>
  <si>
    <t>Tub acer inox.1.4404 (AISI 316L),22x1,2,sèrie 2 s/UNE-EN 10312,u</t>
  </si>
  <si>
    <t>Tub d'acer inoxidable 1.4404 (AISI 316L) amb soldadura longitudinal, de 22 mm de diàmetre exterior i 1,2 mm de gruix de paret, sèrie 1 segons UNE-EN 10312, unió a pressió, amb grau de dificultat mitjà i col·locat superficialment inclòs soportacions i accesoris de muntatge homologat, proves de pressió i posta en marxa.</t>
  </si>
  <si>
    <t xml:space="preserve">EFQ3SG13     </t>
  </si>
  <si>
    <t>Aïllament tèrmic escum.elastom.D=22mm,g=9mm</t>
  </si>
  <si>
    <t>Aïllament tèrmic d'escuma elastomèrica per a canonades que transporten fluids a temperatura entre -50°C i 105°C, per a tub de diàmetre exterior 22 mm, de 9 mm de gruix, amb un factor de resistència a la difusió del vapor d'aigua &gt;= 5000, col·locat superficialment amb grau de dificultat baix del tipus Armafelkx AF1-22</t>
  </si>
  <si>
    <t>00000012</t>
  </si>
  <si>
    <t xml:space="preserve">00000013     </t>
  </si>
  <si>
    <t>XARXES DE DISTRIBUCIÓ</t>
  </si>
  <si>
    <t xml:space="preserve">EF4000SG     </t>
  </si>
  <si>
    <t>Característiques canonades</t>
  </si>
  <si>
    <t>PA</t>
  </si>
  <si>
    <t>Les canonades de la xarxa de lampisteria s'han previst amb acer inoxidable en barres. Opcionalment es podrà acceptar amb tub de fibra o multicapa en parament encastats i de polipropilè en barres en recorreguts horitzontals majoran el número de soportacions per evitar pandejos de les canalitzacions i majorant el diàmetre dels aïllaments considerant els gruixos de les canonades de polipropilè. Aquestes canoandes serien en tot cas per soldadura de termofusió, mai per engatellat o encolat.</t>
  </si>
  <si>
    <t xml:space="preserve">EN315327     </t>
  </si>
  <si>
    <t>Vàlvula bola manual rosca,2peces,pas tot.,bronze,DN=3/4",PN=10ba</t>
  </si>
  <si>
    <t>Vàlvula de bola manual amb rosca, de dues peces amb pas total, de bronze, de diàmetre nominal 3/4", de 10 bar de PN i preu alt, muntada superficialment</t>
  </si>
  <si>
    <t xml:space="preserve">EN316327     </t>
  </si>
  <si>
    <t>Vàlvula bola manual rosca,2peces,pas tot.,bronze,DN=1",PN=10bar,</t>
  </si>
  <si>
    <t>Vàlvula de bola manual amb rosca, de dues peces amb pas total, de bronze, de diàmetre nominal 1", de 10 bar de PN i preu alt, muntada superficialment</t>
  </si>
  <si>
    <t xml:space="preserve">EF4233AB     </t>
  </si>
  <si>
    <t>Tub acer inox.1.4404 (AISI 316L),15x1,sèrie 2 s/UNE-EN 10312,uni</t>
  </si>
  <si>
    <t>Tub d'acer inoxidable 1.4404 (AISI 316L) amb soldadura longitudinal, de 15 mm de diàmetre exterior i 1 mm de gruix de paret, sèrie 2 segons UNE-EN 10312, unió a pressió, amb grau de dificultat mitjà i col·locat superficialment inclòs soportacions i accesoris de muntatge homologat, proves de pressió i posta en marxa.</t>
  </si>
  <si>
    <t xml:space="preserve">EF4234AB     </t>
  </si>
  <si>
    <t>Tub acer inox.1.4404 (AISI 316L),18x1,sèrie 2 s/UNE-EN 10312,uni</t>
  </si>
  <si>
    <t>Tub d'acer inoxidable 1.4404 (AISI 316L) amb soldadura longitudinal, de 18 mm de diàmetre exterior i 1 mm de gruix de paret, sèrie 1 segons UNE-EN 10312, unió a pressió, amb grau de dificultat mitjà i col·locat superficialment inclòs soportacions i accesoris de muntatge homologat, proves de pressió i posta en marxa.</t>
  </si>
  <si>
    <t xml:space="preserve">EF922PBE     </t>
  </si>
  <si>
    <t>Tub poliprop.multic,tub int.PP,D=32mm,ànima alum.</t>
  </si>
  <si>
    <t>Tub de polipropilè multicapa amb tub interior de polipropilè de diàmetre 32 mm, ànima d'alumini i protecció exterior de polipropilè, amb una pressió màxima de servei de 20 bar, connectat a pressió i col·locat superficialment</t>
  </si>
  <si>
    <t xml:space="preserve">EFQ3SG11     </t>
  </si>
  <si>
    <t>Aïllament tèrmic escum.elastom.D=15mm,g=9mm</t>
  </si>
  <si>
    <t>Aïllament tèrmic d'escuma elastomèrica per a canonades que transporten fluids a temperatura entre -50°C i 105°C, per a tub de diàmetre exterior 15 mm, de 9 mm de gruix, amb un factor de resistència a la difusió del vapor d'aigua &gt;= 5000, col·locat superficialment amb grau de dificultat baix del tipus Armafelkx AF1-15</t>
  </si>
  <si>
    <t xml:space="preserve">EFQ3SG12     </t>
  </si>
  <si>
    <t>Aïllament tèrmic escum.elastom.D=18mm,g=9mm</t>
  </si>
  <si>
    <t>Aïllament tèrmic d'escuma elastomèrica per a canonades que transporten fluids a temperatura entre -50°C i 105°C, per a tub de diàmetre exterior 18 mm, de 9 mm de gruix, amb un factor de resistència a la difusió del vapor d'aigua &gt;= 5000, col·locat superficialment amb grau de dificultat baix  del tipus Armafelkx AF1-18</t>
  </si>
  <si>
    <t xml:space="preserve">ENE18304     </t>
  </si>
  <si>
    <t>Filtre colador,llautó,DN=1"1/2,PN=16bar,roscat,munt.superf.</t>
  </si>
  <si>
    <t>Filtre colador de llautó, de diàmetre nominal 1"1/2, de 16 bar de PN, roscat, muntat superficialment</t>
  </si>
  <si>
    <t xml:space="preserve">EF4236CA     </t>
  </si>
  <si>
    <t>Tub acer inox.1.4404 (AISI 316L),28x1,2,sèrie 2 s/UNE-EN 10312,u</t>
  </si>
  <si>
    <t>Tub d'acer inoxidable 1.4404 (AISI 316L) amb soldadura longitudinal, de 28 mm de diàmetre exterior i 1,2 mm de gruix de paret, sèrie 1 segons UNE-EN 10312, unió a pressió, amb grau de dificultat mitjà i col·locat superficialment inclòs soportacions i accesoris de muntatge homologat, proves de pressió i posta en marxa.</t>
  </si>
  <si>
    <t>00000013</t>
  </si>
  <si>
    <t xml:space="preserve">00000014     </t>
  </si>
  <si>
    <t>AIXETES I EQUIPAMENTS</t>
  </si>
  <si>
    <t xml:space="preserve">EJ231SG3     </t>
  </si>
  <si>
    <t>Aixeta p/lavab.,munt.s/taule.,cromat,preu mitjà,tempor.,Presto 1</t>
  </si>
  <si>
    <t>Aixeta mescladora per a lavabo temporitzada, muntada superficialment sobre taulell o aparell sanitari, de llautó cromat, preu mitjà, temporitzada , amb una entrada de maniguets del tipus Presto 105 L ECO amb sistema antiblocatge, inclòs accesoris de muntatge completament instal.lada.</t>
  </si>
  <si>
    <t xml:space="preserve">EJ231SG5     </t>
  </si>
  <si>
    <t>Aixeta mural PRESTO NEO INOX LP</t>
  </si>
  <si>
    <t>Aixeta mural temporitzada PRESTO NEO INOX LP, de llautó cromat, preu mitjà, temporitzada ref. 66225, inclòs accesoris de muntatge completament instal.lada.</t>
  </si>
  <si>
    <t xml:space="preserve">EJ42USG1     </t>
  </si>
  <si>
    <t>Dosif.llautó cromat,150xD=80mm,capac.500c.c.,col.fix.mecàniques</t>
  </si>
  <si>
    <t>Dosificador de sabó de llautó cromat, dipòsit i pistó d'una peça, de 150 mm d'alçària per 80 mm de diàmetre i capacitat 500 c.c., col·locat amb fixacions mecàniques tipus Nofer 03023.S</t>
  </si>
  <si>
    <t>00000014</t>
  </si>
  <si>
    <t>10</t>
  </si>
  <si>
    <t xml:space="preserve">11           </t>
  </si>
  <si>
    <t>INSTAL.LACIONS TÈRMIQUES I VENTILACIÓ</t>
  </si>
  <si>
    <t xml:space="preserve">00000021     </t>
  </si>
  <si>
    <t>DESMUNTATGE INSTAL.LACIONS I VARIS</t>
  </si>
  <si>
    <t>00000021</t>
  </si>
  <si>
    <t xml:space="preserve">00000022     </t>
  </si>
  <si>
    <t>EQUIPAMENTS DE CLIMATITZACIÓ</t>
  </si>
  <si>
    <t xml:space="preserve">EEH21SG1     </t>
  </si>
  <si>
    <t>Refredadora Aermec NRG-HE 0552-J-04 de 108 kW</t>
  </si>
  <si>
    <t>Refredadora amb condensació per aire i ventiladors axials, del tipus Airland/Aermec model NRG-HE-0602-J-04 de 118 kW frigorifics, amb alimentació trifàsica de 400 V, amb 2 compressors del tipus scroll d'alta eficiencia i fluid frigorífic R32A, amb bescanviador de tubs de coure i aletes d'alumini al costat de l'aire i bescanviador de plaques d'acer inoxidable al costat de l'aigua, s'inclou amb dipòsit d'inèrcia tèrmica i doble grup de bombeig. L'equip incorporarà interface AER485 de comunicació amb el sistema de control, suports antivibratoris, DRE per la reducció del corrent d'engegada i ventiladors inverter. Completament instal.lada i connectada al sistema de control, inclòs accesoris de muntatge, transport i equip d'elevació adient a les característiques del equip i posta en marxa del fabricant. Versió alta eficiencia en execució silenciosa. Certificada per Eurovent.S 'inclou comptador d'energia tèrmica, associat al sistema de control.</t>
  </si>
  <si>
    <t xml:space="preserve">EJ7LSG01     </t>
  </si>
  <si>
    <t>Climatitzador Airkool Dimateck UTY-Z1-140</t>
  </si>
  <si>
    <t>Climatitzador Airkool/Dimateck per conductes model UTY-Z1-140 2T per un potència frigorífica de 10 kW i una potència calorífica de 20 kW carcassa en panell sandwich de 25 mm, amb motor EC , inclòs conjunt de vàlvula de tres vies proporcional, vàlvules de tall i filtre, inclòs accesoris de muntatge i soportacions i amurtidos elàstics, connectat a la xarxa hidraúlica i de contr
ol completament instal.lat. S'inclou safata de condensat d'acer inoxidable.</t>
  </si>
  <si>
    <t>Planta baixa</t>
  </si>
  <si>
    <t>EJ7LSG01</t>
  </si>
  <si>
    <t xml:space="preserve">EJ7LSG03     </t>
  </si>
  <si>
    <t>Climatitzador Airkool Dimateck FCA-530</t>
  </si>
  <si>
    <t>Climatitzador Airkool/Dimateck de cassette model FCA-530 2T per un potència frigorífica de 4,98 kW i una potència calorífica de 11,20 kW amb motor EC , inclòs conjunt de vàlvula de tres vies proporcional, vàlvules de tall i filtre, inclòs accesoris de muntatge i soportacions i amurtidos elàstics, connectat a la xarxa hidraúlica i de control completament instal.lat. S'inclou bomba de condensats.</t>
  </si>
  <si>
    <t>Planta segona</t>
  </si>
  <si>
    <t>EJ7LSG03</t>
  </si>
  <si>
    <t xml:space="preserve">EJ7LSG05     </t>
  </si>
  <si>
    <t>Climatitzador Airkool Dimateck FX-P-(VA) 1030S</t>
  </si>
  <si>
    <t>Climatitzador Airkool/Dimateck vertical moblat del tipus FX-P (VA) 1030S  2T per un potència frigorífica de 5,90 kW i una potència calorífica de 11,6 kW amb motor EC , inclòs conjunt de dues vàlvules de tres vies proporcional, vàlvules de tall i filtre, inclòs accesoris de muntatge i soportacions, connectat a la xarxa hidraúlica i de control completament instal.lat. S'inclou safata de condensat d'acer inoxidable i bomba de condensats.</t>
  </si>
  <si>
    <t>EJ7LSG05</t>
  </si>
  <si>
    <t xml:space="preserve">EJ7LSG06     </t>
  </si>
  <si>
    <t>Climatitzador Airkool Dimateck FX-P-(VA) 630S</t>
  </si>
  <si>
    <t>Climatitzador Airkool/Dimateck vertical moblat del tipus FX-P (VA) 630S  2T per un potència frigorífica de 3,05 kW i una potència calorífica de 6,62 kW amb motor EC , inclòs conjunt de dues vàlvules de tres vies proporcional, vàlvules de tall i filtre, inclòs accesoris de muntatge i soportacions, connectat a la xarxa hidraúlica i de control completament instal.lat. S'inclou safata de condensat d'acer inoxidable i bomba de condensats.</t>
  </si>
  <si>
    <t>Planta primera</t>
  </si>
  <si>
    <t>EJ7LSG06</t>
  </si>
  <si>
    <t xml:space="preserve">EJ7LSG07     </t>
  </si>
  <si>
    <t>Climatitzador Airkool Dimateck FX-P-(VA) 230S</t>
  </si>
  <si>
    <t>Climatitzador Airkool/Dimateck vertical moblat del tipus FX-P (VA) 230S  2T per un potència frigorífica de 2,18 kW i una potència calorífica de 5,38 kW amb motor EC , inclòs conjunt de dues vàlvules de tres vies proporcional, vàlvules de tall i filtre, inclòs accesoris de muntatge i soportacions, connectat a la xarxa hidraúlica i de control completament instal.lat. S'inclou safata de condensat d'acer inoxidable i bomba de condensats.</t>
  </si>
  <si>
    <t>EJ7LSG07</t>
  </si>
  <si>
    <t xml:space="preserve">EEJBSG43     </t>
  </si>
  <si>
    <t>Unitat de tractament d'aire Airkool DKI Plus Ecodesing 06.EC.RR</t>
  </si>
  <si>
    <t>Unitat de tractament d'aire tipus Airkool DKI Plus Ecodesing 03.EC:RR o equivalent en característiques i rendiments. Capella.
Cabal nominal 3.000 m³/h, cabal Free Cooling. Sistema de ventiladors de baix consum energètic d'acoplament directe, amb variador de freqëncia integrats. Pérdues de càrrega disponible  aire d'impulsión 250 Pa. 4 compuertes regulables per actuadors electrònics i comporta de recirculació. Recuperador d'alto rendimient de material polipropilé, eficiencia de recuperació superior a 75%.Bateria refredament 54 kW, material coure-alumini, inclòs válvula proporcional de 3 vías, sonda de temperatura para protección anticongelación. Bateria d'escalfament de 14 kW, material coure-alumini, inclòs válvula proporcional de 3 vías. Filtres per aire d'extracció i aire exterior classe F6, filtre d'aire d'impulsió F8. Quadre de connexió elèctrica, Sistema de control integrat en el quadre. Inclòs posta en marxa i programació. S'inclou pintura color gris per exterior RAL a decidir per la DF. Completament instal.lat inclòs accesoris de muntatge, amurtidors, elememnts d'elevació i connexionat a la xarxa elèctrica, hidraulica, d´'aire i al sistema general de control de l'edifici. S'inclouen soportació d'acord a projecte sobre planxa de neopré de 40 mm. Inclòs p.p. de connexionat, programació i posta en marxa per part del fabricant, aixií com la formació del personal mantenidor pel seu correcte control i actuació i la valvuleria necessària pel seu correcte funcionament. La partida inclou equip elevador adient al pes de l'UTA per posicionar-la en la coberta. 
L'unitat es connectarà al sistema central de control.
Resistència mecànica: D1-M
Fugas (-400 Pa): L1/L2
Fugas (+700PA) : L1/L2
Filtres Bypass F9
Transmitància tèrmica: T2
Pot tèrmic: TB2
Execució sense cargoleria exterior</t>
  </si>
  <si>
    <t xml:space="preserve">EEM2ESG1     </t>
  </si>
  <si>
    <t>Extractor heliocentrifug monofàsic 230V TD Silent Ecowatt 1300/2</t>
  </si>
  <si>
    <t>Caixa amb ventilador Soler &amp; Palau model Silent Ecowatt 1300/250 per 1000 m3/h amb variador de velocitat, caixa d'acer galvanitzat amb aïllament, col·locada, inclòs accesioris de muntatge, visera, amurtidors, reixa de protecció i connexió a la xarxa de conductes amb unió flexible, connexió elèctrica i connexió al sistema de control.</t>
  </si>
  <si>
    <t>00000022</t>
  </si>
  <si>
    <t xml:space="preserve">00000023     </t>
  </si>
  <si>
    <t>XARXA HIDRAULICA I VALVULERIA</t>
  </si>
  <si>
    <t xml:space="preserve">EF4001SG     </t>
  </si>
  <si>
    <t>Les canonades de la xarxa de clima s'han previst amb acer inoxidable en barres.</t>
  </si>
  <si>
    <t xml:space="preserve">EFR11811     </t>
  </si>
  <si>
    <t>Recob.tèrm.canonades d'alumini,D=140/200mm,g=0,6mm,dific.baix,su</t>
  </si>
  <si>
    <t>Recobriment d'aïllaments tèrmics de canonades d'alumini, de 140/200 mm de diàmetre, de 0,6 mm de gruix, amb grau de dificultat baix i col·locat superficialment</t>
  </si>
  <si>
    <t xml:space="preserve">EFQ33SG1     </t>
  </si>
  <si>
    <t>Aïllament tèrmic escum.elastom. AF6-76-40 (2 1/2")</t>
  </si>
  <si>
    <t>Aïllament tèrmic d'escuma elastomèrica per a canonades que transporten fluids a temperatura entre -50°C i 105°C, per a tub de diàmetre exterior 76 mm (2 1/2"), de 40 mm de gruix, amb un factor de resistència a la difusió del vapor d'aigua &gt;= 7000, col·locat superficialment amb grau de dificultat mitjà  del tipus Armafelkx AF6-76</t>
  </si>
  <si>
    <t xml:space="preserve">EFQ33SG3     </t>
  </si>
  <si>
    <t>Aïllament tèrmic escum.elastom. AF6-54-40 (2")</t>
  </si>
  <si>
    <t>Aïllament tèrmic d'escuma elastomèrica per a canonades que transporten fluids a temperatura entre -50°C i 105°C, per a tub de diàmetre exterior 54 mm (2"), de 54 mm de gruix, amb un factor de resistència a la difusió del vapor d'aigua &gt;= 7000, col·locat superficialment amb grau de dificultat mitjà  del tipus Armafelkx AF6-42</t>
  </si>
  <si>
    <t xml:space="preserve">EFQ33SG2     </t>
  </si>
  <si>
    <t>Aïllament tèrmic escum.elastom. AF6-42-40 (1 1/2")</t>
  </si>
  <si>
    <t>Aïllament tèrmic d'escuma elastomèrica per a canonades que transporten fluids a temperatura entre -50°C i 105°C, per a tub de diàmetre exterior 42 mm (1 1/2"), de 40 mm de gruix, amb un factor de resistència a la difusió del vapor d'aigua &gt;= 7000, col·locat superficialment amb grau de dificultat mitjà  del tipus Armafelkx AF6-42-40</t>
  </si>
  <si>
    <t xml:space="preserve">EFQ3SG44     </t>
  </si>
  <si>
    <t>Aïllament tèrmic escum.elastom.D=42mm,g=30mm</t>
  </si>
  <si>
    <t>Aïllament tèrmic d'escuma elastomèrica per a canonades que transporten fluids a temperatura entre -50°C i 105°C, per a tub de diàmetre exterior 42 mm, de 30 mm de gruix, amb un factor de resistència a la difusió del vapor d'aigua &gt;= 7000, col·locat superficialment amb grau de dificultat baix  del tipus Armafelkx AF5-42 o equivalent</t>
  </si>
  <si>
    <t xml:space="preserve">EFQ3SG34     </t>
  </si>
  <si>
    <t>Aïllament tèrmic escum.elastom.D=28mm,g=30mm</t>
  </si>
  <si>
    <t>Aïllament tèrmic d'escuma elastomèrica per a canonades que transporten fluids a temperatura entre -50°C i 105°C, per a tub de diàmetre exterior 28 mm/ 3/4", de 30 mm de gruix, amb un factor de resistència a la difusió del vapor d'aigua &gt;= 5000, col·locat superficialment amb grau de dificultat alt del tipus Armaflex AF5-28 o equivalent.</t>
  </si>
  <si>
    <t xml:space="preserve">EFQ3SG33     </t>
  </si>
  <si>
    <t>Aïllament tèrmic escum.elastom.D=22mm,g=30mm</t>
  </si>
  <si>
    <t>Aïllament tèrmic d'escuma elastomèrica per a canonades que transporten fluids a temperatura entre -50°C i 105°C, per a tub de diàmetre exterior 22 mm/ 1/2", de 30 mm de gruix, amb un factor de resistència a la difusió del vapor d'aigua &gt;= 5000, col·locat superficialment amb grau de dificultat alt del tipus Armaflex AF5-22 o equivalent</t>
  </si>
  <si>
    <t xml:space="preserve">EF423BFB     </t>
  </si>
  <si>
    <t>Tub acer inox.1.4404 (AISI 316L),76,1x2,sèrie 2 s/UNE-EN 10312,u</t>
  </si>
  <si>
    <t>Tub d'acer inoxidable 1.4404 (AISI 316L) amb soldadura longitudinal, de 76,1 mm de diàmetre exterior i 2 mm de gruix de paret, sèrie 2 segons UNE-EN 10312, unió a pressió, amb grau de dificultat mitjà i col·locat superficialment</t>
  </si>
  <si>
    <t xml:space="preserve">EF4239EA     </t>
  </si>
  <si>
    <t>Tub acer inox.1.4404 (AISI 316L),54x1,5,sèrie 2 s/UNE-EN 10312,u</t>
  </si>
  <si>
    <t>Tub d'acer inoxidable 1.4404 (AISI 316L) amb soldadura longitudinal, de 54 mm de diàmetre exterior i 1,5 mm de gruix de paret, sèrie 1 segons UNE-EN 10312, unió a pressió, amb grau de dificultat mitjà i col·locat superficialment inclòs soportacions i accesoris de muntatge homologat, proves de pressió i posta en marxa.</t>
  </si>
  <si>
    <t xml:space="preserve">EF4238CB     </t>
  </si>
  <si>
    <t>Tub acer inox.1.4404 (AISI 316L),42x1,2,sèrie 1 s/UNE-EN 10312,u</t>
  </si>
  <si>
    <t>Tub d'acer inoxidable 1.4404 (AISI 316L) amb soldadura longitudinal, de 42 mm de diàmetre exterior i 1,2 mm de gruix de paret, sèrie 1 segons UNE-EN 10312, unió a pressió, amb grau de dificultat mitjà i col·locat superficialment inclòs soportacions i accesoris de muntatge homologat, proves de pressió i posta en marxa.</t>
  </si>
  <si>
    <t xml:space="preserve">EN1115A4     </t>
  </si>
  <si>
    <t>Vàlvula comporta manual+rosca,DN=2"1/2,PN=10bar,llautó/llautó,se</t>
  </si>
  <si>
    <t>Vàlvula de comporta manual amb rosca de diàmetre nominal 2"1/2, de 10 bar de pressió nominal, cos llautó, comporta de llautó i tancament de seient metàl·lic, eix de llautó, amb volant d'acer, muntada en pericó de canalització soterrada</t>
  </si>
  <si>
    <t xml:space="preserve">EN8114D7     </t>
  </si>
  <si>
    <t>Vàlvula retenció clap.+rosca,DN=2"1/2,PN=8bar,llautó/llautó,seie</t>
  </si>
  <si>
    <t>Vàlvula de retenció de clapeta, amb rosca, de 2"1/2 de diàmetre nominal, de 8 bar de pressió nominal, cos de llautó, clapeta de llautó i tancament de seient elàstic, muntada superficialment</t>
  </si>
  <si>
    <t xml:space="preserve">EEU6U001     </t>
  </si>
  <si>
    <t>Manòmetre glicerina,0-10bar,esfera 63mm,rosca D=1/4'',roscat</t>
  </si>
  <si>
    <t>Manòmetre de glicerina per a una pressió de 0 a 10 bar, d'esfera de 63 mm i rosca d'1/4' de D, col·locat roscat</t>
  </si>
  <si>
    <t xml:space="preserve">EEU52322     </t>
  </si>
  <si>
    <t>Termòmetre bimetàl·lic,beina D=3/8",esfera 38mm,&lt;=80°C,col.rosca</t>
  </si>
  <si>
    <t>Termòmetre bimetàl·lic, amb beina de 3/8" de diàmetre, d'esfera de 38 mm, de &lt;= 80°C, col·locat roscat</t>
  </si>
  <si>
    <t xml:space="preserve">ENZL8213     </t>
  </si>
  <si>
    <t>Maniguet elàstic roscat DN=2 1/2",PN=10</t>
  </si>
  <si>
    <t>Maniguet elàstic roscat, d' 2 1/2" de diametre nominal, pressió nominal 10 bar inclòs accesoris de muntatge.</t>
  </si>
  <si>
    <t xml:space="preserve">EN915324     </t>
  </si>
  <si>
    <t>Vàlv.seg.rosca,DN=diàmetre nominal3/4",PN=10bar,bronze,munt.peri</t>
  </si>
  <si>
    <t>Vàlvula de seguretat amb rosca, de recorregut curt, de diàmetre nominal 3/4", de 10 bar de PN, de bronze, preu alt i muntada en pericó de canalització soterrada</t>
  </si>
  <si>
    <t xml:space="preserve">ENE1A304     </t>
  </si>
  <si>
    <t>Filtre colador,llautó,DN=2"1/2,PN=16bar,roscat,munt.superf.</t>
  </si>
  <si>
    <t>Filtre colador de llautó, de diàmetre nominal 2"1/2, de 16 bar de PN, roscat, muntat superficialment</t>
  </si>
  <si>
    <t xml:space="preserve">EEVG2FB1     </t>
  </si>
  <si>
    <t>Comptador calor.hidrodin.Q=40,0m3/h,PN=16bar,DN=80mm,T.màx=90°C,</t>
  </si>
  <si>
    <t>Comptador de calories de tipus hidrodinàmic, sense peces mòbils, per a un cabal nominal de 40,0 m3/h i una pressió nominal de 16 bar, de 80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</si>
  <si>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 xml:space="preserve">EJM1A409     </t>
  </si>
  <si>
    <t>Comptador aigua a/emisor impulsos,T=&lt;40°C,imp./litre=1:10,llautó</t>
  </si>
  <si>
    <t>Comptador d'aigua amb emisor d'impulsos de tipus REED, per a aigua freda fins a 40°C, amb una relació impulsos/litre d'1:10, cos de llautó i esfera seca, amb unións roscades d'1 1/2'' de diàmetre nominal, connectat a una bateria o a un ramal</t>
  </si>
  <si>
    <t>00000023</t>
  </si>
  <si>
    <t xml:space="preserve">00000024     </t>
  </si>
  <si>
    <t>XARXA DE CONDUCTES I REIXES</t>
  </si>
  <si>
    <t xml:space="preserve">EE51KQ1AHI8N </t>
  </si>
  <si>
    <t>Formació conducte rect.LV,R&gt;=0,78125m2.K/W,Al+malla Conductes Cl</t>
  </si>
  <si>
    <t>Formació de conducte rectangular de llana de vidre UNE-EN 13162 de gruix 25 mm, resistència tèrmica &gt;= 0,78125 m2.K/W, amb recobriment exterior de alumini i malla de reforç i recobriment interior de teixit de vidre negre ref. 20300 de la serie Conductes Climaver d'ISOVER , muntat encastat en el cel ras</t>
  </si>
  <si>
    <t>EE51KQ1AHI8N</t>
  </si>
  <si>
    <t xml:space="preserve">EE52Q14A     </t>
  </si>
  <si>
    <t>Conducte ac.galv.,g=1mm,+unió baioneta,munt./suports</t>
  </si>
  <si>
    <t>Formació de conducte rectangular de planxa d'acer galvanitzat, de gruix 1 mm, amb unió baioneta, muntat adossat amb suports</t>
  </si>
  <si>
    <t xml:space="preserve">EE6187E0     </t>
  </si>
  <si>
    <t>Aïllament tèrm.planxa escum.elastom.+Al p/aïllam.tèrm.equips/con</t>
  </si>
  <si>
    <t>Aïllament tèrmic amb planxa d'escuma elastomèrica amb revestiment d'alumini per a aïllament tèrmic d'equips i conductes, de 40 mm de gruix, amb un factor de resistència a la difusió del vapor d'aigua &gt;= 7000, muntat exteriorment, adherit</t>
  </si>
  <si>
    <t xml:space="preserve">EE6R1600     </t>
  </si>
  <si>
    <t>Recobriment aïllam.a/xapa alumini,g=0,6mm,llis</t>
  </si>
  <si>
    <t>Recobriment d'aïllament tèrmic de conductes amb xapa d'alumini de 0,6 mm de gruix, acabat llis</t>
  </si>
  <si>
    <t xml:space="preserve">EE42B432     </t>
  </si>
  <si>
    <t>Conducte helicoïdal circ.planxa Al ríg.,D=125mm,g=0,7mm,munt.sup</t>
  </si>
  <si>
    <t>Conducte helicoïdal circular de planxa rígida d'alumini de 125 mm de diàmetre (s/UNE-EN 1506), de gruix 0,7 mm, muntat superficialment</t>
  </si>
  <si>
    <t>Sota coberta</t>
  </si>
  <si>
    <t>EE42B432</t>
  </si>
  <si>
    <t xml:space="preserve">EE42Q612     </t>
  </si>
  <si>
    <t>Conducte helicoïdal circ. de planxa ac.galv.,D=160mm,g=0,5mm,mun</t>
  </si>
  <si>
    <t>Conducte helicoïdal circular de planxa d'acer galvanitzat de 160 mm de diàmetre (s/UNE-EN 1506), de gruix 0,5 mm, muntat superficialment</t>
  </si>
  <si>
    <t>EE42Q612</t>
  </si>
  <si>
    <t xml:space="preserve">EE42QC12     </t>
  </si>
  <si>
    <t>Conducte helicoïdal circ. de planxa ac.galv.,D=300mm,g=0,5mm,mun</t>
  </si>
  <si>
    <t>Conducte helicoïdal circular de planxa d'acer galvanitzat de 300 mm de diàmetre (s/UNE-EN 1506), de gruix 0,5 mm, muntat superficialment</t>
  </si>
  <si>
    <t xml:space="preserve">EEK89SG3     </t>
  </si>
  <si>
    <t>Difusor linial tipus 31-1-F0 de 1000x125 mm a/regulador</t>
  </si>
  <si>
    <t>Difusor linial del tipus koolair 31-1-F de 1000x125 amb comporta de regulació, inclòs plènum de connexió circular d'acer galvanitzat, amb aïllament, i boca de connexió circular de 158 mm de diàmetre completament instal.at amb accesoris de muntatge i suspensions a sostre. Cabal 800 m3/h</t>
  </si>
  <si>
    <t>EEK89SG3</t>
  </si>
  <si>
    <t xml:space="preserve">EEK27SG3     </t>
  </si>
  <si>
    <t>Reixeta retorn orientables,alum.300x200 mm 20-45-H0</t>
  </si>
  <si>
    <t>Reixeta d'impulsió amb aletes orientables horitzontals, d'alumini anonitzat tipus Koolair 20-45-H0, de 300x200 mm, d'aletes separades 20 mm, de secció recta i fixada al bastiment inclòs comporta de regulació i plenum, completament instal.lada. Cabal 200 m3/h (R2)</t>
  </si>
  <si>
    <t>EEK27SG3</t>
  </si>
  <si>
    <t xml:space="preserve">EEK27SG2     </t>
  </si>
  <si>
    <t>Reixeta retorn orientables,alum.400x200mm 20-45H0</t>
  </si>
  <si>
    <t>Reixeta d'impulsió o retorn, amb aletes orientables horitzontals, d'alumini anonitzat tipus Koolair 20-45H0,de 400x250 d'aletes separades 20 mm, de secció recta i fixada al bastiment inclòs comporta motoritzada de regulació associada al sistema de control completament instal.lada inclòs p.p. de cablatge. Cabal 750 m3/h (R5)</t>
  </si>
  <si>
    <t xml:space="preserve">EEK9SG01     </t>
  </si>
  <si>
    <t>Difussor Axial rotac. Koolair DF RE C PR 355 PDA-RE</t>
  </si>
  <si>
    <t>Difussor Axial rotacional Koolair model DF RE C PR 355 PDA-RE  equipat amb plenum aïllat PQA amb comporta de regulació, completament instal.lat i embocat a la xarxa d'impulsió amb tub flexible aillat. Q=400 m3/h</t>
  </si>
  <si>
    <t xml:space="preserve">EEKQKSG1     </t>
  </si>
  <si>
    <t>Comp.reg.cabal rect. alumini,manual,600x400mm,fix.mec.</t>
  </si>
  <si>
    <t>Comporta de regulació de cabal per a conductes rectangulars, bastiment d'alumini i lamel·les d'alumini de perfil aerodinàmic, accionament manual, de 600 mm de llargària, 400 mm d'alçària i 120 mm de fondària, fixada mecànicament equipada amb servomotor de posicionament associat al sistema de control, completament instal.lada inclòs unions flexibles si suportacions.</t>
  </si>
  <si>
    <t>00000024</t>
  </si>
  <si>
    <t>11</t>
  </si>
  <si>
    <t xml:space="preserve">12           </t>
  </si>
  <si>
    <t>INSTAL.LACIONS ELÈCTRIQUES</t>
  </si>
  <si>
    <t xml:space="preserve">00000031     </t>
  </si>
  <si>
    <t xml:space="preserve">EY03SG03     </t>
  </si>
  <si>
    <t>Instal.lacions provisionals d'electricitat per mantenir les zones no afectades per la reforma, en servei. S'inclou materials, accesoris i ma d'obra de muntatge.</t>
  </si>
  <si>
    <t>00000031</t>
  </si>
  <si>
    <t xml:space="preserve">00000032     </t>
  </si>
  <si>
    <t>QUADRES ELÈCTRICS</t>
  </si>
  <si>
    <t xml:space="preserve">EG1PSG21     </t>
  </si>
  <si>
    <t>Quadre de protecció 0 General</t>
  </si>
  <si>
    <t>Quadre de protecció General (QG) format per dos armaris metàl.lics de 2000x800x290 equipat amb un embarrat de pletina de coure, xassís de muntatge, bornes de connexionat i tots els elements de protecció grafiats en l'esquema de projecte, completament instal.lat i connectat a les diferents linies de distribució. Envolvent i mecanismes Legrand serie XL3-400 i DX10000-25 kA. Analitzador de xarxes Socomec Dqaris A4o amb connexió Modbus i comptadors Socomec E30 Modbus.</t>
  </si>
  <si>
    <t xml:space="preserve">EG1PSG23     </t>
  </si>
  <si>
    <t>Subquadre de protecció A Planta Soterrani</t>
  </si>
  <si>
    <t>Subquadre de protecció Planta Soterrani (A) format per un armari metàl.lics de 800x600x290 equipat amb un embarrat de pletina de coure, xassís de muntatge, bornes de connexionat i tots els elements de protecció grafiats en l'esquema de projecte, completament instal.lat i connectat a les diferents linies de distribució. Envolvent i mecanismes Legrand serie XL3-400 i DX10000-10 kA.</t>
  </si>
  <si>
    <t xml:space="preserve">EG1PSG24     </t>
  </si>
  <si>
    <t>Subquadre de protecció B Planta Baixa</t>
  </si>
  <si>
    <t>Subquadre de protecció Planta Baixa/entresol (B) format per un armari metàl.lics de 800x600x290 equipat amb un embarrat de pletina de coure, xassís de muntatge, bornes de connexionat i tots els elements de protecció grafiats en l'esquema de projecte, completament instal.lat i connectat a les diferents linies de distribució. Envolvent i mecanismes Legrand serie XL3-400 i DX10000-10 kA.</t>
  </si>
  <si>
    <t xml:space="preserve">EG1PSG25     </t>
  </si>
  <si>
    <t>Subquadre de protecció C Planta Primera</t>
  </si>
  <si>
    <t>Subquadre de protecció Planta Primera (C) format per un armari metàl.lics de 1000x600x290 equipat amb un embarrat de pletina de coure, xassís de muntatge, bornes de connexionat i tots els elements de protecció grafiats en l'esquema de projecte, completament instal.lat i connectat a les diferents linies de distribució. Envolvent i mecanismes Legrand serie XL3-400 i DX10000-10 kA.</t>
  </si>
  <si>
    <t xml:space="preserve">EG1PSG22     </t>
  </si>
  <si>
    <t>Subquadre de protecció D Planta Segona</t>
  </si>
  <si>
    <t>Subquadre de protecció Planta Segona (D) format per un armari metàl.lics de 1000x600x290 equipat amb un embarrat de pletina de coure, xassís de muntatge, bornes de connexionat i tots els elements de protecció grafiats en l'esquema de projecte, completament instal.lat i connectat a les diferents linies de distribució. Envolvent i mecanismes Legrand serie XL3-400 i DX10000-10 kA.</t>
  </si>
  <si>
    <t xml:space="preserve">EG1PSG44     </t>
  </si>
  <si>
    <t>Subquadre de protecció E Climatització</t>
  </si>
  <si>
    <t>Subquadre de protecció per la protecció de la cambra de calderes (D) format per un armari metàl.lic de 1500x600x400 equipat amb un embarrat de pletina de coure, xassís de muntatge, bornes de connexionat i tots els elements de protecció grafiats en l'esquema de projecte, completament instal.lat i connectat a les diferents linies de distribució. Envolvent i mecanismes Legrand serie XL3-400 i DX6000-10 kA.</t>
  </si>
  <si>
    <t xml:space="preserve">EG1PSG45     </t>
  </si>
  <si>
    <t>Modificacions en subquadres existents</t>
  </si>
  <si>
    <t>Modificacions en subquadres elèctrics existents en edifici no, consistents en incorporació de proteccions diferencials superinmunitzats i proteccions automàtiques per les noves línies d'endolls de cada nivell, completament instal.lat i connectat a les diferents linies de distribució. Envolvent i mecanismes Legrand serie XL3-400 i DX6000-10 kA.</t>
  </si>
  <si>
    <t xml:space="preserve">EG1PSG47     </t>
  </si>
  <si>
    <t>Subquadre tractament d'aigües (J)</t>
  </si>
  <si>
    <t>Subquadre de Tractament d'aigües (J), completament instal.lat i connectat a les diferents linies de distribució. Envolvent i mecanismes Legrand serie XL3-400 i DX6000-10 kA</t>
  </si>
  <si>
    <t>00000032</t>
  </si>
  <si>
    <t xml:space="preserve">00000033     </t>
  </si>
  <si>
    <t>LÍNIES GENERALS DE DISTRIBUCIÓ</t>
  </si>
  <si>
    <t xml:space="preserve">EG3121C2     </t>
  </si>
  <si>
    <t>Cable 0,6/1 kV RZ1-K (AS), 1x95mm2,col.superf.</t>
  </si>
  <si>
    <t>Cable amb conductor de coure de 0,6/1 kV de tensió assignada, amb designació RZ1-K (AS), unipolar, de secció 1 x 95 mm2, amb coberta del cable de poliolefines amb baixa emissió fums, col·locat superficialment</t>
  </si>
  <si>
    <t xml:space="preserve">EG3126A6     </t>
  </si>
  <si>
    <t>Cable 0,6/1 kV RZ1-K (AS), 5x50mm2,col.canal/safata</t>
  </si>
  <si>
    <t>Cable amb conductor de coure de 0,6/1 kV de tensió assignada, amb designació RZ1-K (AS), pentapolar, de secció 5 x 50 mm2, amb coberta del cable de poliolefines amb baixa emissió fums, col·locat en canal o safata</t>
  </si>
  <si>
    <t xml:space="preserve">EG312676     </t>
  </si>
  <si>
    <t>Cable 0,6/1 kV RZ1-K (AS), 5x16mm2,col.canal/safata</t>
  </si>
  <si>
    <t>Cable amb conductor de coure de 0,6/1 kV de tensió assignada, amb designació RZ1-K (AS), pentapolar, de secció 5 x 16 mm2, amb coberta del cable de poliolefines amb baixa emissió fums, col·locat en canal o safata</t>
  </si>
  <si>
    <t xml:space="preserve">EG2DE8F7     </t>
  </si>
  <si>
    <t>Safata xapa perforada+coberta acer galvanitzat sendzimir,60mmx20</t>
  </si>
  <si>
    <t>Safata metàl·lica de xapa perforada amb coberta d'acer galvanitzat sendzimir, d'alçària 60 mm i amplària 200 mm, col·locada sobre suports horitzontals amb elements de suport</t>
  </si>
  <si>
    <t xml:space="preserve">EG2DE8D8     </t>
  </si>
  <si>
    <t>Safata xapa perforada+coberta acer galvanitzat sendzimir,60mmx10</t>
  </si>
  <si>
    <t>Safata metàl·lica de xapa perforada amb coberta d'acer galvanitzat sendzimir, d'alçària 60 mm i amplària 100 mm, col·locada suspesa de paraments horitzontals amb elements de suport</t>
  </si>
  <si>
    <t xml:space="preserve">EG242802     </t>
  </si>
  <si>
    <t>Tub flexible ac.galv.,roscat,DN=ref.36,munt.superf.</t>
  </si>
  <si>
    <t>Tub flexible d'acer galvanitzat, roscat, de diàmetre nominal referència 36 i muntat superficialment</t>
  </si>
  <si>
    <t xml:space="preserve">EG242B02     </t>
  </si>
  <si>
    <t>Tub flexible ac.galv.,roscat,DN=ref.50,munt.superf.</t>
  </si>
  <si>
    <t>Tub flexible d'acer galvanitzat, roscat, de diàmetre nominal referència 50 i muntat superficialment inclòs accesoris de muntatge, racoreria i fixacions.</t>
  </si>
  <si>
    <t>00000033</t>
  </si>
  <si>
    <t xml:space="preserve">00000034     </t>
  </si>
  <si>
    <t>INSTAL. ELECTR. DISTRIBUCIÓ</t>
  </si>
  <si>
    <t xml:space="preserve">EG222815     </t>
  </si>
  <si>
    <t>Tub flexible corrugat PVC,DN=25mm,1J,320N,2000V,sob/sostremort</t>
  </si>
  <si>
    <t>Tub flexible corrugat de PVC, de 25 mm de diàmetre nominal, aïllant i no propagador de la flama, resistència a l'impacte d'1 J, resistència a compressió de 320 N i una rigidesa dielèctrica de 2000 V, muntat sobre sostremort</t>
  </si>
  <si>
    <t>EG222815</t>
  </si>
  <si>
    <t xml:space="preserve">EG21281J     </t>
  </si>
  <si>
    <t>Tub rígid PVC,DN=25mm,impacte=2J,resist.compress.=1250N,unió end</t>
  </si>
  <si>
    <t>Tub rígid de PVC, de 25 mm de diàmetre nominal, aïllant i no propagador de la flama, amb una resistència a l'impacte de 2 J, resistència a compressió de 1250 N i una rigidesa dielèctrica de 2000 V, amb unió endollada i muntat superficialment</t>
  </si>
  <si>
    <t>EG21281J</t>
  </si>
  <si>
    <t xml:space="preserve">EG151522     </t>
  </si>
  <si>
    <t>Caixa deriv.plàstic,100x100mm,prot.IP-54,munt.superf.</t>
  </si>
  <si>
    <t>Caixa de derivació quadrada de plàstic, de 100x100 mm, amb grau de protecció IP-54, muntada superficialment</t>
  </si>
  <si>
    <t>EG151522</t>
  </si>
  <si>
    <t xml:space="preserve">EG151B22     </t>
  </si>
  <si>
    <t>Caixa deriv.plàstic,150x150mm,prot.IP-54,munt.superf.</t>
  </si>
  <si>
    <t>Caixa de derivació quadrada de plàstic, de 150x150 mm, amb grau de protecció IP-54, muntada superficialment</t>
  </si>
  <si>
    <t>EG151B22</t>
  </si>
  <si>
    <t xml:space="preserve">EG312336     </t>
  </si>
  <si>
    <t>Cable 0,6/1 kV RZ1-K (AS), 3x2,5mm2,col.canal/safata</t>
  </si>
  <si>
    <t>Cable amb conductor de coure de 0,6/1 kV de tensió assignada, amb designació RZ1-K (AS), tripolar, de secció 3 x 2,5 mm2, amb coberta del cable de poliolefines amb baixa emissió fums, col·locat en canal o safata</t>
  </si>
  <si>
    <t>EG312336</t>
  </si>
  <si>
    <t xml:space="preserve">EG321134     </t>
  </si>
  <si>
    <t>Cable H07V-K, 1x2,5mm2,col.tub</t>
  </si>
  <si>
    <t>Cable amb conductor de coure 450/750 V de tensió assignada, amb designació H07V-K, unipolar, de secció 1 x 2,5 mm2, amb aïllament PVC, col·locat en tub</t>
  </si>
  <si>
    <t>EG321134</t>
  </si>
  <si>
    <t xml:space="preserve">EG006603     </t>
  </si>
  <si>
    <t>Alimentació a endoll schucko per pública concurrència</t>
  </si>
  <si>
    <t>Alimentació a endoll shcucko , amb tub coarrugat reforçat de duresa 5 flexible i cables de coure flexible 07Z1-K 450/750 V segons UNE 211002  de 2,5 mm2 instal.lat sota tub o motllura adient ,  inclòs p.p. de elements de connexionat, varis de muntatge i p.p. de caixes de derivació. El punt es considerarà , des.de les caixes de distribució de la linia general del circuit corresponent. No s'inclou el mecanisme.</t>
  </si>
  <si>
    <t>EG006603</t>
  </si>
  <si>
    <t xml:space="preserve">EG006601     </t>
  </si>
  <si>
    <t>Punt de llum a sostre o paret per pública concurrència</t>
  </si>
  <si>
    <t>Punt de llum a sostre o mural amb tub coarrugat reforçat de duresa 5 flexible i cables de coure flexible 07Z1-K 450/750 V segons UNE 211002  de 2,5 mm2 instal.lat sota tub o motllura adient ,  inclòs p.p. de elements de connexionat, varis de muntatge i p.p. de caixes de derivació. El punt es considerarà , des.de les caixes de distribució de la linia general del circuit corresponent. No s'inclou el mecanisme.</t>
  </si>
  <si>
    <t>EG006601</t>
  </si>
  <si>
    <t xml:space="preserve">EG2B2511     </t>
  </si>
  <si>
    <t>Canal alumini,p/distrib.elèc.+adapt.mec.,130mm,50-60mm,2 tapes,2</t>
  </si>
  <si>
    <t>Canal d'alumini per a distribució elèctrica i adaptació de mecanismes, d'amplària 130 mm, de fondària de 50 a 60 mm, de 2 tapes, amb 2 compartiments com a màxim, anoditzat gris, muntada sobre paraments amb part proporcional d'accessoris i d'elements d'acabat</t>
  </si>
  <si>
    <t>00000034</t>
  </si>
  <si>
    <t xml:space="preserve">00000035     </t>
  </si>
  <si>
    <t>INSTAL. ELECTR. MECANISMES</t>
  </si>
  <si>
    <t xml:space="preserve">EG611021     </t>
  </si>
  <si>
    <t>Caixa mecanismes,p/1elem.,preu alt,encastada</t>
  </si>
  <si>
    <t>Caixa de mecanismes, per a un element, preu alt, encastada</t>
  </si>
  <si>
    <t>EG611021</t>
  </si>
  <si>
    <t xml:space="preserve">EG671221     </t>
  </si>
  <si>
    <t>Placa+marc,1elem.,plàst.color,t2,col.mecan. de Legrand</t>
  </si>
  <si>
    <t>Placa i marc d´un element, de plàstic de color, del tipus 2, col.locats a mecanismes encastats del tipus Mosaic, Living o Magic de Legrand</t>
  </si>
  <si>
    <t>EG671221</t>
  </si>
  <si>
    <t xml:space="preserve">EG622021     </t>
  </si>
  <si>
    <t>Interruptor 10A,t2,encastat de Legrand</t>
  </si>
  <si>
    <t>Interruptor de 10 A, tipus 2 i encastat del tipus Mosaic, Living o Magic de Legrand, inclòs marc de muntatge i placa embellidora</t>
  </si>
  <si>
    <t>EG622021</t>
  </si>
  <si>
    <t xml:space="preserve">EG621SG1     </t>
  </si>
  <si>
    <t>Interruptor temporitz. tipus universal de presència</t>
  </si>
  <si>
    <t>Interruptor temporitzat de presència, tipus universal, bipolar (2P), 16 A / 250 V, amb tapa frontal, temporització de 0 a 15 min, preu superior, encastat, inclòs accesoris de muntatge i connexionat.</t>
  </si>
  <si>
    <t>EG621SG1</t>
  </si>
  <si>
    <t xml:space="preserve">EG631152     </t>
  </si>
  <si>
    <t>Presa corrent,tipus univ.(2P+T),16A/250V,a/tapa,preu mitjà,encas</t>
  </si>
  <si>
    <t>Presa de corrent de tipus universal, bipolar amb presa de terra lateral (2P+T), 16 A 250 V, amb tapa, preu mitjà, encastada Mosaic, Living o Magic de Legrand</t>
  </si>
  <si>
    <t>EG631152</t>
  </si>
  <si>
    <t xml:space="preserve">EG631SG1     </t>
  </si>
  <si>
    <t>Base d'endoll francesa per sistemes informàtics</t>
  </si>
  <si>
    <t>Presa de corrent tipusfrances (2P+T), 10/16A 250 V, per encastar completament instal.lada. Mosaic, Living o Magic de Legrand</t>
  </si>
  <si>
    <t>EG631SG1</t>
  </si>
  <si>
    <t xml:space="preserve">EG153SG2     </t>
  </si>
  <si>
    <t>Cuberta portamecanismes OBO Bettrermann GES 9-3S</t>
  </si>
  <si>
    <t>Cubeta portamecanismes tipus GES9-3S de OBO Bettermann inclòs accesoris de muntatge per anar sobre caixa de derivació. Previsió de 4 endolls schucko, 4 francesos i dues presses dobles de dades.</t>
  </si>
  <si>
    <t>EG153SG2</t>
  </si>
  <si>
    <t xml:space="preserve">EG153SG1     </t>
  </si>
  <si>
    <t>Caixa deriv.planxa acer, 360x360 OBO Bettermann derivació</t>
  </si>
  <si>
    <t>Caixa de derivació quadrada de planxa d'acer, de 360x360 tipus UFD 250-3 de OBO Bettermann inclòs accesoris de muntatge, marc i tapa per enrrasar sota paviment 215x215 mm, amb grau de protecció IP-40, muntada superficialment</t>
  </si>
  <si>
    <t>EG153SG1</t>
  </si>
  <si>
    <t xml:space="preserve">EG671SG1     </t>
  </si>
  <si>
    <t>Increment per canvi de placa a metal.lic bdTicino de Legrand</t>
  </si>
  <si>
    <t>Increment per substitució de placa embellidora estandar per una del mateix mecanismes però metal.lica, tipus Legrand mosaic, living o magic.</t>
  </si>
  <si>
    <t>00000035</t>
  </si>
  <si>
    <t xml:space="preserve">00000036     </t>
  </si>
  <si>
    <t>ESCOMESA I ADEQUACIONS</t>
  </si>
  <si>
    <t xml:space="preserve">EG1PUB40     </t>
  </si>
  <si>
    <t>CPM TMF10, 200-400 A (139-277 kW),400V,s/compt.,+IGA 400A,s/prot</t>
  </si>
  <si>
    <t>Conjunt de protecció i mesura del tipus TMF10 per a subministrament trifàsic individual superior a 15 kW, per a mesura indirecta, potència entre 139 i 277 kW, tensió de 400 V, format per conjunt de caixes modulars de doble aïllament de polièster reforçat amb fibra de vidre de mides totals 630x1260x171 mm, amb base de fusibles (sense incloure els fusibles), sense equip de comptage, amb IGA tetrapolar (4P) de 400 A regulable entre 200 i 400 A i poder de tall de 20 kA, sense protecció diferencial, col·locat superficialment</t>
  </si>
  <si>
    <t xml:space="preserve">EG22RP1K     </t>
  </si>
  <si>
    <t>Tub corbable corrugat PVC,DN=160mm,15J,250N,canal.sot.</t>
  </si>
  <si>
    <t>Tub corbable corrugat de PVC, de 160 mm de diàmetre nominal, aïllant i no propagador de la flama, resistència a l'impacte de 15 J, resistència a compressió de 250 N, muntat com a canalització soterrada</t>
  </si>
  <si>
    <t xml:space="preserve">EG3121E2     </t>
  </si>
  <si>
    <t>Cable 0,6/1 kV RZ1-K (AS), 1x150mm2,col.superf.</t>
  </si>
  <si>
    <t>Cable amb conductor de coure de 0,6/1 kV de tensió assignada, amb designació RZ1-K (AS), unipolar, de secció 1 x 150 mm2, amb coberta del cable de poliolefines amb baixa emissió fums, col·locat superficialment</t>
  </si>
  <si>
    <t>00000036</t>
  </si>
  <si>
    <t>12</t>
  </si>
  <si>
    <t xml:space="preserve">13           </t>
  </si>
  <si>
    <t>INSTAL.LACIONS D'IL.LUMINACIÓ</t>
  </si>
  <si>
    <t xml:space="preserve">00000041     </t>
  </si>
  <si>
    <t>INSTAL. IL.LUMIN. EQUIPS</t>
  </si>
  <si>
    <t xml:space="preserve">EH61SG01     </t>
  </si>
  <si>
    <t>Garviled Horis TRIDONIC EMTR-101-F16</t>
  </si>
  <si>
    <t>Llum d'emergència amb làmpada led, tipus Garviled Horus TRIDONIC de 2W EMTR-101-F16  amb una vida útil de 100000 h, permanent i no estanca amb grau de protecció IP4X, aïllament classe II, amb un flux aproximat de 140 a 170 lúmens, 1 h d'autonomia, de forma rectangular amb difusor i cos de policarbonat, preu alt, col·locat superficial</t>
  </si>
  <si>
    <t>EH61SG01</t>
  </si>
  <si>
    <t xml:space="preserve">EH61SG03     </t>
  </si>
  <si>
    <t>Llum emerg.led,permanent,IP4X,classe II, 200 lumens</t>
  </si>
  <si>
    <t>Llum d'emergència amb làmpada led, Legrand URA NEXT NP ref. 6.601.04 autotest de 200 lumens  amb una vida útil de 100000 h, permanent i no estanca amb grau de protecció IP4X, aïllament classe II, 1 h d'autonomia, de forma rectangular amb difusor i cos de policarbonat, preu alt, col·locat superficial. S'inclou retol de senyalització homologat i caixa d'encastar.</t>
  </si>
  <si>
    <t>EH61SG03</t>
  </si>
  <si>
    <t xml:space="preserve">EH30SG05     </t>
  </si>
  <si>
    <t>Cercol d'encastat KOSMOS-451-D14 led de 12W de Garviled</t>
  </si>
  <si>
    <t>Cercol d'encastar color blanc de planxa d'alumini tipus Garviled model KOSMOS-451-D14 amb làmpada led de 12W secció quadrada completament instal.lat .</t>
  </si>
  <si>
    <t>EH30SG05</t>
  </si>
  <si>
    <t xml:space="preserve">EH30SG06     </t>
  </si>
  <si>
    <t>Cercol d'encastat KOSMOS-452-D14 led de 9W de Garviled</t>
  </si>
  <si>
    <t>Cercol d'encastar color blanc de planxa d'alumini tipus Garviled model KOSMOS-452-D14 amb làmpada led de 02W secció quadrada completament instal.lat .</t>
  </si>
  <si>
    <t>EH30SG06</t>
  </si>
  <si>
    <t xml:space="preserve">EH30SG02     </t>
  </si>
  <si>
    <t>Aplic de superficie Simon 717 21W 4000 ºK</t>
  </si>
  <si>
    <t>Llumenera de superficies color blanc de planxa d'alumini tipus Simon model 717 sense detecció de presència amb làmpada led de 21W 4000ºK de 340 mm de diàmetre secció rodona completament instal.lat .</t>
  </si>
  <si>
    <t>EH30SG02</t>
  </si>
  <si>
    <t xml:space="preserve">EH10SG08     </t>
  </si>
  <si>
    <t>Perfil led amb carcasa d'alumin tipus Garviled</t>
  </si>
  <si>
    <t xml:space="preserve">Perfil led amb carcassa d'alumini del tipus Garviled amb làmpada led 4.000ºK, CR90, de 12 a 20 w/m segons zones i proves,  inferior de superficie o per anar encastat, inclou accesoris de muntatge, soportacions i connexionat, amb acabat de policarbonat opal equipada amb alimentador NO regulable, completament instal.lada i connectada.
</t>
  </si>
  <si>
    <t>Planta primera, sala de plens</t>
  </si>
  <si>
    <t>EH10SG08</t>
  </si>
  <si>
    <t xml:space="preserve">EH10SG06     </t>
  </si>
  <si>
    <t>Llumenera linial del tipus Garviled Kurva DALI</t>
  </si>
  <si>
    <t xml:space="preserve">Llumenera linial continua del tipus Garviled model Kurva amb làmpada led 4.000ºK, CRI90, 24-32-40W/m, en funció de la zona on van instal.lats,  instal.lació encastada o superfcie, inclou accesoris de muntatge, soportacions i connexionat, amb acabat de policarbonat opal equipada amb alimentador Regulable DALI, completament instal.lada i connectada. Dimensions segons plànol. (T2/T2b)
</t>
  </si>
  <si>
    <t>planta entresol vestíbul</t>
  </si>
  <si>
    <t>EH10SG06</t>
  </si>
  <si>
    <t xml:space="preserve">EH10SG04     </t>
  </si>
  <si>
    <t>Llumenera linial del tipus Garviled Kurva (NO reg)</t>
  </si>
  <si>
    <t xml:space="preserve">Llumenera linial continua del tipus Garviled model Kurva amb làmpada led 4.000ºK, CRI90, 24-32-40W/m, en funció de la zona on van instal.lats, instal.lació suspendida, inclou accesoris de muntatge, soportacions i connexionat, amb acabat de policarbonat opal equipada amb alimentador NO regulable, completament instal.lada i connectada .Dimensions segopns plànol.  (T4)
</t>
  </si>
  <si>
    <t>planta entresol administració</t>
  </si>
  <si>
    <t>golfes</t>
  </si>
  <si>
    <t>EH10SG04</t>
  </si>
  <si>
    <t xml:space="preserve">EHB17SG1     </t>
  </si>
  <si>
    <t>Llumenera estanca cubeta plàst. led de 1500 mm</t>
  </si>
  <si>
    <t>Llumenera estanca amb difusor cubeta de plàstic amb 1 tub led de 1500 mm, rectangular, amb xassís polièster, reactància electrònica, IP-65, muntada superficialment al sostre.</t>
  </si>
  <si>
    <t>EHB17SG1</t>
  </si>
  <si>
    <t xml:space="preserve">EH431SG6     </t>
  </si>
  <si>
    <t>Llumenera decorativa suspesa Foscarini GREGG</t>
  </si>
  <si>
    <t>Llumenera decorativa suspesa led a decidir per la DF completament instal.lada tipus Foscarini GREGG (2 meitjanes, 4 petites, una gran)</t>
  </si>
  <si>
    <t xml:space="preserve">EH431SG3     </t>
  </si>
  <si>
    <t>Banyador de sostre ERCO Pantrac 14W 4000 ºK</t>
  </si>
  <si>
    <t>Banyador indirecte ERCO Pantrac de 14W led 4000ºK, alimentació a 230 V NO regulable, amb cos d'alumini injectat de forma cilíndrica i lira de suport d'alumini injectat, sense reflector i amb capçal circular de suport d'accessoris integrat al cos, completament orientable, amb grau de protecció IP 20, muntat en paret.</t>
  </si>
  <si>
    <t>EH431SG3</t>
  </si>
  <si>
    <t xml:space="preserve">EH30SG08     </t>
  </si>
  <si>
    <t>Banyador de paret del tipus ERCO model Quinta</t>
  </si>
  <si>
    <t>Banyador de paret del tipus ERCO model Quinta de 30,5W 4000ºK on/off completament instal.lat.</t>
  </si>
  <si>
    <t>P entressol</t>
  </si>
  <si>
    <t>EH30SG08</t>
  </si>
  <si>
    <t xml:space="preserve">EH21SG06     </t>
  </si>
  <si>
    <t>Aplic mural Garviled model ANTEA</t>
  </si>
  <si>
    <t>Llumenera mural Garviled del tipus ANTEA model ANTE-291-F13 tipus led de 13W 3000ºK color blanc completament instal.lada, inclòs accesoris de muntatges i connexionat.</t>
  </si>
  <si>
    <t>EH21SG06</t>
  </si>
  <si>
    <t xml:space="preserve">EH431SG5     </t>
  </si>
  <si>
    <t>Llumenera suspesa del tipus TUB suspesa amb làmpada GU10</t>
  </si>
  <si>
    <t>Llumenera suspesa del tipus TUB amb làmpada GU10 de 7W, alimentació a 230 V NO regulable, inclòs accessoris de muntatge i connexionat.</t>
  </si>
  <si>
    <t>00000041</t>
  </si>
  <si>
    <t>13</t>
  </si>
  <si>
    <t xml:space="preserve">14           </t>
  </si>
  <si>
    <t>INSTAL.LACIONS DE TELECOMUNICACION</t>
  </si>
  <si>
    <t xml:space="preserve">00000051     </t>
  </si>
  <si>
    <t>INSTAL. TELEC. ARMARIS DADES</t>
  </si>
  <si>
    <t xml:space="preserve">EP742SG1     </t>
  </si>
  <si>
    <t>Armari metàl.+bastid.rack 19´´,2000x800x900mm</t>
  </si>
  <si>
    <t>Armari metàl.lic amb bastidor tipus rack 19´´, de 2000x800x900 mm, porta amb vidre securitzat, pany amb clau i accés pels 4 costats, equipat amb bateria d'endolls (6 uts.) i ventil.lació forçada, col.locat superficialment, inclòs accesoris de muntatge i pentinat dels cables que arriben a l'armari.Incorporarà safata de tota fondaria reforçada i safata telescòpica per teclat de PC. S'inclou certificació de linies i de connectors per empresa certificadora.</t>
  </si>
  <si>
    <t xml:space="preserve">EP7Z113B     </t>
  </si>
  <si>
    <t>Panell a/24 RJ45 cat.6 UTP,p/rack 19´´,1 unitat,fixat mecànicame</t>
  </si>
  <si>
    <t>Panell amb 24 connectors RJ45 categoria 6 UTP integrats, per a muntar sobre bastidor rack 19´´, d'1 unitat d'alçària, fixat mecànicament</t>
  </si>
  <si>
    <t xml:space="preserve">EP731J72     </t>
  </si>
  <si>
    <t>Connector veu+dades,RJ45,cat.6 U/UTP,despl.aïlla.,munt.s/suport</t>
  </si>
  <si>
    <t>Connector per a transmissió de veu i dades, del tipus RJ45, categoria 6 U/UTP, amb connexió per desplaçament de l'aïllament, muntat sobre suport de mòdul ample</t>
  </si>
  <si>
    <t xml:space="preserve">EP43SG20     </t>
  </si>
  <si>
    <t>Cable interconnex.4parells, categ.6 s/pantalla,llarg=1 m,2conn</t>
  </si>
  <si>
    <t>Cable d'interconnexió de 4 parells, categoria 6, sense pantalla, de 1 m de llargària amb doble connector mascle RJ49/RJ49 als extrems, col.locat</t>
  </si>
  <si>
    <t xml:space="preserve">EP7Z3361     </t>
  </si>
  <si>
    <t>Caixa FO fixa,p/term.diracte,p/6xSC duplex,1U,p/armar.rack 19"fi</t>
  </si>
  <si>
    <t>Caixa de fibra òptica fixa, per a terminació directe, per a 6 connector SC duplex, d'1 unitat d'alçària, per a armaris rack 19", fixada mecànicament</t>
  </si>
  <si>
    <t xml:space="preserve">EP4A1C11     </t>
  </si>
  <si>
    <t>Cable FO,int.,12 fibr.MM 50/125,multitub (estr.ajust.),prot.int.</t>
  </si>
  <si>
    <t>Cable de fibra òptica per a ús interior, amb 12 fibres del tipus multimode 50/125, estructura interior multitub (estructura ajustada), protecció interior de fibra de vidre, amb coberta de poliolefina, de baixa emissió de fums i opacitat reduïda i no propagador de la flama segons UNE-EN 60332-1-2, instal·lat</t>
  </si>
  <si>
    <t>00000051</t>
  </si>
  <si>
    <t xml:space="preserve">00000052     </t>
  </si>
  <si>
    <t>INSTAL. TELEC. DISTRIBUCIÓ</t>
  </si>
  <si>
    <t>Planta sota coberta</t>
  </si>
  <si>
    <t xml:space="preserve">EP7312F4     </t>
  </si>
  <si>
    <t>Presa senyal,tipus univ.,RJ45 doble,cat.6 U/FTP,despl.aïlla.,a/t</t>
  </si>
  <si>
    <t>Presa de senyal de veu i dades, de tipus universal, amb connector RJ45 doble, categoria 6 U/FTP, amb connexió per desplaçament de l'aïllament, amb tapa, preu superior, encastada</t>
  </si>
  <si>
    <t>EP7312F4</t>
  </si>
  <si>
    <t xml:space="preserve">EP7311F4     </t>
  </si>
  <si>
    <t>Presa senyal,tipus univ.,RJ45 simple,cat.6 U/FTP,despl.aïlla.,a/</t>
  </si>
  <si>
    <t>Presa de senyal de veu i dades, de tipus universal, amb connector RJ45 simple, categoria 6 U/FTP, amb connexió per desplaçament de l'aïllament, amb tapa, preu superior, encastada</t>
  </si>
  <si>
    <t>EP7311F4</t>
  </si>
  <si>
    <t xml:space="preserve">EP434670     </t>
  </si>
  <si>
    <t>Cable transm.dades,4par.,cat.6 U/UTP,poliolefina/poliolefina,n/p</t>
  </si>
  <si>
    <t>Cable per a transmissió de dades amb conductor de coure, de 4 parells, categoria 6 U/UTP, aïllament de poliolefina i coberta de poliolefina, de baixa emissió de fums i opacitat reduïda, no propagador de l'incendi segons UNE-EN 50266, col·locat sota tub o canal</t>
  </si>
  <si>
    <t>EP434670</t>
  </si>
  <si>
    <t>00000052</t>
  </si>
  <si>
    <t>14</t>
  </si>
  <si>
    <t xml:space="preserve">15           </t>
  </si>
  <si>
    <t>INSTAL. PROTECCIÓ CONTRA INCENDIS</t>
  </si>
  <si>
    <t xml:space="preserve">00000061     </t>
  </si>
  <si>
    <t>INSTAL. PCI EXTINTORS</t>
  </si>
  <si>
    <t xml:space="preserve">EM31261K     </t>
  </si>
  <si>
    <t>Extintor manual pols seca poliv.,6kg,pressió incorpo.,pintat,arm</t>
  </si>
  <si>
    <t>Extintor manual de pols seca polivalent, de càrrega 6 kg, amb pressió incorporada, pintat, amb armari muntat superficialment</t>
  </si>
  <si>
    <t>EM31261K</t>
  </si>
  <si>
    <t>00000061</t>
  </si>
  <si>
    <t xml:space="preserve">00000062     </t>
  </si>
  <si>
    <t>INSTAL. PCI XARXA DE DETECCIÓ</t>
  </si>
  <si>
    <t xml:space="preserve">EY03SG02     </t>
  </si>
  <si>
    <t>Desmuntatge de les instal.lacions de dtecció i alarma existents en el recinte, recuperació dels elements d'alarma i detecció i retirada de tots aquets elements a eliminar a un abocador autoritzat, inclòs p.p. de provisionals d'obra per que l'afectació dels treballs sIgui la menor posible a la part d'edifici no afectat per les obres. Aquesta actuació es farà sense afectar el funcionament de la resta d'espais i deixant el sistema de seguretat en funcionament.</t>
  </si>
  <si>
    <t xml:space="preserve">EM12A086     </t>
  </si>
  <si>
    <t>Central detecció incendis analògica p/8 bucles,199 elements p/bu</t>
  </si>
  <si>
    <t>Central de detecció d'incendis microprocessada per a instal·lacions analògiques per a 8 bucles, amb possibilitat de connexió fins a 199 elements per bucle , amb doble alimentació, amb funcions d'autoanàlisi automàtic amb teclat i matriu LCD indicador de funcions i d'estat, amb LED's indicadors d'alimentació, de zona, d'avaria, de connexió de zona i de prova d'alarma , amb cofre d'acer i porta amb pany i clau, i muntada a la paret</t>
  </si>
  <si>
    <t xml:space="preserve">EM111025     </t>
  </si>
  <si>
    <t>Detector fums òptic,munt.superf.</t>
  </si>
  <si>
    <t>Detector de fums òptic, muntat superficialment</t>
  </si>
  <si>
    <t>EM111025</t>
  </si>
  <si>
    <t xml:space="preserve">EM141202     </t>
  </si>
  <si>
    <t>Polsador alarma,instal·lació conv.,manual+rearmable,UNE-EN 54-11</t>
  </si>
  <si>
    <t>Polsador d'alarma per a instal·lació contra incendis convencional, accionament manual per canvi posició d'element fràgil (rearmable), segons norma UNE-EN 54-11, muntat superficialment</t>
  </si>
  <si>
    <t>EM141202</t>
  </si>
  <si>
    <t xml:space="preserve">EM13SG60     </t>
  </si>
  <si>
    <t>Sirena electrònica,senyal llumi.,c.c.,so bitònic,munt.int.</t>
  </si>
  <si>
    <t>Sirena electrònica amb senyal lluminós, de corrent continu amb so bitònic, muntada a l'interior</t>
  </si>
  <si>
    <t>EM13SG60</t>
  </si>
  <si>
    <t xml:space="preserve">EM222SG1     </t>
  </si>
  <si>
    <t>Retenedor electromagnetic</t>
  </si>
  <si>
    <t>Retenedor electromagnetic amb polsador de desbloqueig inclòs accesoris de muntatge, i connexionat a la xarxa de control.</t>
  </si>
  <si>
    <t>EM222SG1</t>
  </si>
  <si>
    <t xml:space="preserve">EMD62A03     </t>
  </si>
  <si>
    <t>Conductor blindat,apantallat,4x0,75 mm2, col·locat en tub</t>
  </si>
  <si>
    <t>Conductor blindat i apantallat, 4x0,75 mm2, col·locat en tub</t>
  </si>
  <si>
    <t>Muntants</t>
  </si>
  <si>
    <t>EMD62A03</t>
  </si>
  <si>
    <t xml:space="preserve">EG212A1H     </t>
  </si>
  <si>
    <t>Tub rígid PVC,DN=40mm,impacte=2J,resist.compress.=1250N,</t>
  </si>
  <si>
    <t>Tub rígid de PVC, de 40 mm de diàmetre nominal, aïllant i no propagador de la flama, amb una resistència a l'impacte de 2 J, resistència a compressió de 1250 N i una rigidesa dielèctrica de 2000 V, amb unió roscada i muntat superficialment</t>
  </si>
  <si>
    <t>EG212A1H</t>
  </si>
  <si>
    <t>Planta soterrani</t>
  </si>
  <si>
    <t xml:space="preserve">EG317324     </t>
  </si>
  <si>
    <t>Cable 0,6/1 kV SZ1-K (AS+), 3x1,5mm2,col.tub</t>
  </si>
  <si>
    <t>Cable amb conductor de coure de 0,6/1 kV de tensió assignada, amb designació SZ1-K (AS+), tripolar, de secció 3 x 1,5 mm2, amb coberta del cable de poliolefines amb baixa emissió fums, col·locat en tub</t>
  </si>
  <si>
    <t>00000062</t>
  </si>
  <si>
    <t>15</t>
  </si>
  <si>
    <t xml:space="preserve">16           </t>
  </si>
  <si>
    <t>CONTROL I GESTIÓ CENTRALITZADA</t>
  </si>
  <si>
    <t xml:space="preserve">00000071     </t>
  </si>
  <si>
    <t>CONTROL. SISTEMA CENTRAL. SOFTWARE</t>
  </si>
  <si>
    <t xml:space="preserve">EG1PSG15     </t>
  </si>
  <si>
    <t>Sistema de control Controlli</t>
  </si>
  <si>
    <t>Sistema de monitoratge per la mesura de l'energia global de l'edifici i dels sistemes climàtics, control de l'enllumenat de les diferents zones comuns, des de les pantalles tàctils en l'edifici. Inclou p.p. de cablatge i electrònica de control, software de programació i posta en marxa del sistema. Els elements que inclou aquesta partida son els especificats en document annex. Es preveu la p.p. de la plataforma Hardware de format reduït del tipus FANLESS per l'execució dels sistemes SGT SCADA segons Micro WSC, inclòs software servidor OPC i soport Web Server tipus Controlli.
Sistema de control dels circuïts de climatització, amb control de cada un dels terminals, control de temperatira de cada uns dels elements de la instal.lació, control dels consums tèrmics de l'unitat de producció d'aigua per climatització. S' inclou la p.p. de cablatge, electrònica de control, software de programació i posta en marxa del sistema.S'inclouen una pantalla tàctil en la planta baixa zona de recepció de 10" i la p.p. de l'enginyeria del sistema, programació, software i posta en marxa d'acord a lo especificat en la memòria tècnica, tipus Controlli. També s'incorporarà els sistemes de mesura dels subquadres elèctrics i els comptadors d'aigua del sistema de tractament d'aigües grises i pluvials.
Es preveu un subquadre específic per l'UTA de la slaa d'actes i la bomba de calor, situat en el sota coberta.
Sistema de control dels sistemes de ventilació, amb aprofitament de les condicions exteriors, inclòs sondes de mesura, control.ladors i accesoris de muntatge inclòs p.p. de cablatge i electrònica de control, software de programació i posta en marxa del sistema.  S'inclou control modbus entre la refredadora i el sistema de control.
Les instal.lacions control.lades son:
-bomba de calor
-UTA sala d'actes
-unitats terminals
-sistmes d'extracció
-sistemes d'enllumenat en espais comuns
-mesura energia bomba de calor
-accionament de comportes en lluernari amb sonda de temperatura
-tres comptadors tractament d'aigua
-comptadors elèctrics en quadre general
-comptador elèctric en quadre tracament.
El sistema permetrar incorporar altres sistemes i a banda de la pantalla tàctil , el sistema podrà ser comandat des de un PC o des de un smart phone.
Enginyeria del sistema, programació i posta en marxa dels diferents control.ladors, documentació tècnica, comprovació dels diferents elements instal.lats, comprovació de senyals i connexió externa del sistema, formació dels personal i cració de les pantalles de software adequades al projecte,  tipus Controlli.</t>
  </si>
  <si>
    <t>00000071</t>
  </si>
  <si>
    <t xml:space="preserve">00000072     </t>
  </si>
  <si>
    <t>CONTROL. DISTRIBUCIÓ</t>
  </si>
  <si>
    <t xml:space="preserve">EG161421     </t>
  </si>
  <si>
    <t>Caixa deriv.plàstic,100x160mm,prot.IP-54,encastada</t>
  </si>
  <si>
    <t>Caixa de derivació rectangular de plàstic, de 100x160 mm, amb grau de protecció IP-54, encastada</t>
  </si>
  <si>
    <t xml:space="preserve">EG312A26     </t>
  </si>
  <si>
    <t>Cable 0,6/1 kV RZ1-K (AS), 10x1,5mm2,col.canal/safata</t>
  </si>
  <si>
    <t>Cable amb conductor de coure de 0,6/1 kV de tensió assignada, amb designació RZ1-K (AS), multipolar, de secció 10 x 1,5 mm2, amb coberta del cable de poliolefines amb baixa emissió fums, col·locat en canal o safata</t>
  </si>
  <si>
    <t xml:space="preserve">EG312626     </t>
  </si>
  <si>
    <t>Cable 0,6/1 kV RZ1-K (AS), 5x1,5mm2,col.canal/safata</t>
  </si>
  <si>
    <t>Cable amb conductor de coure de 0,6/1 kV de tensió assignada, amb designació RZ1-K (AS), pentapolar, de secció 5 x 1,5 mm2, amb coberta del cable de poliolefines amb baixa emissió fums, col·locat en canal o safata</t>
  </si>
  <si>
    <t>00000072</t>
  </si>
  <si>
    <t>16</t>
  </si>
  <si>
    <t xml:space="preserve">17           </t>
  </si>
  <si>
    <t>APROFITAMENT AIGUES PLUVIALS</t>
  </si>
  <si>
    <t xml:space="preserve">00000081     </t>
  </si>
  <si>
    <t>EQUIPAMENTS</t>
  </si>
  <si>
    <t xml:space="preserve">EJ711SG1     </t>
  </si>
  <si>
    <t>Dipòsit cilín.a/tapa,polièst.reforç.,3000l,col.s/bancada</t>
  </si>
  <si>
    <t>Dipòsit cilíndric amb tapa recolzada, de polièster reforçat, de 3000 l de capacitat del tipus Remosa CUVS 3000 amb tapa, inclòs brocs de connexionat, elements d'élevació i transport i accesoris de muntatges col.locat sobre bancada. S'inclou sistema de control de nivell elctrònic per sondes de nivell i electrovàlula de tall.</t>
  </si>
  <si>
    <t xml:space="preserve">ENX14115     </t>
  </si>
  <si>
    <t>Grup pressió membr. &lt;=5m3/h,3bar-2bar,monof.,munt.s/bancad.</t>
  </si>
  <si>
    <t>Grup de pressió d'aigua de membrana, per a un cabal de 5 m3/h, com a màxim, pressió màxima de 3 bar i mínima de 2 bar amb motor monofàsic i muntat sobre bancada roscada, inclòs unions flexibles, valvuleria elements de muntatge completament instal.lada.</t>
  </si>
  <si>
    <t xml:space="preserve">ENL15126     </t>
  </si>
  <si>
    <t>Bomba accel.motor inundat &lt;=2m3/h 0,5bar,embrida.</t>
  </si>
  <si>
    <t>Bomba acceleradora amb motor inundat de 2 m3/h de cabal, com a màxim, de pressió màxima 0,5 bar, roscada, inclòs unions flexibles, valvuleria elements de muntatge completament instal.lada.</t>
  </si>
  <si>
    <t xml:space="preserve">EJM1A405     </t>
  </si>
  <si>
    <t>Comptador d'aigua amb emisor d'impulsos de tipus REED, per a aigua freda fins a 40°C, amb una relació impulsos/litre d'1:10, cos de llautó i esfera seca, amb unións roscades d'1'' de diàmetre nominal, connectat a una bateria o a un ramal inclòs p.p. de connexió al sistema de contol de l'edifici per la comptabilització de l'aigua aprofitada.</t>
  </si>
  <si>
    <t>00000081</t>
  </si>
  <si>
    <t xml:space="preserve">00000082     </t>
  </si>
  <si>
    <t xml:space="preserve">EG312344     </t>
  </si>
  <si>
    <t>Cable 0,6/1 kV RZ1-K (AS), 3x4mm2,col.tub</t>
  </si>
  <si>
    <t>Cable amb conductor de coure de 0,6/1 kV de tensió assignada, amb designació RZ1-K (AS), tripolar, de secció 3 x 4 mm2, amb coberta del cable de poliolefines amb baixa emissió fums, col·locat en tub</t>
  </si>
  <si>
    <t xml:space="preserve">EG151632     </t>
  </si>
  <si>
    <t>Caixa deriv.plàstic,105x105mm,prot.IP-65,munt.superf.</t>
  </si>
  <si>
    <t>Caixa de derivació quadrada de plàstic, de 105x105 mm, amb grau de protecció IP-65, muntada superficialment</t>
  </si>
  <si>
    <t>00000082</t>
  </si>
  <si>
    <t>17</t>
  </si>
  <si>
    <t xml:space="preserve">18           </t>
  </si>
  <si>
    <t>CONTROL DE QUALITAT</t>
  </si>
  <si>
    <t xml:space="preserve">CQ           </t>
  </si>
  <si>
    <t>Partides de control de qualitat</t>
  </si>
  <si>
    <t xml:space="preserve">Partides de control de qualitat per donar compliment al programa de control de qualitat del projecte. Es certificarà el % de la partida segons els controls realment realitzats segons el pla de control de qualitat i les instruccions de la DF, mitjançant comprovació documental
</t>
  </si>
  <si>
    <t>CQ</t>
  </si>
  <si>
    <t>18</t>
  </si>
  <si>
    <t>CAPELLAD_F2_F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</si>
</sst>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8">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49" fontId="4" fillId="0" borderId="0" xfId="0" applyNumberFormat="1" applyFont="1" applyAlignment="1">
      <alignment vertical="top"/>
    </xf>
    <xf numFmtId="4" fontId="3" fillId="0" borderId="0" xfId="0" applyNumberFormat="1" applyFont="1" applyAlignment="1">
      <alignment vertical="top"/>
    </xf>
    <xf numFmtId="0" fontId="3" fillId="4" borderId="0" xfId="0" applyFont="1" applyFill="1" applyAlignment="1">
      <alignment vertical="top"/>
    </xf>
    <xf numFmtId="0" fontId="3" fillId="0" borderId="0" xfId="0" applyFont="1" applyAlignment="1">
      <alignment vertical="top" wrapText="1"/>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2DE7-F777-4DD7-AFEE-DA42267225E1}">
  <dimension ref="A1:M2206"/>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2.75" x14ac:dyDescent="0.2"/>
  <cols>
    <col min="1" max="1" width="13.85546875" bestFit="1" customWidth="1"/>
    <col min="2" max="2" width="6" bestFit="1" customWidth="1"/>
    <col min="3" max="3" width="3.42578125" bestFit="1" customWidth="1"/>
    <col min="4" max="4" width="32.85546875" customWidth="1"/>
    <col min="5" max="5" width="45.28515625" bestFit="1" customWidth="1"/>
    <col min="6" max="6" width="4.42578125" bestFit="1" customWidth="1"/>
    <col min="7" max="7" width="8.7109375" bestFit="1" customWidth="1"/>
    <col min="8" max="8" width="8.140625" bestFit="1" customWidth="1"/>
    <col min="9" max="9" width="6.5703125" bestFit="1" customWidth="1"/>
    <col min="10" max="10" width="11.5703125" bestFit="1" customWidth="1"/>
    <col min="11" max="11" width="7.85546875" bestFit="1" customWidth="1"/>
    <col min="12" max="13" width="8.7109375" bestFit="1" customWidth="1"/>
  </cols>
  <sheetData>
    <row r="1" spans="1:13" x14ac:dyDescent="0.2">
      <c r="A1" s="1" t="s">
        <v>0</v>
      </c>
      <c r="B1" s="2"/>
      <c r="C1" s="2"/>
      <c r="D1" s="2"/>
      <c r="E1" s="2"/>
      <c r="F1" s="2"/>
      <c r="G1" s="2"/>
      <c r="H1" s="2"/>
      <c r="I1" s="2"/>
      <c r="J1" s="2"/>
      <c r="K1" s="2"/>
      <c r="L1" s="2"/>
      <c r="M1" s="2"/>
    </row>
    <row r="2" spans="1:13" ht="18.75" x14ac:dyDescent="0.2">
      <c r="A2" s="3" t="s">
        <v>1</v>
      </c>
      <c r="B2" s="4"/>
      <c r="C2" s="4"/>
      <c r="D2" s="4"/>
      <c r="E2" s="4"/>
      <c r="F2" s="4"/>
      <c r="G2" s="4"/>
      <c r="H2" s="4"/>
      <c r="I2" s="4"/>
      <c r="J2" s="4"/>
      <c r="K2" s="4"/>
      <c r="L2" s="4"/>
      <c r="M2" s="4"/>
    </row>
    <row r="3" spans="1:13" x14ac:dyDescent="0.2">
      <c r="A3" s="5" t="s">
        <v>2</v>
      </c>
      <c r="B3" s="5" t="s">
        <v>5</v>
      </c>
      <c r="C3" s="5" t="s">
        <v>6</v>
      </c>
      <c r="D3" s="23" t="s">
        <v>3</v>
      </c>
      <c r="E3" s="5" t="s">
        <v>9</v>
      </c>
      <c r="F3" s="6" t="s">
        <v>10</v>
      </c>
      <c r="G3" s="6" t="s">
        <v>11</v>
      </c>
      <c r="H3" s="6" t="s">
        <v>12</v>
      </c>
      <c r="I3" s="6" t="s">
        <v>13</v>
      </c>
      <c r="J3" s="6" t="s">
        <v>14</v>
      </c>
      <c r="K3" s="6" t="s">
        <v>7</v>
      </c>
      <c r="L3" s="6" t="s">
        <v>8</v>
      </c>
      <c r="M3" s="6" t="s">
        <v>4</v>
      </c>
    </row>
    <row r="4" spans="1:13" x14ac:dyDescent="0.2">
      <c r="A4" s="7" t="s">
        <v>15</v>
      </c>
      <c r="B4" s="7" t="s">
        <v>17</v>
      </c>
      <c r="C4" s="7" t="s">
        <v>0</v>
      </c>
      <c r="D4" s="24" t="s">
        <v>16</v>
      </c>
      <c r="E4" s="8"/>
      <c r="F4" s="8"/>
      <c r="G4" s="8"/>
      <c r="H4" s="8"/>
      <c r="I4" s="8"/>
      <c r="J4" s="8"/>
      <c r="K4" s="9">
        <f>K123</f>
        <v>1</v>
      </c>
      <c r="L4" s="10">
        <f>L123</f>
        <v>14630.1</v>
      </c>
      <c r="M4" s="10">
        <f>M123</f>
        <v>14630.1</v>
      </c>
    </row>
    <row r="5" spans="1:13" x14ac:dyDescent="0.2">
      <c r="A5" s="11"/>
      <c r="B5" s="11"/>
      <c r="C5" s="11"/>
      <c r="D5" s="19"/>
      <c r="E5" s="11"/>
      <c r="F5" s="11"/>
      <c r="G5" s="11"/>
      <c r="H5" s="11"/>
      <c r="I5" s="11"/>
      <c r="J5" s="11"/>
      <c r="K5" s="11"/>
      <c r="L5" s="11"/>
      <c r="M5" s="11"/>
    </row>
    <row r="6" spans="1:13" ht="22.5" x14ac:dyDescent="0.2">
      <c r="A6" s="12" t="s">
        <v>18</v>
      </c>
      <c r="B6" s="12" t="s">
        <v>20</v>
      </c>
      <c r="C6" s="12" t="s">
        <v>21</v>
      </c>
      <c r="D6" s="25" t="s">
        <v>19</v>
      </c>
      <c r="E6" s="11"/>
      <c r="F6" s="11"/>
      <c r="G6" s="11"/>
      <c r="H6" s="11"/>
      <c r="I6" s="11"/>
      <c r="J6" s="11"/>
      <c r="K6" s="13">
        <f>K10</f>
        <v>86.512</v>
      </c>
      <c r="L6" s="13">
        <f>L10</f>
        <v>8.76</v>
      </c>
      <c r="M6" s="13">
        <f>M10</f>
        <v>757.85</v>
      </c>
    </row>
    <row r="7" spans="1:13" ht="135" x14ac:dyDescent="0.2">
      <c r="A7" s="11"/>
      <c r="B7" s="11"/>
      <c r="C7" s="11"/>
      <c r="D7" s="19" t="s">
        <v>22</v>
      </c>
      <c r="E7" s="11"/>
      <c r="F7" s="11"/>
      <c r="G7" s="11"/>
      <c r="H7" s="11"/>
      <c r="I7" s="11"/>
      <c r="J7" s="11"/>
      <c r="K7" s="11"/>
      <c r="L7" s="11"/>
      <c r="M7" s="11"/>
    </row>
    <row r="8" spans="1:13" x14ac:dyDescent="0.2">
      <c r="A8" s="11"/>
      <c r="B8" s="11"/>
      <c r="C8" s="11"/>
      <c r="D8" s="19"/>
      <c r="E8" s="12" t="s">
        <v>23</v>
      </c>
      <c r="F8" s="11">
        <v>1</v>
      </c>
      <c r="G8" s="14">
        <v>6.56</v>
      </c>
      <c r="H8" s="14">
        <v>0</v>
      </c>
      <c r="I8" s="14">
        <v>7</v>
      </c>
      <c r="J8" s="15">
        <f>F8*(G8+ (G8= 0))*(H8+ (H8= 0))*(I8+ (I8= 0))</f>
        <v>45.919999999999995</v>
      </c>
      <c r="K8" s="11"/>
      <c r="L8" s="11"/>
      <c r="M8" s="11"/>
    </row>
    <row r="9" spans="1:13" x14ac:dyDescent="0.2">
      <c r="A9" s="11"/>
      <c r="B9" s="11"/>
      <c r="C9" s="11"/>
      <c r="D9" s="19"/>
      <c r="E9" s="12" t="s">
        <v>24</v>
      </c>
      <c r="F9" s="11">
        <v>1</v>
      </c>
      <c r="G9" s="14">
        <v>4.3</v>
      </c>
      <c r="H9" s="14">
        <v>0</v>
      </c>
      <c r="I9" s="14">
        <v>9.44</v>
      </c>
      <c r="J9" s="15">
        <f>F9*(G9+ (G9= 0))*(H9+ (H9= 0))*(I9+ (I9= 0))</f>
        <v>40.591999999999999</v>
      </c>
      <c r="K9" s="11"/>
      <c r="L9" s="11"/>
      <c r="M9" s="11"/>
    </row>
    <row r="10" spans="1:13" x14ac:dyDescent="0.2">
      <c r="A10" s="11"/>
      <c r="B10" s="11"/>
      <c r="C10" s="11"/>
      <c r="D10" s="19"/>
      <c r="E10" s="11"/>
      <c r="F10" s="11"/>
      <c r="G10" s="11"/>
      <c r="H10" s="11"/>
      <c r="I10" s="11"/>
      <c r="J10" s="16" t="s">
        <v>25</v>
      </c>
      <c r="K10" s="10">
        <f>SUM(J8:J9)</f>
        <v>86.512</v>
      </c>
      <c r="L10" s="17">
        <v>8.76</v>
      </c>
      <c r="M10" s="10">
        <f>ROUND(L10*K10,2)</f>
        <v>757.85</v>
      </c>
    </row>
    <row r="11" spans="1:13" ht="0.95" customHeight="1" x14ac:dyDescent="0.2">
      <c r="A11" s="18"/>
      <c r="B11" s="18"/>
      <c r="C11" s="18"/>
      <c r="D11" s="26"/>
      <c r="E11" s="18"/>
      <c r="F11" s="18"/>
      <c r="G11" s="18"/>
      <c r="H11" s="18"/>
      <c r="I11" s="18"/>
      <c r="J11" s="18"/>
      <c r="K11" s="18"/>
      <c r="L11" s="18"/>
      <c r="M11" s="18"/>
    </row>
    <row r="12" spans="1:13" ht="22.5" x14ac:dyDescent="0.2">
      <c r="A12" s="12" t="s">
        <v>26</v>
      </c>
      <c r="B12" s="12" t="s">
        <v>20</v>
      </c>
      <c r="C12" s="12" t="s">
        <v>21</v>
      </c>
      <c r="D12" s="25" t="s">
        <v>27</v>
      </c>
      <c r="E12" s="11"/>
      <c r="F12" s="11"/>
      <c r="G12" s="11"/>
      <c r="H12" s="11"/>
      <c r="I12" s="11"/>
      <c r="J12" s="11"/>
      <c r="K12" s="13">
        <f>K16</f>
        <v>2595.3599999999997</v>
      </c>
      <c r="L12" s="13">
        <f>L16</f>
        <v>0.11</v>
      </c>
      <c r="M12" s="13">
        <f>M16</f>
        <v>285.49</v>
      </c>
    </row>
    <row r="13" spans="1:13" x14ac:dyDescent="0.2">
      <c r="A13" s="11"/>
      <c r="B13" s="11"/>
      <c r="C13" s="11"/>
      <c r="D13" s="19"/>
      <c r="E13" s="11"/>
      <c r="F13" s="11"/>
      <c r="G13" s="11"/>
      <c r="H13" s="11"/>
      <c r="I13" s="11"/>
      <c r="J13" s="11"/>
      <c r="K13" s="11"/>
      <c r="L13" s="11"/>
      <c r="M13" s="11"/>
    </row>
    <row r="14" spans="1:13" x14ac:dyDescent="0.2">
      <c r="A14" s="11"/>
      <c r="B14" s="11"/>
      <c r="C14" s="11"/>
      <c r="D14" s="19"/>
      <c r="E14" s="12" t="s">
        <v>23</v>
      </c>
      <c r="F14" s="11">
        <v>1</v>
      </c>
      <c r="G14" s="14">
        <v>6.56</v>
      </c>
      <c r="H14" s="14">
        <v>0</v>
      </c>
      <c r="I14" s="14">
        <v>7</v>
      </c>
      <c r="J14" s="14">
        <v>1377.6</v>
      </c>
      <c r="K14" s="12" t="s">
        <v>28</v>
      </c>
      <c r="L14" s="11"/>
      <c r="M14" s="11"/>
    </row>
    <row r="15" spans="1:13" x14ac:dyDescent="0.2">
      <c r="A15" s="11"/>
      <c r="B15" s="11"/>
      <c r="C15" s="11"/>
      <c r="D15" s="19"/>
      <c r="E15" s="12" t="s">
        <v>24</v>
      </c>
      <c r="F15" s="11">
        <v>1</v>
      </c>
      <c r="G15" s="14">
        <v>4.3</v>
      </c>
      <c r="H15" s="14">
        <v>0</v>
      </c>
      <c r="I15" s="14">
        <v>9.44</v>
      </c>
      <c r="J15" s="14">
        <v>1217.76</v>
      </c>
      <c r="K15" s="12" t="s">
        <v>28</v>
      </c>
      <c r="L15" s="11"/>
      <c r="M15" s="11"/>
    </row>
    <row r="16" spans="1:13" x14ac:dyDescent="0.2">
      <c r="A16" s="11"/>
      <c r="B16" s="11"/>
      <c r="C16" s="11"/>
      <c r="D16" s="19"/>
      <c r="E16" s="11"/>
      <c r="F16" s="11"/>
      <c r="G16" s="11"/>
      <c r="H16" s="11"/>
      <c r="I16" s="11"/>
      <c r="J16" s="16" t="s">
        <v>29</v>
      </c>
      <c r="K16" s="10">
        <f>SUM(J14:J15)</f>
        <v>2595.3599999999997</v>
      </c>
      <c r="L16" s="17">
        <v>0.11</v>
      </c>
      <c r="M16" s="10">
        <f>ROUND(L16*K16,2)</f>
        <v>285.49</v>
      </c>
    </row>
    <row r="17" spans="1:13" ht="0.95" customHeight="1" x14ac:dyDescent="0.2">
      <c r="A17" s="18"/>
      <c r="B17" s="18"/>
      <c r="C17" s="18"/>
      <c r="D17" s="26"/>
      <c r="E17" s="18"/>
      <c r="F17" s="18"/>
      <c r="G17" s="18"/>
      <c r="H17" s="18"/>
      <c r="I17" s="18"/>
      <c r="J17" s="18"/>
      <c r="K17" s="18"/>
      <c r="L17" s="18"/>
      <c r="M17" s="18"/>
    </row>
    <row r="18" spans="1:13" x14ac:dyDescent="0.2">
      <c r="A18" s="12" t="s">
        <v>30</v>
      </c>
      <c r="B18" s="12" t="s">
        <v>20</v>
      </c>
      <c r="C18" s="12" t="s">
        <v>0</v>
      </c>
      <c r="D18" s="25" t="s">
        <v>31</v>
      </c>
      <c r="E18" s="11"/>
      <c r="F18" s="11"/>
      <c r="G18" s="11"/>
      <c r="H18" s="11"/>
      <c r="I18" s="11"/>
      <c r="J18" s="11"/>
      <c r="K18" s="17">
        <v>0</v>
      </c>
      <c r="L18" s="17">
        <v>0</v>
      </c>
      <c r="M18" s="13">
        <f>ROUND(K18*L18,2)</f>
        <v>0</v>
      </c>
    </row>
    <row r="19" spans="1:13" x14ac:dyDescent="0.2">
      <c r="A19" s="11"/>
      <c r="B19" s="11"/>
      <c r="C19" s="11"/>
      <c r="D19" s="19"/>
      <c r="E19" s="11"/>
      <c r="F19" s="11"/>
      <c r="G19" s="11"/>
      <c r="H19" s="11"/>
      <c r="I19" s="11"/>
      <c r="J19" s="11"/>
      <c r="K19" s="11"/>
      <c r="L19" s="11"/>
      <c r="M19" s="11"/>
    </row>
    <row r="20" spans="1:13" x14ac:dyDescent="0.2">
      <c r="A20" s="12" t="s">
        <v>32</v>
      </c>
      <c r="B20" s="12" t="s">
        <v>20</v>
      </c>
      <c r="C20" s="12" t="s">
        <v>21</v>
      </c>
      <c r="D20" s="25" t="s">
        <v>33</v>
      </c>
      <c r="E20" s="11"/>
      <c r="F20" s="11"/>
      <c r="G20" s="11"/>
      <c r="H20" s="11"/>
      <c r="I20" s="11"/>
      <c r="J20" s="11"/>
      <c r="K20" s="13">
        <f>K23</f>
        <v>10</v>
      </c>
      <c r="L20" s="13">
        <f>L23</f>
        <v>8.43</v>
      </c>
      <c r="M20" s="13">
        <f>M23</f>
        <v>84.3</v>
      </c>
    </row>
    <row r="21" spans="1:13" ht="90" x14ac:dyDescent="0.2">
      <c r="A21" s="11"/>
      <c r="B21" s="11"/>
      <c r="C21" s="11"/>
      <c r="D21" s="19" t="s">
        <v>34</v>
      </c>
      <c r="E21" s="11"/>
      <c r="F21" s="11"/>
      <c r="G21" s="11"/>
      <c r="H21" s="11"/>
      <c r="I21" s="11"/>
      <c r="J21" s="11"/>
      <c r="K21" s="11"/>
      <c r="L21" s="11"/>
      <c r="M21" s="11"/>
    </row>
    <row r="22" spans="1:13" x14ac:dyDescent="0.2">
      <c r="A22" s="11"/>
      <c r="B22" s="11"/>
      <c r="C22" s="11"/>
      <c r="D22" s="19"/>
      <c r="E22" s="12" t="s">
        <v>35</v>
      </c>
      <c r="F22" s="11">
        <v>1</v>
      </c>
      <c r="G22" s="14">
        <v>10</v>
      </c>
      <c r="H22" s="14">
        <v>0</v>
      </c>
      <c r="I22" s="14">
        <v>0</v>
      </c>
      <c r="J22" s="15">
        <f>F22*(G22+ (G22= 0))*(H22+ (H22= 0))*(I22+ (I22= 0))</f>
        <v>10</v>
      </c>
      <c r="K22" s="11"/>
      <c r="L22" s="11"/>
      <c r="M22" s="11"/>
    </row>
    <row r="23" spans="1:13" x14ac:dyDescent="0.2">
      <c r="A23" s="11"/>
      <c r="B23" s="11"/>
      <c r="C23" s="11"/>
      <c r="D23" s="19"/>
      <c r="E23" s="11"/>
      <c r="F23" s="11"/>
      <c r="G23" s="11"/>
      <c r="H23" s="11"/>
      <c r="I23" s="11"/>
      <c r="J23" s="16" t="s">
        <v>36</v>
      </c>
      <c r="K23" s="10">
        <f>SUM(J22:J22)</f>
        <v>10</v>
      </c>
      <c r="L23" s="17">
        <v>8.43</v>
      </c>
      <c r="M23" s="10">
        <f>ROUND(L23*K23,2)</f>
        <v>84.3</v>
      </c>
    </row>
    <row r="24" spans="1:13" ht="0.95" customHeight="1" x14ac:dyDescent="0.2">
      <c r="A24" s="18"/>
      <c r="B24" s="18"/>
      <c r="C24" s="18"/>
      <c r="D24" s="26"/>
      <c r="E24" s="18"/>
      <c r="F24" s="18"/>
      <c r="G24" s="18"/>
      <c r="H24" s="18"/>
      <c r="I24" s="18"/>
      <c r="J24" s="18"/>
      <c r="K24" s="18"/>
      <c r="L24" s="18"/>
      <c r="M24" s="18"/>
    </row>
    <row r="25" spans="1:13" x14ac:dyDescent="0.2">
      <c r="A25" s="12" t="s">
        <v>37</v>
      </c>
      <c r="B25" s="12" t="s">
        <v>20</v>
      </c>
      <c r="C25" s="12" t="s">
        <v>21</v>
      </c>
      <c r="D25" s="25" t="s">
        <v>38</v>
      </c>
      <c r="E25" s="11"/>
      <c r="F25" s="11"/>
      <c r="G25" s="11"/>
      <c r="H25" s="11"/>
      <c r="I25" s="11"/>
      <c r="J25" s="11"/>
      <c r="K25" s="13">
        <f>K28</f>
        <v>10</v>
      </c>
      <c r="L25" s="13">
        <f>L28</f>
        <v>10.17</v>
      </c>
      <c r="M25" s="13">
        <f>M28</f>
        <v>101.7</v>
      </c>
    </row>
    <row r="26" spans="1:13" ht="90" x14ac:dyDescent="0.2">
      <c r="A26" s="11"/>
      <c r="B26" s="11"/>
      <c r="C26" s="11"/>
      <c r="D26" s="19" t="s">
        <v>39</v>
      </c>
      <c r="E26" s="11"/>
      <c r="F26" s="11"/>
      <c r="G26" s="11"/>
      <c r="H26" s="11"/>
      <c r="I26" s="11"/>
      <c r="J26" s="11"/>
      <c r="K26" s="11"/>
      <c r="L26" s="11"/>
      <c r="M26" s="11"/>
    </row>
    <row r="27" spans="1:13" x14ac:dyDescent="0.2">
      <c r="A27" s="11"/>
      <c r="B27" s="11"/>
      <c r="C27" s="11"/>
      <c r="D27" s="19"/>
      <c r="E27" s="12" t="s">
        <v>35</v>
      </c>
      <c r="F27" s="11">
        <v>1</v>
      </c>
      <c r="G27" s="14">
        <v>10</v>
      </c>
      <c r="H27" s="14">
        <v>0</v>
      </c>
      <c r="I27" s="14">
        <v>0</v>
      </c>
      <c r="J27" s="15">
        <f>F27*(G27+ (G27= 0))*(H27+ (H27= 0))*(I27+ (I27= 0))</f>
        <v>10</v>
      </c>
      <c r="K27" s="11"/>
      <c r="L27" s="11"/>
      <c r="M27" s="11"/>
    </row>
    <row r="28" spans="1:13" x14ac:dyDescent="0.2">
      <c r="A28" s="11"/>
      <c r="B28" s="11"/>
      <c r="C28" s="11"/>
      <c r="D28" s="19"/>
      <c r="E28" s="11"/>
      <c r="F28" s="11"/>
      <c r="G28" s="11"/>
      <c r="H28" s="11"/>
      <c r="I28" s="11"/>
      <c r="J28" s="16" t="s">
        <v>40</v>
      </c>
      <c r="K28" s="10">
        <f>SUM(J27:J27)</f>
        <v>10</v>
      </c>
      <c r="L28" s="17">
        <v>10.17</v>
      </c>
      <c r="M28" s="10">
        <f>ROUND(L28*K28,2)</f>
        <v>101.7</v>
      </c>
    </row>
    <row r="29" spans="1:13" ht="0.95" customHeight="1" x14ac:dyDescent="0.2">
      <c r="A29" s="18"/>
      <c r="B29" s="18"/>
      <c r="C29" s="18"/>
      <c r="D29" s="26"/>
      <c r="E29" s="18"/>
      <c r="F29" s="18"/>
      <c r="G29" s="18"/>
      <c r="H29" s="18"/>
      <c r="I29" s="18"/>
      <c r="J29" s="18"/>
      <c r="K29" s="18"/>
      <c r="L29" s="18"/>
      <c r="M29" s="18"/>
    </row>
    <row r="30" spans="1:13" x14ac:dyDescent="0.2">
      <c r="A30" s="12" t="s">
        <v>41</v>
      </c>
      <c r="B30" s="12" t="s">
        <v>20</v>
      </c>
      <c r="C30" s="12" t="s">
        <v>21</v>
      </c>
      <c r="D30" s="25" t="s">
        <v>42</v>
      </c>
      <c r="E30" s="11"/>
      <c r="F30" s="11"/>
      <c r="G30" s="11"/>
      <c r="H30" s="11"/>
      <c r="I30" s="11"/>
      <c r="J30" s="11"/>
      <c r="K30" s="13">
        <f>K33</f>
        <v>41.063999999999993</v>
      </c>
      <c r="L30" s="13">
        <f>L33</f>
        <v>17.96</v>
      </c>
      <c r="M30" s="13">
        <f>M33</f>
        <v>737.51</v>
      </c>
    </row>
    <row r="31" spans="1:13" ht="78.75" x14ac:dyDescent="0.2">
      <c r="A31" s="11"/>
      <c r="B31" s="11"/>
      <c r="C31" s="11"/>
      <c r="D31" s="19" t="s">
        <v>43</v>
      </c>
      <c r="E31" s="11"/>
      <c r="F31" s="11"/>
      <c r="G31" s="11"/>
      <c r="H31" s="11"/>
      <c r="I31" s="11"/>
      <c r="J31" s="11"/>
      <c r="K31" s="11"/>
      <c r="L31" s="11"/>
      <c r="M31" s="11"/>
    </row>
    <row r="32" spans="1:13" x14ac:dyDescent="0.2">
      <c r="A32" s="11"/>
      <c r="B32" s="11"/>
      <c r="C32" s="11"/>
      <c r="D32" s="19"/>
      <c r="E32" s="12" t="s">
        <v>44</v>
      </c>
      <c r="F32" s="11">
        <v>1</v>
      </c>
      <c r="G32" s="17">
        <v>8.85</v>
      </c>
      <c r="H32" s="17">
        <v>0</v>
      </c>
      <c r="I32" s="17">
        <v>4.6399999999999997</v>
      </c>
      <c r="J32" s="13">
        <f>F32*(G32+ (G32= 0))*(H32+ (H32= 0))*(I32+ (I32= 0))</f>
        <v>41.063999999999993</v>
      </c>
      <c r="K32" s="11"/>
      <c r="L32" s="11"/>
      <c r="M32" s="11"/>
    </row>
    <row r="33" spans="1:13" x14ac:dyDescent="0.2">
      <c r="A33" s="11"/>
      <c r="B33" s="11"/>
      <c r="C33" s="11"/>
      <c r="D33" s="19"/>
      <c r="E33" s="11"/>
      <c r="F33" s="11"/>
      <c r="G33" s="11"/>
      <c r="H33" s="11"/>
      <c r="I33" s="11"/>
      <c r="J33" s="16" t="s">
        <v>45</v>
      </c>
      <c r="K33" s="10">
        <f>SUM(J32:J32)</f>
        <v>41.063999999999993</v>
      </c>
      <c r="L33" s="17">
        <v>17.96</v>
      </c>
      <c r="M33" s="10">
        <f>ROUND(L33*K33,2)</f>
        <v>737.51</v>
      </c>
    </row>
    <row r="34" spans="1:13" ht="0.95" customHeight="1" x14ac:dyDescent="0.2">
      <c r="A34" s="18"/>
      <c r="B34" s="18"/>
      <c r="C34" s="18"/>
      <c r="D34" s="26"/>
      <c r="E34" s="18"/>
      <c r="F34" s="18"/>
      <c r="G34" s="18"/>
      <c r="H34" s="18"/>
      <c r="I34" s="18"/>
      <c r="J34" s="18"/>
      <c r="K34" s="18"/>
      <c r="L34" s="18"/>
      <c r="M34" s="18"/>
    </row>
    <row r="35" spans="1:13" x14ac:dyDescent="0.2">
      <c r="A35" s="12" t="s">
        <v>46</v>
      </c>
      <c r="B35" s="12" t="s">
        <v>20</v>
      </c>
      <c r="C35" s="12" t="s">
        <v>21</v>
      </c>
      <c r="D35" s="25" t="s">
        <v>47</v>
      </c>
      <c r="E35" s="11"/>
      <c r="F35" s="11"/>
      <c r="G35" s="11"/>
      <c r="H35" s="11"/>
      <c r="I35" s="11"/>
      <c r="J35" s="11"/>
      <c r="K35" s="13">
        <f>K38</f>
        <v>16.471999999999998</v>
      </c>
      <c r="L35" s="13">
        <f>L38</f>
        <v>7.27</v>
      </c>
      <c r="M35" s="13">
        <f>M38</f>
        <v>119.75</v>
      </c>
    </row>
    <row r="36" spans="1:13" ht="112.5" x14ac:dyDescent="0.2">
      <c r="A36" s="11"/>
      <c r="B36" s="11"/>
      <c r="C36" s="11"/>
      <c r="D36" s="19" t="s">
        <v>48</v>
      </c>
      <c r="E36" s="11"/>
      <c r="F36" s="11"/>
      <c r="G36" s="11"/>
      <c r="H36" s="11"/>
      <c r="I36" s="11"/>
      <c r="J36" s="11"/>
      <c r="K36" s="11"/>
      <c r="L36" s="11"/>
      <c r="M36" s="11"/>
    </row>
    <row r="37" spans="1:13" x14ac:dyDescent="0.2">
      <c r="A37" s="11"/>
      <c r="B37" s="11"/>
      <c r="C37" s="11"/>
      <c r="D37" s="19"/>
      <c r="E37" s="12" t="s">
        <v>49</v>
      </c>
      <c r="F37" s="11">
        <v>1</v>
      </c>
      <c r="G37" s="14">
        <v>3.55</v>
      </c>
      <c r="H37" s="14">
        <v>0</v>
      </c>
      <c r="I37" s="14">
        <v>4.6399999999999997</v>
      </c>
      <c r="J37" s="15">
        <f>F37*(G37+ (G37= 0))*(H37+ (H37= 0))*(I37+ (I37= 0))</f>
        <v>16.471999999999998</v>
      </c>
      <c r="K37" s="11"/>
      <c r="L37" s="11"/>
      <c r="M37" s="11"/>
    </row>
    <row r="38" spans="1:13" x14ac:dyDescent="0.2">
      <c r="A38" s="11"/>
      <c r="B38" s="11"/>
      <c r="C38" s="11"/>
      <c r="D38" s="19"/>
      <c r="E38" s="11"/>
      <c r="F38" s="11"/>
      <c r="G38" s="11"/>
      <c r="H38" s="11"/>
      <c r="I38" s="11"/>
      <c r="J38" s="16" t="s">
        <v>50</v>
      </c>
      <c r="K38" s="10">
        <f>SUM(J37:J37)</f>
        <v>16.471999999999998</v>
      </c>
      <c r="L38" s="17">
        <v>7.27</v>
      </c>
      <c r="M38" s="10">
        <f>ROUND(L38*K38,2)</f>
        <v>119.75</v>
      </c>
    </row>
    <row r="39" spans="1:13" ht="0.95" customHeight="1" x14ac:dyDescent="0.2">
      <c r="A39" s="18"/>
      <c r="B39" s="18"/>
      <c r="C39" s="18"/>
      <c r="D39" s="26"/>
      <c r="E39" s="18"/>
      <c r="F39" s="18"/>
      <c r="G39" s="18"/>
      <c r="H39" s="18"/>
      <c r="I39" s="18"/>
      <c r="J39" s="18"/>
      <c r="K39" s="18"/>
      <c r="L39" s="18"/>
      <c r="M39" s="18"/>
    </row>
    <row r="40" spans="1:13" x14ac:dyDescent="0.2">
      <c r="A40" s="12" t="s">
        <v>51</v>
      </c>
      <c r="B40" s="12" t="s">
        <v>20</v>
      </c>
      <c r="C40" s="12" t="s">
        <v>21</v>
      </c>
      <c r="D40" s="25" t="s">
        <v>52</v>
      </c>
      <c r="E40" s="11"/>
      <c r="F40" s="11"/>
      <c r="G40" s="11"/>
      <c r="H40" s="11"/>
      <c r="I40" s="11"/>
      <c r="J40" s="11"/>
      <c r="K40" s="13">
        <f>K52</f>
        <v>620.20049999999992</v>
      </c>
      <c r="L40" s="13">
        <f>L52</f>
        <v>13.37</v>
      </c>
      <c r="M40" s="13">
        <f>M52</f>
        <v>8292.08</v>
      </c>
    </row>
    <row r="41" spans="1:13" ht="33.75" x14ac:dyDescent="0.2">
      <c r="A41" s="11"/>
      <c r="B41" s="11"/>
      <c r="C41" s="11"/>
      <c r="D41" s="19" t="s">
        <v>53</v>
      </c>
      <c r="E41" s="11"/>
      <c r="F41" s="11"/>
      <c r="G41" s="11"/>
      <c r="H41" s="11"/>
      <c r="I41" s="11"/>
      <c r="J41" s="11"/>
      <c r="K41" s="11"/>
      <c r="L41" s="11"/>
      <c r="M41" s="11"/>
    </row>
    <row r="42" spans="1:13" x14ac:dyDescent="0.2">
      <c r="A42" s="11"/>
      <c r="B42" s="11"/>
      <c r="C42" s="11"/>
      <c r="D42" s="19"/>
      <c r="E42" s="12" t="s">
        <v>54</v>
      </c>
      <c r="F42" s="11">
        <v>1</v>
      </c>
      <c r="G42" s="14">
        <v>71.41</v>
      </c>
      <c r="H42" s="14">
        <v>2.5</v>
      </c>
      <c r="I42" s="14">
        <v>0</v>
      </c>
      <c r="J42" s="15">
        <f>F42*(G42+ (G42= 0))*(H42+ (H42= 0))*(I42+ (I42= 0))</f>
        <v>178.52499999999998</v>
      </c>
      <c r="K42" s="11"/>
      <c r="L42" s="11"/>
      <c r="M42" s="11"/>
    </row>
    <row r="43" spans="1:13" x14ac:dyDescent="0.2">
      <c r="A43" s="11"/>
      <c r="B43" s="11"/>
      <c r="C43" s="11"/>
      <c r="D43" s="19"/>
      <c r="E43" s="12" t="s">
        <v>0</v>
      </c>
      <c r="F43" s="11">
        <v>1</v>
      </c>
      <c r="G43" s="14">
        <v>6.83</v>
      </c>
      <c r="H43" s="14">
        <v>1.5</v>
      </c>
      <c r="I43" s="14">
        <v>0</v>
      </c>
      <c r="J43" s="15">
        <f>F43*(G43+ (G43= 0))*(H43+ (H43= 0))*(I43+ (I43= 0))</f>
        <v>10.245000000000001</v>
      </c>
      <c r="K43" s="11"/>
      <c r="L43" s="11"/>
      <c r="M43" s="11"/>
    </row>
    <row r="44" spans="1:13" x14ac:dyDescent="0.2">
      <c r="A44" s="11"/>
      <c r="B44" s="11"/>
      <c r="C44" s="11"/>
      <c r="D44" s="19"/>
      <c r="E44" s="12" t="s">
        <v>55</v>
      </c>
      <c r="F44" s="11">
        <v>1</v>
      </c>
      <c r="G44" s="14">
        <v>65.7</v>
      </c>
      <c r="H44" s="14">
        <v>4.21</v>
      </c>
      <c r="I44" s="14">
        <v>0</v>
      </c>
      <c r="J44" s="15">
        <f>F44*(G44+ (G44= 0))*(H44+ (H44= 0))*(I44+ (I44= 0))</f>
        <v>276.59700000000004</v>
      </c>
      <c r="K44" s="11"/>
      <c r="L44" s="11"/>
      <c r="M44" s="11"/>
    </row>
    <row r="45" spans="1:13" x14ac:dyDescent="0.2">
      <c r="A45" s="11"/>
      <c r="B45" s="11"/>
      <c r="C45" s="11"/>
      <c r="D45" s="19"/>
      <c r="E45" s="12" t="s">
        <v>56</v>
      </c>
      <c r="F45" s="11">
        <v>1</v>
      </c>
      <c r="G45" s="14">
        <v>27.11</v>
      </c>
      <c r="H45" s="14">
        <v>0.85</v>
      </c>
      <c r="I45" s="14">
        <v>0</v>
      </c>
      <c r="J45" s="15">
        <f>F45*(G45+ (G45= 0))*(H45+ (H45= 0))*(I45+ (I45= 0))</f>
        <v>23.043499999999998</v>
      </c>
      <c r="K45" s="11"/>
      <c r="L45" s="11"/>
      <c r="M45" s="11"/>
    </row>
    <row r="46" spans="1:13" x14ac:dyDescent="0.2">
      <c r="A46" s="11"/>
      <c r="B46" s="11"/>
      <c r="C46" s="11"/>
      <c r="D46" s="19"/>
      <c r="E46" s="12" t="s">
        <v>57</v>
      </c>
      <c r="F46" s="11">
        <v>1</v>
      </c>
      <c r="G46" s="14">
        <v>17.100000000000001</v>
      </c>
      <c r="H46" s="14">
        <v>0</v>
      </c>
      <c r="I46" s="14">
        <v>0</v>
      </c>
      <c r="J46" s="15">
        <f>F46*(G46+ (G46= 0))*(H46+ (H46= 0))*(I46+ (I46= 0))</f>
        <v>17.100000000000001</v>
      </c>
      <c r="K46" s="11"/>
      <c r="L46" s="11"/>
      <c r="M46" s="11"/>
    </row>
    <row r="47" spans="1:13" x14ac:dyDescent="0.2">
      <c r="A47" s="11"/>
      <c r="B47" s="11"/>
      <c r="C47" s="11"/>
      <c r="D47" s="19"/>
      <c r="E47" s="12" t="s">
        <v>0</v>
      </c>
      <c r="F47" s="11">
        <v>1</v>
      </c>
      <c r="G47" s="14">
        <v>23.22</v>
      </c>
      <c r="H47" s="14">
        <v>0</v>
      </c>
      <c r="I47" s="14">
        <v>0</v>
      </c>
      <c r="J47" s="15">
        <f>F47*(G47+ (G47= 0))*(H47+ (H47= 0))*(I47+ (I47= 0))</f>
        <v>23.22</v>
      </c>
      <c r="K47" s="11"/>
      <c r="L47" s="11"/>
      <c r="M47" s="11"/>
    </row>
    <row r="48" spans="1:13" x14ac:dyDescent="0.2">
      <c r="A48" s="11"/>
      <c r="B48" s="11"/>
      <c r="C48" s="11"/>
      <c r="D48" s="19"/>
      <c r="E48" s="12" t="s">
        <v>0</v>
      </c>
      <c r="F48" s="11">
        <v>2</v>
      </c>
      <c r="G48" s="14">
        <v>15.83</v>
      </c>
      <c r="H48" s="14">
        <v>0</v>
      </c>
      <c r="I48" s="14">
        <v>0</v>
      </c>
      <c r="J48" s="15">
        <f>F48*(G48+ (G48= 0))*(H48+ (H48= 0))*(I48+ (I48= 0))</f>
        <v>31.66</v>
      </c>
      <c r="K48" s="11"/>
      <c r="L48" s="11"/>
      <c r="M48" s="11"/>
    </row>
    <row r="49" spans="1:13" x14ac:dyDescent="0.2">
      <c r="A49" s="11"/>
      <c r="B49" s="11"/>
      <c r="C49" s="11"/>
      <c r="D49" s="19"/>
      <c r="E49" s="12" t="s">
        <v>58</v>
      </c>
      <c r="F49" s="11">
        <v>1</v>
      </c>
      <c r="G49" s="14">
        <v>15.25</v>
      </c>
      <c r="H49" s="14">
        <v>0</v>
      </c>
      <c r="I49" s="14">
        <v>0</v>
      </c>
      <c r="J49" s="15">
        <f>F49*(G49+ (G49= 0))*(H49+ (H49= 0))*(I49+ (I49= 0))</f>
        <v>15.25</v>
      </c>
      <c r="K49" s="11"/>
      <c r="L49" s="11"/>
      <c r="M49" s="11"/>
    </row>
    <row r="50" spans="1:13" x14ac:dyDescent="0.2">
      <c r="A50" s="11"/>
      <c r="B50" s="11"/>
      <c r="C50" s="11"/>
      <c r="D50" s="19"/>
      <c r="E50" s="12" t="s">
        <v>0</v>
      </c>
      <c r="F50" s="11">
        <v>1</v>
      </c>
      <c r="G50" s="14">
        <v>16.559999999999999</v>
      </c>
      <c r="H50" s="14">
        <v>0</v>
      </c>
      <c r="I50" s="14">
        <v>0</v>
      </c>
      <c r="J50" s="15">
        <f>F50*(G50+ (G50= 0))*(H50+ (H50= 0))*(I50+ (I50= 0))</f>
        <v>16.559999999999999</v>
      </c>
      <c r="K50" s="11"/>
      <c r="L50" s="11"/>
      <c r="M50" s="11"/>
    </row>
    <row r="51" spans="1:13" x14ac:dyDescent="0.2">
      <c r="A51" s="11"/>
      <c r="B51" s="11"/>
      <c r="C51" s="11"/>
      <c r="D51" s="19"/>
      <c r="E51" s="12" t="s">
        <v>0</v>
      </c>
      <c r="F51" s="11">
        <v>2</v>
      </c>
      <c r="G51" s="14">
        <v>14</v>
      </c>
      <c r="H51" s="14">
        <v>0</v>
      </c>
      <c r="I51" s="14">
        <v>0</v>
      </c>
      <c r="J51" s="15">
        <f>F51*(G51+ (G51= 0))*(H51+ (H51= 0))*(I51+ (I51= 0))</f>
        <v>28</v>
      </c>
      <c r="K51" s="11"/>
      <c r="L51" s="11"/>
      <c r="M51" s="11"/>
    </row>
    <row r="52" spans="1:13" x14ac:dyDescent="0.2">
      <c r="A52" s="11"/>
      <c r="B52" s="11"/>
      <c r="C52" s="11"/>
      <c r="D52" s="19"/>
      <c r="E52" s="11"/>
      <c r="F52" s="11"/>
      <c r="G52" s="11"/>
      <c r="H52" s="11"/>
      <c r="I52" s="11"/>
      <c r="J52" s="16" t="s">
        <v>59</v>
      </c>
      <c r="K52" s="10">
        <f>SUM(J42:J51)</f>
        <v>620.20049999999992</v>
      </c>
      <c r="L52" s="17">
        <v>13.37</v>
      </c>
      <c r="M52" s="10">
        <f>ROUND(L52*K52,2)</f>
        <v>8292.08</v>
      </c>
    </row>
    <row r="53" spans="1:13" ht="0.95" customHeight="1" x14ac:dyDescent="0.2">
      <c r="A53" s="18"/>
      <c r="B53" s="18"/>
      <c r="C53" s="18"/>
      <c r="D53" s="26"/>
      <c r="E53" s="18"/>
      <c r="F53" s="18"/>
      <c r="G53" s="18"/>
      <c r="H53" s="18"/>
      <c r="I53" s="18"/>
      <c r="J53" s="18"/>
      <c r="K53" s="18"/>
      <c r="L53" s="18"/>
      <c r="M53" s="18"/>
    </row>
    <row r="54" spans="1:13" x14ac:dyDescent="0.2">
      <c r="A54" s="12" t="s">
        <v>60</v>
      </c>
      <c r="B54" s="12" t="s">
        <v>20</v>
      </c>
      <c r="C54" s="12" t="s">
        <v>21</v>
      </c>
      <c r="D54" s="25" t="s">
        <v>61</v>
      </c>
      <c r="E54" s="11"/>
      <c r="F54" s="11"/>
      <c r="G54" s="11"/>
      <c r="H54" s="11"/>
      <c r="I54" s="11"/>
      <c r="J54" s="11"/>
      <c r="K54" s="13">
        <f>K58</f>
        <v>54.709999999999994</v>
      </c>
      <c r="L54" s="13">
        <f>L58</f>
        <v>14.53</v>
      </c>
      <c r="M54" s="13">
        <f>M58</f>
        <v>794.94</v>
      </c>
    </row>
    <row r="55" spans="1:13" ht="33.75" x14ac:dyDescent="0.2">
      <c r="A55" s="11"/>
      <c r="B55" s="11"/>
      <c r="C55" s="11"/>
      <c r="D55" s="19" t="s">
        <v>62</v>
      </c>
      <c r="E55" s="11"/>
      <c r="F55" s="11"/>
      <c r="G55" s="11"/>
      <c r="H55" s="11"/>
      <c r="I55" s="11"/>
      <c r="J55" s="11"/>
      <c r="K55" s="11"/>
      <c r="L55" s="11"/>
      <c r="M55" s="11"/>
    </row>
    <row r="56" spans="1:13" x14ac:dyDescent="0.2">
      <c r="A56" s="11"/>
      <c r="B56" s="11"/>
      <c r="C56" s="11"/>
      <c r="D56" s="19"/>
      <c r="E56" s="12" t="s">
        <v>63</v>
      </c>
      <c r="F56" s="11">
        <v>1</v>
      </c>
      <c r="G56" s="14">
        <v>25.63</v>
      </c>
      <c r="H56" s="14">
        <v>0</v>
      </c>
      <c r="I56" s="14">
        <v>0</v>
      </c>
      <c r="J56" s="15">
        <f>F56*(G56+ (G56= 0))*(H56+ (H56= 0))*(I56+ (I56= 0))</f>
        <v>25.63</v>
      </c>
      <c r="K56" s="11"/>
      <c r="L56" s="11"/>
      <c r="M56" s="11"/>
    </row>
    <row r="57" spans="1:13" x14ac:dyDescent="0.2">
      <c r="A57" s="11"/>
      <c r="B57" s="11"/>
      <c r="C57" s="11"/>
      <c r="D57" s="19"/>
      <c r="E57" s="12" t="s">
        <v>64</v>
      </c>
      <c r="F57" s="11">
        <v>1</v>
      </c>
      <c r="G57" s="14">
        <v>29.08</v>
      </c>
      <c r="H57" s="14">
        <v>0</v>
      </c>
      <c r="I57" s="14">
        <v>0</v>
      </c>
      <c r="J57" s="15">
        <f>F57*(G57+ (G57= 0))*(H57+ (H57= 0))*(I57+ (I57= 0))</f>
        <v>29.08</v>
      </c>
      <c r="K57" s="11"/>
      <c r="L57" s="11"/>
      <c r="M57" s="11"/>
    </row>
    <row r="58" spans="1:13" x14ac:dyDescent="0.2">
      <c r="A58" s="11"/>
      <c r="B58" s="11"/>
      <c r="C58" s="11"/>
      <c r="D58" s="19"/>
      <c r="E58" s="11"/>
      <c r="F58" s="11"/>
      <c r="G58" s="11"/>
      <c r="H58" s="11"/>
      <c r="I58" s="11"/>
      <c r="J58" s="16" t="s">
        <v>65</v>
      </c>
      <c r="K58" s="10">
        <f>SUM(J56:J57)</f>
        <v>54.709999999999994</v>
      </c>
      <c r="L58" s="17">
        <v>14.53</v>
      </c>
      <c r="M58" s="10">
        <f>ROUND(L58*K58,2)</f>
        <v>794.94</v>
      </c>
    </row>
    <row r="59" spans="1:13" ht="0.95" customHeight="1" x14ac:dyDescent="0.2">
      <c r="A59" s="18"/>
      <c r="B59" s="18"/>
      <c r="C59" s="18"/>
      <c r="D59" s="26"/>
      <c r="E59" s="18"/>
      <c r="F59" s="18"/>
      <c r="G59" s="18"/>
      <c r="H59" s="18"/>
      <c r="I59" s="18"/>
      <c r="J59" s="18"/>
      <c r="K59" s="18"/>
      <c r="L59" s="18"/>
      <c r="M59" s="18"/>
    </row>
    <row r="60" spans="1:13" x14ac:dyDescent="0.2">
      <c r="A60" s="12" t="s">
        <v>66</v>
      </c>
      <c r="B60" s="12" t="s">
        <v>20</v>
      </c>
      <c r="C60" s="12" t="s">
        <v>21</v>
      </c>
      <c r="D60" s="25" t="s">
        <v>67</v>
      </c>
      <c r="E60" s="11"/>
      <c r="F60" s="11"/>
      <c r="G60" s="11"/>
      <c r="H60" s="11"/>
      <c r="I60" s="11"/>
      <c r="J60" s="11"/>
      <c r="K60" s="13">
        <f>K63</f>
        <v>35.375</v>
      </c>
      <c r="L60" s="13">
        <f>L63</f>
        <v>17.440000000000001</v>
      </c>
      <c r="M60" s="13">
        <f>M63</f>
        <v>616.94000000000005</v>
      </c>
    </row>
    <row r="61" spans="1:13" ht="33.75" x14ac:dyDescent="0.2">
      <c r="A61" s="11"/>
      <c r="B61" s="11"/>
      <c r="C61" s="11"/>
      <c r="D61" s="19" t="s">
        <v>68</v>
      </c>
      <c r="E61" s="11"/>
      <c r="F61" s="11"/>
      <c r="G61" s="11"/>
      <c r="H61" s="11"/>
      <c r="I61" s="11"/>
      <c r="J61" s="11"/>
      <c r="K61" s="11"/>
      <c r="L61" s="11"/>
      <c r="M61" s="11"/>
    </row>
    <row r="62" spans="1:13" x14ac:dyDescent="0.2">
      <c r="A62" s="11"/>
      <c r="B62" s="11"/>
      <c r="C62" s="11"/>
      <c r="D62" s="19"/>
      <c r="E62" s="12" t="s">
        <v>23</v>
      </c>
      <c r="F62" s="11">
        <v>1</v>
      </c>
      <c r="G62" s="14">
        <v>70.75</v>
      </c>
      <c r="H62" s="14">
        <v>0</v>
      </c>
      <c r="I62" s="14">
        <v>0</v>
      </c>
      <c r="J62" s="14">
        <v>35.375</v>
      </c>
      <c r="K62" s="12" t="s">
        <v>69</v>
      </c>
      <c r="L62" s="11"/>
      <c r="M62" s="11"/>
    </row>
    <row r="63" spans="1:13" x14ac:dyDescent="0.2">
      <c r="A63" s="11"/>
      <c r="B63" s="11"/>
      <c r="C63" s="11"/>
      <c r="D63" s="19"/>
      <c r="E63" s="11"/>
      <c r="F63" s="11"/>
      <c r="G63" s="11"/>
      <c r="H63" s="11"/>
      <c r="I63" s="11"/>
      <c r="J63" s="16" t="s">
        <v>70</v>
      </c>
      <c r="K63" s="10">
        <f>SUM(J62:J62)</f>
        <v>35.375</v>
      </c>
      <c r="L63" s="17">
        <v>17.440000000000001</v>
      </c>
      <c r="M63" s="10">
        <f>ROUND(L63*K63,2)</f>
        <v>616.94000000000005</v>
      </c>
    </row>
    <row r="64" spans="1:13" ht="0.95" customHeight="1" x14ac:dyDescent="0.2">
      <c r="A64" s="18"/>
      <c r="B64" s="18"/>
      <c r="C64" s="18"/>
      <c r="D64" s="26"/>
      <c r="E64" s="18"/>
      <c r="F64" s="18"/>
      <c r="G64" s="18"/>
      <c r="H64" s="18"/>
      <c r="I64" s="18"/>
      <c r="J64" s="18"/>
      <c r="K64" s="18"/>
      <c r="L64" s="18"/>
      <c r="M64" s="18"/>
    </row>
    <row r="65" spans="1:13" x14ac:dyDescent="0.2">
      <c r="A65" s="12" t="s">
        <v>71</v>
      </c>
      <c r="B65" s="12" t="s">
        <v>20</v>
      </c>
      <c r="C65" s="12" t="s">
        <v>21</v>
      </c>
      <c r="D65" s="25" t="s">
        <v>72</v>
      </c>
      <c r="E65" s="11"/>
      <c r="F65" s="11"/>
      <c r="G65" s="11"/>
      <c r="H65" s="11"/>
      <c r="I65" s="11"/>
      <c r="J65" s="11"/>
      <c r="K65" s="13">
        <f>K68</f>
        <v>20</v>
      </c>
      <c r="L65" s="13">
        <f>L68</f>
        <v>13.37</v>
      </c>
      <c r="M65" s="13">
        <f>M68</f>
        <v>267.39999999999998</v>
      </c>
    </row>
    <row r="66" spans="1:13" ht="33.75" x14ac:dyDescent="0.2">
      <c r="A66" s="11"/>
      <c r="B66" s="11"/>
      <c r="C66" s="11"/>
      <c r="D66" s="19" t="s">
        <v>53</v>
      </c>
      <c r="E66" s="11"/>
      <c r="F66" s="11"/>
      <c r="G66" s="11"/>
      <c r="H66" s="11"/>
      <c r="I66" s="11"/>
      <c r="J66" s="11"/>
      <c r="K66" s="11"/>
      <c r="L66" s="11"/>
      <c r="M66" s="11"/>
    </row>
    <row r="67" spans="1:13" x14ac:dyDescent="0.2">
      <c r="A67" s="11"/>
      <c r="B67" s="11"/>
      <c r="C67" s="11"/>
      <c r="D67" s="19"/>
      <c r="E67" s="12" t="s">
        <v>73</v>
      </c>
      <c r="F67" s="11">
        <v>1</v>
      </c>
      <c r="G67" s="14">
        <v>20</v>
      </c>
      <c r="H67" s="14">
        <v>0</v>
      </c>
      <c r="I67" s="14">
        <v>0</v>
      </c>
      <c r="J67" s="15">
        <f>F67*(G67+ (G67= 0))*(H67+ (H67= 0))*(I67+ (I67= 0))</f>
        <v>20</v>
      </c>
      <c r="K67" s="11"/>
      <c r="L67" s="11"/>
      <c r="M67" s="11"/>
    </row>
    <row r="68" spans="1:13" x14ac:dyDescent="0.2">
      <c r="A68" s="11"/>
      <c r="B68" s="11"/>
      <c r="C68" s="11"/>
      <c r="D68" s="19"/>
      <c r="E68" s="11"/>
      <c r="F68" s="11"/>
      <c r="G68" s="11"/>
      <c r="H68" s="11"/>
      <c r="I68" s="11"/>
      <c r="J68" s="16" t="s">
        <v>74</v>
      </c>
      <c r="K68" s="10">
        <f>SUM(J67:J67)</f>
        <v>20</v>
      </c>
      <c r="L68" s="17">
        <v>13.37</v>
      </c>
      <c r="M68" s="10">
        <f>ROUND(L68*K68,2)</f>
        <v>267.39999999999998</v>
      </c>
    </row>
    <row r="69" spans="1:13" ht="0.95" customHeight="1" x14ac:dyDescent="0.2">
      <c r="A69" s="18"/>
      <c r="B69" s="18"/>
      <c r="C69" s="18"/>
      <c r="D69" s="26"/>
      <c r="E69" s="18"/>
      <c r="F69" s="18"/>
      <c r="G69" s="18"/>
      <c r="H69" s="18"/>
      <c r="I69" s="18"/>
      <c r="J69" s="18"/>
      <c r="K69" s="18"/>
      <c r="L69" s="18"/>
      <c r="M69" s="18"/>
    </row>
    <row r="70" spans="1:13" x14ac:dyDescent="0.2">
      <c r="A70" s="12" t="s">
        <v>75</v>
      </c>
      <c r="B70" s="12" t="s">
        <v>20</v>
      </c>
      <c r="C70" s="12" t="s">
        <v>21</v>
      </c>
      <c r="D70" s="25" t="s">
        <v>76</v>
      </c>
      <c r="E70" s="11"/>
      <c r="F70" s="11"/>
      <c r="G70" s="11"/>
      <c r="H70" s="11"/>
      <c r="I70" s="11"/>
      <c r="J70" s="11"/>
      <c r="K70" s="13">
        <f>K74</f>
        <v>55.88</v>
      </c>
      <c r="L70" s="13">
        <f>L74</f>
        <v>11.63</v>
      </c>
      <c r="M70" s="13">
        <f>M74</f>
        <v>649.88</v>
      </c>
    </row>
    <row r="71" spans="1:13" ht="67.5" x14ac:dyDescent="0.2">
      <c r="A71" s="11"/>
      <c r="B71" s="11"/>
      <c r="C71" s="11"/>
      <c r="D71" s="19" t="s">
        <v>77</v>
      </c>
      <c r="E71" s="11"/>
      <c r="F71" s="11"/>
      <c r="G71" s="11"/>
      <c r="H71" s="11"/>
      <c r="I71" s="11"/>
      <c r="J71" s="11"/>
      <c r="K71" s="11"/>
      <c r="L71" s="11"/>
      <c r="M71" s="11"/>
    </row>
    <row r="72" spans="1:13" x14ac:dyDescent="0.2">
      <c r="A72" s="11"/>
      <c r="B72" s="11"/>
      <c r="C72" s="11"/>
      <c r="D72" s="19"/>
      <c r="E72" s="12" t="s">
        <v>78</v>
      </c>
      <c r="F72" s="11">
        <v>1</v>
      </c>
      <c r="G72" s="14">
        <v>55.88</v>
      </c>
      <c r="H72" s="14">
        <v>0</v>
      </c>
      <c r="I72" s="14">
        <v>0</v>
      </c>
      <c r="J72" s="15">
        <f>F72*(G72+ (G72= 0))*(H72+ (H72= 0))*(I72+ (I72= 0))</f>
        <v>55.88</v>
      </c>
      <c r="K72" s="11"/>
      <c r="L72" s="11"/>
      <c r="M72" s="11"/>
    </row>
    <row r="73" spans="1:13" x14ac:dyDescent="0.2">
      <c r="A73" s="11"/>
      <c r="B73" s="11"/>
      <c r="C73" s="11"/>
      <c r="D73" s="19"/>
      <c r="E73" s="12" t="s">
        <v>0</v>
      </c>
      <c r="F73" s="11">
        <v>0</v>
      </c>
      <c r="G73" s="14">
        <v>0</v>
      </c>
      <c r="H73" s="14">
        <v>0</v>
      </c>
      <c r="I73" s="14">
        <v>0</v>
      </c>
      <c r="J73" s="15">
        <f>F73*(G73+ (G73= 0))*(H73+ (H73= 0))*(I73+ (I73= 0))</f>
        <v>0</v>
      </c>
      <c r="K73" s="11"/>
      <c r="L73" s="11"/>
      <c r="M73" s="11"/>
    </row>
    <row r="74" spans="1:13" x14ac:dyDescent="0.2">
      <c r="A74" s="11"/>
      <c r="B74" s="11"/>
      <c r="C74" s="11"/>
      <c r="D74" s="19"/>
      <c r="E74" s="11"/>
      <c r="F74" s="11"/>
      <c r="G74" s="11"/>
      <c r="H74" s="11"/>
      <c r="I74" s="11"/>
      <c r="J74" s="16" t="s">
        <v>79</v>
      </c>
      <c r="K74" s="10">
        <f>SUM(J72:J73)</f>
        <v>55.88</v>
      </c>
      <c r="L74" s="17">
        <v>11.63</v>
      </c>
      <c r="M74" s="10">
        <f>ROUND(L74*K74,2)</f>
        <v>649.88</v>
      </c>
    </row>
    <row r="75" spans="1:13" ht="0.95" customHeight="1" x14ac:dyDescent="0.2">
      <c r="A75" s="18"/>
      <c r="B75" s="18"/>
      <c r="C75" s="18"/>
      <c r="D75" s="26"/>
      <c r="E75" s="18"/>
      <c r="F75" s="18"/>
      <c r="G75" s="18"/>
      <c r="H75" s="18"/>
      <c r="I75" s="18"/>
      <c r="J75" s="18"/>
      <c r="K75" s="18"/>
      <c r="L75" s="18"/>
      <c r="M75" s="18"/>
    </row>
    <row r="76" spans="1:13" x14ac:dyDescent="0.2">
      <c r="A76" s="12" t="s">
        <v>80</v>
      </c>
      <c r="B76" s="12" t="s">
        <v>20</v>
      </c>
      <c r="C76" s="12" t="s">
        <v>21</v>
      </c>
      <c r="D76" s="25" t="s">
        <v>81</v>
      </c>
      <c r="E76" s="11"/>
      <c r="F76" s="11"/>
      <c r="G76" s="11"/>
      <c r="H76" s="11"/>
      <c r="I76" s="11"/>
      <c r="J76" s="11"/>
      <c r="K76" s="13">
        <f>K79</f>
        <v>10</v>
      </c>
      <c r="L76" s="13">
        <f>L79</f>
        <v>7.85</v>
      </c>
      <c r="M76" s="13">
        <f>M79</f>
        <v>78.5</v>
      </c>
    </row>
    <row r="77" spans="1:13" ht="33.75" x14ac:dyDescent="0.2">
      <c r="A77" s="11"/>
      <c r="B77" s="11"/>
      <c r="C77" s="11"/>
      <c r="D77" s="19" t="s">
        <v>82</v>
      </c>
      <c r="E77" s="11"/>
      <c r="F77" s="11"/>
      <c r="G77" s="11"/>
      <c r="H77" s="11"/>
      <c r="I77" s="11"/>
      <c r="J77" s="11"/>
      <c r="K77" s="11"/>
      <c r="L77" s="11"/>
      <c r="M77" s="11"/>
    </row>
    <row r="78" spans="1:13" x14ac:dyDescent="0.2">
      <c r="A78" s="11"/>
      <c r="B78" s="11"/>
      <c r="C78" s="11"/>
      <c r="D78" s="19"/>
      <c r="E78" s="12" t="s">
        <v>83</v>
      </c>
      <c r="F78" s="11">
        <v>1</v>
      </c>
      <c r="G78" s="14">
        <v>10</v>
      </c>
      <c r="H78" s="14">
        <v>0</v>
      </c>
      <c r="I78" s="14">
        <v>0</v>
      </c>
      <c r="J78" s="15">
        <f>F78*(G78+ (G78= 0))*(H78+ (H78= 0))*(I78+ (I78= 0))</f>
        <v>10</v>
      </c>
      <c r="K78" s="11"/>
      <c r="L78" s="11"/>
      <c r="M78" s="11"/>
    </row>
    <row r="79" spans="1:13" x14ac:dyDescent="0.2">
      <c r="A79" s="11"/>
      <c r="B79" s="11"/>
      <c r="C79" s="11"/>
      <c r="D79" s="19"/>
      <c r="E79" s="11"/>
      <c r="F79" s="11"/>
      <c r="G79" s="11"/>
      <c r="H79" s="11"/>
      <c r="I79" s="11"/>
      <c r="J79" s="16" t="s">
        <v>84</v>
      </c>
      <c r="K79" s="10">
        <f>SUM(J78:J78)</f>
        <v>10</v>
      </c>
      <c r="L79" s="17">
        <v>7.85</v>
      </c>
      <c r="M79" s="10">
        <f>ROUND(L79*K79,2)</f>
        <v>78.5</v>
      </c>
    </row>
    <row r="80" spans="1:13" ht="0.95" customHeight="1" x14ac:dyDescent="0.2">
      <c r="A80" s="18"/>
      <c r="B80" s="18"/>
      <c r="C80" s="18"/>
      <c r="D80" s="26"/>
      <c r="E80" s="18"/>
      <c r="F80" s="18"/>
      <c r="G80" s="18"/>
      <c r="H80" s="18"/>
      <c r="I80" s="18"/>
      <c r="J80" s="18"/>
      <c r="K80" s="18"/>
      <c r="L80" s="18"/>
      <c r="M80" s="18"/>
    </row>
    <row r="81" spans="1:13" x14ac:dyDescent="0.2">
      <c r="A81" s="12" t="s">
        <v>85</v>
      </c>
      <c r="B81" s="12" t="s">
        <v>20</v>
      </c>
      <c r="C81" s="12" t="s">
        <v>21</v>
      </c>
      <c r="D81" s="25" t="s">
        <v>86</v>
      </c>
      <c r="E81" s="11"/>
      <c r="F81" s="11"/>
      <c r="G81" s="11"/>
      <c r="H81" s="11"/>
      <c r="I81" s="11"/>
      <c r="J81" s="11"/>
      <c r="K81" s="13">
        <f>K84</f>
        <v>10</v>
      </c>
      <c r="L81" s="13">
        <f>L84</f>
        <v>14.41</v>
      </c>
      <c r="M81" s="13">
        <f>M84</f>
        <v>144.1</v>
      </c>
    </row>
    <row r="82" spans="1:13" ht="45" x14ac:dyDescent="0.2">
      <c r="A82" s="11"/>
      <c r="B82" s="11"/>
      <c r="C82" s="11"/>
      <c r="D82" s="19" t="s">
        <v>87</v>
      </c>
      <c r="E82" s="11"/>
      <c r="F82" s="11"/>
      <c r="G82" s="11"/>
      <c r="H82" s="11"/>
      <c r="I82" s="11"/>
      <c r="J82" s="11"/>
      <c r="K82" s="11"/>
      <c r="L82" s="11"/>
      <c r="M82" s="11"/>
    </row>
    <row r="83" spans="1:13" x14ac:dyDescent="0.2">
      <c r="A83" s="11"/>
      <c r="B83" s="11"/>
      <c r="C83" s="11"/>
      <c r="D83" s="19"/>
      <c r="E83" s="12" t="s">
        <v>83</v>
      </c>
      <c r="F83" s="11">
        <v>1</v>
      </c>
      <c r="G83" s="14">
        <v>10</v>
      </c>
      <c r="H83" s="14">
        <v>0</v>
      </c>
      <c r="I83" s="14">
        <v>0</v>
      </c>
      <c r="J83" s="15">
        <f>F83*(G83+ (G83= 0))*(H83+ (H83= 0))*(I83+ (I83= 0))</f>
        <v>10</v>
      </c>
      <c r="K83" s="11"/>
      <c r="L83" s="11"/>
      <c r="M83" s="11"/>
    </row>
    <row r="84" spans="1:13" x14ac:dyDescent="0.2">
      <c r="A84" s="11"/>
      <c r="B84" s="11"/>
      <c r="C84" s="11"/>
      <c r="D84" s="19"/>
      <c r="E84" s="11"/>
      <c r="F84" s="11"/>
      <c r="G84" s="11"/>
      <c r="H84" s="11"/>
      <c r="I84" s="11"/>
      <c r="J84" s="16" t="s">
        <v>88</v>
      </c>
      <c r="K84" s="10">
        <f>SUM(J83:J83)</f>
        <v>10</v>
      </c>
      <c r="L84" s="17">
        <v>14.41</v>
      </c>
      <c r="M84" s="10">
        <f>ROUND(L84*K84,2)</f>
        <v>144.1</v>
      </c>
    </row>
    <row r="85" spans="1:13" ht="0.95" customHeight="1" x14ac:dyDescent="0.2">
      <c r="A85" s="18"/>
      <c r="B85" s="18"/>
      <c r="C85" s="18"/>
      <c r="D85" s="26"/>
      <c r="E85" s="18"/>
      <c r="F85" s="18"/>
      <c r="G85" s="18"/>
      <c r="H85" s="18"/>
      <c r="I85" s="18"/>
      <c r="J85" s="18"/>
      <c r="K85" s="18"/>
      <c r="L85" s="18"/>
      <c r="M85" s="18"/>
    </row>
    <row r="86" spans="1:13" x14ac:dyDescent="0.2">
      <c r="A86" s="12" t="s">
        <v>89</v>
      </c>
      <c r="B86" s="12" t="s">
        <v>20</v>
      </c>
      <c r="C86" s="12" t="s">
        <v>21</v>
      </c>
      <c r="D86" s="25" t="s">
        <v>90</v>
      </c>
      <c r="E86" s="11"/>
      <c r="F86" s="11"/>
      <c r="G86" s="11"/>
      <c r="H86" s="11"/>
      <c r="I86" s="11"/>
      <c r="J86" s="11"/>
      <c r="K86" s="13">
        <f>K89</f>
        <v>10.1</v>
      </c>
      <c r="L86" s="13">
        <f>L89</f>
        <v>11.63</v>
      </c>
      <c r="M86" s="13">
        <f>M89</f>
        <v>117.46</v>
      </c>
    </row>
    <row r="87" spans="1:13" ht="56.25" x14ac:dyDescent="0.2">
      <c r="A87" s="11"/>
      <c r="B87" s="11"/>
      <c r="C87" s="11"/>
      <c r="D87" s="19" t="s">
        <v>91</v>
      </c>
      <c r="E87" s="11"/>
      <c r="F87" s="11"/>
      <c r="G87" s="11"/>
      <c r="H87" s="11"/>
      <c r="I87" s="11"/>
      <c r="J87" s="11"/>
      <c r="K87" s="11"/>
      <c r="L87" s="11"/>
      <c r="M87" s="11"/>
    </row>
    <row r="88" spans="1:13" x14ac:dyDescent="0.2">
      <c r="A88" s="11"/>
      <c r="B88" s="11"/>
      <c r="C88" s="11"/>
      <c r="D88" s="19"/>
      <c r="E88" s="12" t="s">
        <v>92</v>
      </c>
      <c r="F88" s="11">
        <v>1</v>
      </c>
      <c r="G88" s="14">
        <v>10.1</v>
      </c>
      <c r="H88" s="14">
        <v>0</v>
      </c>
      <c r="I88" s="14">
        <v>0</v>
      </c>
      <c r="J88" s="15">
        <f>F88*(G88+ (G88= 0))*(H88+ (H88= 0))*(I88+ (I88= 0))</f>
        <v>10.1</v>
      </c>
      <c r="K88" s="11"/>
      <c r="L88" s="11"/>
      <c r="M88" s="11"/>
    </row>
    <row r="89" spans="1:13" x14ac:dyDescent="0.2">
      <c r="A89" s="11"/>
      <c r="B89" s="11"/>
      <c r="C89" s="11"/>
      <c r="D89" s="19"/>
      <c r="E89" s="11"/>
      <c r="F89" s="11"/>
      <c r="G89" s="11"/>
      <c r="H89" s="11"/>
      <c r="I89" s="11"/>
      <c r="J89" s="16" t="s">
        <v>93</v>
      </c>
      <c r="K89" s="10">
        <f>SUM(J88:J88)</f>
        <v>10.1</v>
      </c>
      <c r="L89" s="17">
        <v>11.63</v>
      </c>
      <c r="M89" s="10">
        <f>ROUND(L89*K89,2)</f>
        <v>117.46</v>
      </c>
    </row>
    <row r="90" spans="1:13" ht="0.95" customHeight="1" x14ac:dyDescent="0.2">
      <c r="A90" s="18"/>
      <c r="B90" s="18"/>
      <c r="C90" s="18"/>
      <c r="D90" s="26"/>
      <c r="E90" s="18"/>
      <c r="F90" s="18"/>
      <c r="G90" s="18"/>
      <c r="H90" s="18"/>
      <c r="I90" s="18"/>
      <c r="J90" s="18"/>
      <c r="K90" s="18"/>
      <c r="L90" s="18"/>
      <c r="M90" s="18"/>
    </row>
    <row r="91" spans="1:13" x14ac:dyDescent="0.2">
      <c r="A91" s="12" t="s">
        <v>94</v>
      </c>
      <c r="B91" s="12" t="s">
        <v>20</v>
      </c>
      <c r="C91" s="12" t="s">
        <v>96</v>
      </c>
      <c r="D91" s="25" t="s">
        <v>95</v>
      </c>
      <c r="E91" s="11"/>
      <c r="F91" s="11"/>
      <c r="G91" s="11"/>
      <c r="H91" s="11"/>
      <c r="I91" s="11"/>
      <c r="J91" s="11"/>
      <c r="K91" s="13">
        <f>K94</f>
        <v>10</v>
      </c>
      <c r="L91" s="13">
        <f>L94</f>
        <v>1.75</v>
      </c>
      <c r="M91" s="13">
        <f>M94</f>
        <v>17.5</v>
      </c>
    </row>
    <row r="92" spans="1:13" ht="45" x14ac:dyDescent="0.2">
      <c r="A92" s="11"/>
      <c r="B92" s="11"/>
      <c r="C92" s="11"/>
      <c r="D92" s="19" t="s">
        <v>97</v>
      </c>
      <c r="E92" s="11"/>
      <c r="F92" s="11"/>
      <c r="G92" s="11"/>
      <c r="H92" s="11"/>
      <c r="I92" s="11"/>
      <c r="J92" s="11"/>
      <c r="K92" s="11"/>
      <c r="L92" s="11"/>
      <c r="M92" s="11"/>
    </row>
    <row r="93" spans="1:13" x14ac:dyDescent="0.2">
      <c r="A93" s="11"/>
      <c r="B93" s="11"/>
      <c r="C93" s="11"/>
      <c r="D93" s="19"/>
      <c r="E93" s="12" t="s">
        <v>44</v>
      </c>
      <c r="F93" s="11">
        <v>1</v>
      </c>
      <c r="G93" s="14">
        <v>10</v>
      </c>
      <c r="H93" s="14">
        <v>0</v>
      </c>
      <c r="I93" s="14">
        <v>0</v>
      </c>
      <c r="J93" s="15">
        <f>F93*(G93+ (G93= 0))*(H93+ (H93= 0))*(I93+ (I93= 0))</f>
        <v>10</v>
      </c>
      <c r="K93" s="11"/>
      <c r="L93" s="11"/>
      <c r="M93" s="11"/>
    </row>
    <row r="94" spans="1:13" x14ac:dyDescent="0.2">
      <c r="A94" s="11"/>
      <c r="B94" s="11"/>
      <c r="C94" s="11"/>
      <c r="D94" s="19"/>
      <c r="E94" s="11"/>
      <c r="F94" s="11"/>
      <c r="G94" s="11"/>
      <c r="H94" s="11"/>
      <c r="I94" s="11"/>
      <c r="J94" s="16" t="s">
        <v>98</v>
      </c>
      <c r="K94" s="10">
        <f>SUM(J93:J93)</f>
        <v>10</v>
      </c>
      <c r="L94" s="17">
        <v>1.75</v>
      </c>
      <c r="M94" s="10">
        <f>ROUND(L94*K94,2)</f>
        <v>17.5</v>
      </c>
    </row>
    <row r="95" spans="1:13" ht="0.95" customHeight="1" x14ac:dyDescent="0.2">
      <c r="A95" s="18"/>
      <c r="B95" s="18"/>
      <c r="C95" s="18"/>
      <c r="D95" s="26"/>
      <c r="E95" s="18"/>
      <c r="F95" s="18"/>
      <c r="G95" s="18"/>
      <c r="H95" s="18"/>
      <c r="I95" s="18"/>
      <c r="J95" s="18"/>
      <c r="K95" s="18"/>
      <c r="L95" s="18"/>
      <c r="M95" s="18"/>
    </row>
    <row r="96" spans="1:13" x14ac:dyDescent="0.2">
      <c r="A96" s="12" t="s">
        <v>99</v>
      </c>
      <c r="B96" s="12" t="s">
        <v>20</v>
      </c>
      <c r="C96" s="12" t="s">
        <v>96</v>
      </c>
      <c r="D96" s="25" t="s">
        <v>100</v>
      </c>
      <c r="E96" s="11"/>
      <c r="F96" s="11"/>
      <c r="G96" s="11"/>
      <c r="H96" s="11"/>
      <c r="I96" s="11"/>
      <c r="J96" s="11"/>
      <c r="K96" s="13">
        <f>K99</f>
        <v>21</v>
      </c>
      <c r="L96" s="13">
        <f>L99</f>
        <v>8.76</v>
      </c>
      <c r="M96" s="13">
        <f>M99</f>
        <v>183.96</v>
      </c>
    </row>
    <row r="97" spans="1:13" ht="45" x14ac:dyDescent="0.2">
      <c r="A97" s="11"/>
      <c r="B97" s="11"/>
      <c r="C97" s="11"/>
      <c r="D97" s="19" t="s">
        <v>101</v>
      </c>
      <c r="E97" s="11"/>
      <c r="F97" s="11"/>
      <c r="G97" s="11"/>
      <c r="H97" s="11"/>
      <c r="I97" s="11"/>
      <c r="J97" s="11"/>
      <c r="K97" s="11"/>
      <c r="L97" s="11"/>
      <c r="M97" s="11"/>
    </row>
    <row r="98" spans="1:13" x14ac:dyDescent="0.2">
      <c r="A98" s="11"/>
      <c r="B98" s="11"/>
      <c r="C98" s="11"/>
      <c r="D98" s="19"/>
      <c r="E98" s="12" t="s">
        <v>102</v>
      </c>
      <c r="F98" s="11">
        <v>15</v>
      </c>
      <c r="G98" s="17">
        <v>1.4</v>
      </c>
      <c r="H98" s="17">
        <v>0</v>
      </c>
      <c r="I98" s="17">
        <v>0</v>
      </c>
      <c r="J98" s="13">
        <f>F98*(G98+ (G98= 0))*(H98+ (H98= 0))*(I98+ (I98= 0))</f>
        <v>21</v>
      </c>
      <c r="K98" s="11"/>
      <c r="L98" s="11"/>
      <c r="M98" s="11"/>
    </row>
    <row r="99" spans="1:13" x14ac:dyDescent="0.2">
      <c r="A99" s="11"/>
      <c r="B99" s="11"/>
      <c r="C99" s="11"/>
      <c r="D99" s="19"/>
      <c r="E99" s="11"/>
      <c r="F99" s="11"/>
      <c r="G99" s="11"/>
      <c r="H99" s="11"/>
      <c r="I99" s="11"/>
      <c r="J99" s="16" t="s">
        <v>103</v>
      </c>
      <c r="K99" s="10">
        <f>SUM(J98:J98)</f>
        <v>21</v>
      </c>
      <c r="L99" s="17">
        <v>8.76</v>
      </c>
      <c r="M99" s="10">
        <f>ROUND(L99*K99,2)</f>
        <v>183.96</v>
      </c>
    </row>
    <row r="100" spans="1:13" ht="0.95" customHeight="1" x14ac:dyDescent="0.2">
      <c r="A100" s="18"/>
      <c r="B100" s="18"/>
      <c r="C100" s="18"/>
      <c r="D100" s="26"/>
      <c r="E100" s="18"/>
      <c r="F100" s="18"/>
      <c r="G100" s="18"/>
      <c r="H100" s="18"/>
      <c r="I100" s="18"/>
      <c r="J100" s="18"/>
      <c r="K100" s="18"/>
      <c r="L100" s="18"/>
      <c r="M100" s="18"/>
    </row>
    <row r="101" spans="1:13" x14ac:dyDescent="0.2">
      <c r="A101" s="12" t="s">
        <v>104</v>
      </c>
      <c r="B101" s="12" t="s">
        <v>20</v>
      </c>
      <c r="C101" s="12" t="s">
        <v>21</v>
      </c>
      <c r="D101" s="25" t="s">
        <v>105</v>
      </c>
      <c r="E101" s="11"/>
      <c r="F101" s="11"/>
      <c r="G101" s="11"/>
      <c r="H101" s="11"/>
      <c r="I101" s="11"/>
      <c r="J101" s="11"/>
      <c r="K101" s="13">
        <f>K104</f>
        <v>21</v>
      </c>
      <c r="L101" s="13">
        <f>L104</f>
        <v>6.47</v>
      </c>
      <c r="M101" s="13">
        <f>M104</f>
        <v>135.87</v>
      </c>
    </row>
    <row r="102" spans="1:13" ht="56.25" x14ac:dyDescent="0.2">
      <c r="A102" s="11"/>
      <c r="B102" s="11"/>
      <c r="C102" s="11"/>
      <c r="D102" s="19" t="s">
        <v>106</v>
      </c>
      <c r="E102" s="11"/>
      <c r="F102" s="11"/>
      <c r="G102" s="11"/>
      <c r="H102" s="11"/>
      <c r="I102" s="11"/>
      <c r="J102" s="11"/>
      <c r="K102" s="11"/>
      <c r="L102" s="11"/>
      <c r="M102" s="11"/>
    </row>
    <row r="103" spans="1:13" x14ac:dyDescent="0.2">
      <c r="A103" s="11"/>
      <c r="B103" s="11"/>
      <c r="C103" s="11"/>
      <c r="D103" s="19"/>
      <c r="E103" s="12" t="s">
        <v>107</v>
      </c>
      <c r="F103" s="11">
        <v>15</v>
      </c>
      <c r="G103" s="17">
        <v>1.4</v>
      </c>
      <c r="H103" s="17">
        <v>0</v>
      </c>
      <c r="I103" s="17">
        <v>0</v>
      </c>
      <c r="J103" s="13">
        <f>F103*(G103+ (G103= 0))*(H103+ (H103= 0))*(I103+ (I103= 0))</f>
        <v>21</v>
      </c>
      <c r="K103" s="11"/>
      <c r="L103" s="11"/>
      <c r="M103" s="11"/>
    </row>
    <row r="104" spans="1:13" x14ac:dyDescent="0.2">
      <c r="A104" s="11"/>
      <c r="B104" s="11"/>
      <c r="C104" s="11"/>
      <c r="D104" s="19"/>
      <c r="E104" s="11"/>
      <c r="F104" s="11"/>
      <c r="G104" s="11"/>
      <c r="H104" s="11"/>
      <c r="I104" s="11"/>
      <c r="J104" s="16" t="s">
        <v>108</v>
      </c>
      <c r="K104" s="10">
        <f>SUM(J103:J103)</f>
        <v>21</v>
      </c>
      <c r="L104" s="17">
        <v>6.47</v>
      </c>
      <c r="M104" s="10">
        <f>ROUND(L104*K104,2)</f>
        <v>135.87</v>
      </c>
    </row>
    <row r="105" spans="1:13" ht="0.95" customHeight="1" x14ac:dyDescent="0.2">
      <c r="A105" s="18"/>
      <c r="B105" s="18"/>
      <c r="C105" s="18"/>
      <c r="D105" s="26"/>
      <c r="E105" s="18"/>
      <c r="F105" s="18"/>
      <c r="G105" s="18"/>
      <c r="H105" s="18"/>
      <c r="I105" s="18"/>
      <c r="J105" s="18"/>
      <c r="K105" s="18"/>
      <c r="L105" s="18"/>
      <c r="M105" s="18"/>
    </row>
    <row r="106" spans="1:13" x14ac:dyDescent="0.2">
      <c r="A106" s="12" t="s">
        <v>109</v>
      </c>
      <c r="B106" s="12" t="s">
        <v>20</v>
      </c>
      <c r="C106" s="12" t="s">
        <v>111</v>
      </c>
      <c r="D106" s="25" t="s">
        <v>110</v>
      </c>
      <c r="E106" s="11"/>
      <c r="F106" s="11"/>
      <c r="G106" s="11"/>
      <c r="H106" s="11"/>
      <c r="I106" s="11"/>
      <c r="J106" s="11"/>
      <c r="K106" s="13">
        <f>K109</f>
        <v>2</v>
      </c>
      <c r="L106" s="13">
        <f>L109</f>
        <v>29.07</v>
      </c>
      <c r="M106" s="13">
        <f>M109</f>
        <v>58.14</v>
      </c>
    </row>
    <row r="107" spans="1:13" ht="45" x14ac:dyDescent="0.2">
      <c r="A107" s="11"/>
      <c r="B107" s="11"/>
      <c r="C107" s="11"/>
      <c r="D107" s="19" t="s">
        <v>112</v>
      </c>
      <c r="E107" s="11"/>
      <c r="F107" s="11"/>
      <c r="G107" s="11"/>
      <c r="H107" s="11"/>
      <c r="I107" s="11"/>
      <c r="J107" s="11"/>
      <c r="K107" s="11"/>
      <c r="L107" s="11"/>
      <c r="M107" s="11"/>
    </row>
    <row r="108" spans="1:13" x14ac:dyDescent="0.2">
      <c r="A108" s="11"/>
      <c r="B108" s="11"/>
      <c r="C108" s="11"/>
      <c r="D108" s="19"/>
      <c r="E108" s="12" t="s">
        <v>113</v>
      </c>
      <c r="F108" s="11">
        <v>2</v>
      </c>
      <c r="G108" s="14">
        <v>0</v>
      </c>
      <c r="H108" s="14">
        <v>0</v>
      </c>
      <c r="I108" s="14">
        <v>0</v>
      </c>
      <c r="J108" s="15">
        <f>F108*(G108+ (G108= 0))*(H108+ (H108= 0))*(I108+ (I108= 0))</f>
        <v>2</v>
      </c>
      <c r="K108" s="11"/>
      <c r="L108" s="11"/>
      <c r="M108" s="11"/>
    </row>
    <row r="109" spans="1:13" x14ac:dyDescent="0.2">
      <c r="A109" s="11"/>
      <c r="B109" s="11"/>
      <c r="C109" s="11"/>
      <c r="D109" s="19"/>
      <c r="E109" s="11"/>
      <c r="F109" s="11"/>
      <c r="G109" s="11"/>
      <c r="H109" s="11"/>
      <c r="I109" s="11"/>
      <c r="J109" s="16" t="s">
        <v>114</v>
      </c>
      <c r="K109" s="10">
        <f>SUM(J108:J108)</f>
        <v>2</v>
      </c>
      <c r="L109" s="17">
        <v>29.07</v>
      </c>
      <c r="M109" s="10">
        <f>ROUND(L109*K109,2)</f>
        <v>58.14</v>
      </c>
    </row>
    <row r="110" spans="1:13" ht="0.95" customHeight="1" x14ac:dyDescent="0.2">
      <c r="A110" s="18"/>
      <c r="B110" s="18"/>
      <c r="C110" s="18"/>
      <c r="D110" s="26"/>
      <c r="E110" s="18"/>
      <c r="F110" s="18"/>
      <c r="G110" s="18"/>
      <c r="H110" s="18"/>
      <c r="I110" s="18"/>
      <c r="J110" s="18"/>
      <c r="K110" s="18"/>
      <c r="L110" s="18"/>
      <c r="M110" s="18"/>
    </row>
    <row r="111" spans="1:13" x14ac:dyDescent="0.2">
      <c r="A111" s="12" t="s">
        <v>115</v>
      </c>
      <c r="B111" s="12" t="s">
        <v>20</v>
      </c>
      <c r="C111" s="12" t="s">
        <v>111</v>
      </c>
      <c r="D111" s="25" t="s">
        <v>116</v>
      </c>
      <c r="E111" s="11"/>
      <c r="F111" s="11"/>
      <c r="G111" s="11"/>
      <c r="H111" s="11"/>
      <c r="I111" s="11"/>
      <c r="J111" s="11"/>
      <c r="K111" s="13">
        <f>K114</f>
        <v>1</v>
      </c>
      <c r="L111" s="13">
        <f>L114</f>
        <v>40.700000000000003</v>
      </c>
      <c r="M111" s="13">
        <f>M114</f>
        <v>40.700000000000003</v>
      </c>
    </row>
    <row r="112" spans="1:13" ht="45" x14ac:dyDescent="0.2">
      <c r="A112" s="11"/>
      <c r="B112" s="11"/>
      <c r="C112" s="11"/>
      <c r="D112" s="19" t="s">
        <v>117</v>
      </c>
      <c r="E112" s="11"/>
      <c r="F112" s="11"/>
      <c r="G112" s="11"/>
      <c r="H112" s="11"/>
      <c r="I112" s="11"/>
      <c r="J112" s="11"/>
      <c r="K112" s="11"/>
      <c r="L112" s="11"/>
      <c r="M112" s="11"/>
    </row>
    <row r="113" spans="1:13" x14ac:dyDescent="0.2">
      <c r="A113" s="11"/>
      <c r="B113" s="11"/>
      <c r="C113" s="11"/>
      <c r="D113" s="19"/>
      <c r="E113" s="12" t="s">
        <v>113</v>
      </c>
      <c r="F113" s="11">
        <v>1</v>
      </c>
      <c r="G113" s="14">
        <v>0</v>
      </c>
      <c r="H113" s="14">
        <v>0</v>
      </c>
      <c r="I113" s="14">
        <v>0</v>
      </c>
      <c r="J113" s="15">
        <f>F113*(G113+ (G113= 0))*(H113+ (H113= 0))*(I113+ (I113= 0))</f>
        <v>1</v>
      </c>
      <c r="K113" s="11"/>
      <c r="L113" s="11"/>
      <c r="M113" s="11"/>
    </row>
    <row r="114" spans="1:13" x14ac:dyDescent="0.2">
      <c r="A114" s="11"/>
      <c r="B114" s="11"/>
      <c r="C114" s="11"/>
      <c r="D114" s="19"/>
      <c r="E114" s="11"/>
      <c r="F114" s="11"/>
      <c r="G114" s="11"/>
      <c r="H114" s="11"/>
      <c r="I114" s="11"/>
      <c r="J114" s="16" t="s">
        <v>118</v>
      </c>
      <c r="K114" s="10">
        <f>SUM(J113:J113)</f>
        <v>1</v>
      </c>
      <c r="L114" s="17">
        <v>40.700000000000003</v>
      </c>
      <c r="M114" s="10">
        <f>ROUND(L114*K114,2)</f>
        <v>40.700000000000003</v>
      </c>
    </row>
    <row r="115" spans="1:13" ht="0.95" customHeight="1" x14ac:dyDescent="0.2">
      <c r="A115" s="18"/>
      <c r="B115" s="18"/>
      <c r="C115" s="18"/>
      <c r="D115" s="26"/>
      <c r="E115" s="18"/>
      <c r="F115" s="18"/>
      <c r="G115" s="18"/>
      <c r="H115" s="18"/>
      <c r="I115" s="18"/>
      <c r="J115" s="18"/>
      <c r="K115" s="18"/>
      <c r="L115" s="18"/>
      <c r="M115" s="18"/>
    </row>
    <row r="116" spans="1:13" x14ac:dyDescent="0.2">
      <c r="A116" s="12" t="s">
        <v>119</v>
      </c>
      <c r="B116" s="12" t="s">
        <v>20</v>
      </c>
      <c r="C116" s="12" t="s">
        <v>0</v>
      </c>
      <c r="D116" s="25" t="s">
        <v>120</v>
      </c>
      <c r="E116" s="11"/>
      <c r="F116" s="11"/>
      <c r="G116" s="11"/>
      <c r="H116" s="11"/>
      <c r="I116" s="11"/>
      <c r="J116" s="11"/>
      <c r="K116" s="17">
        <v>0</v>
      </c>
      <c r="L116" s="17">
        <v>0</v>
      </c>
      <c r="M116" s="13">
        <f>ROUND(K116*L116,2)</f>
        <v>0</v>
      </c>
    </row>
    <row r="117" spans="1:13" x14ac:dyDescent="0.2">
      <c r="A117" s="11"/>
      <c r="B117" s="11"/>
      <c r="C117" s="11"/>
      <c r="D117" s="19"/>
      <c r="E117" s="11"/>
      <c r="F117" s="11"/>
      <c r="G117" s="11"/>
      <c r="H117" s="11"/>
      <c r="I117" s="11"/>
      <c r="J117" s="11"/>
      <c r="K117" s="11"/>
      <c r="L117" s="11"/>
      <c r="M117" s="11"/>
    </row>
    <row r="118" spans="1:13" ht="22.5" x14ac:dyDescent="0.2">
      <c r="A118" s="12" t="s">
        <v>121</v>
      </c>
      <c r="B118" s="12" t="s">
        <v>20</v>
      </c>
      <c r="C118" s="12" t="s">
        <v>111</v>
      </c>
      <c r="D118" s="25" t="s">
        <v>122</v>
      </c>
      <c r="E118" s="11"/>
      <c r="F118" s="11"/>
      <c r="G118" s="11"/>
      <c r="H118" s="11"/>
      <c r="I118" s="11"/>
      <c r="J118" s="11"/>
      <c r="K118" s="13">
        <f>K121</f>
        <v>1</v>
      </c>
      <c r="L118" s="13">
        <f>L121</f>
        <v>1146.03</v>
      </c>
      <c r="M118" s="13">
        <f>M121</f>
        <v>1146.03</v>
      </c>
    </row>
    <row r="119" spans="1:13" ht="45" x14ac:dyDescent="0.2">
      <c r="A119" s="11"/>
      <c r="B119" s="11"/>
      <c r="C119" s="11"/>
      <c r="D119" s="19" t="s">
        <v>123</v>
      </c>
      <c r="E119" s="11"/>
      <c r="F119" s="11"/>
      <c r="G119" s="11"/>
      <c r="H119" s="11"/>
      <c r="I119" s="11"/>
      <c r="J119" s="11"/>
      <c r="K119" s="11"/>
      <c r="L119" s="11"/>
      <c r="M119" s="11"/>
    </row>
    <row r="120" spans="1:13" x14ac:dyDescent="0.2">
      <c r="A120" s="11"/>
      <c r="B120" s="11"/>
      <c r="C120" s="11"/>
      <c r="D120" s="19"/>
      <c r="E120" s="12" t="s">
        <v>0</v>
      </c>
      <c r="F120" s="11">
        <v>1</v>
      </c>
      <c r="G120" s="17">
        <v>0</v>
      </c>
      <c r="H120" s="17">
        <v>0</v>
      </c>
      <c r="I120" s="17">
        <v>0</v>
      </c>
      <c r="J120" s="13">
        <f>F120*(G120+ (G120= 0))*(H120+ (H120= 0))*(I120+ (I120= 0))</f>
        <v>1</v>
      </c>
      <c r="K120" s="11"/>
      <c r="L120" s="11"/>
      <c r="M120" s="11"/>
    </row>
    <row r="121" spans="1:13" x14ac:dyDescent="0.2">
      <c r="A121" s="11"/>
      <c r="B121" s="11"/>
      <c r="C121" s="11"/>
      <c r="D121" s="19"/>
      <c r="E121" s="11"/>
      <c r="F121" s="11"/>
      <c r="G121" s="11"/>
      <c r="H121" s="11"/>
      <c r="I121" s="11"/>
      <c r="J121" s="16" t="s">
        <v>124</v>
      </c>
      <c r="K121" s="10">
        <f>SUM(J120:J120)</f>
        <v>1</v>
      </c>
      <c r="L121" s="17">
        <v>1146.03</v>
      </c>
      <c r="M121" s="10">
        <f>ROUND(L121*K121,2)</f>
        <v>1146.03</v>
      </c>
    </row>
    <row r="122" spans="1:13" ht="0.95" customHeight="1" x14ac:dyDescent="0.2">
      <c r="A122" s="18"/>
      <c r="B122" s="18"/>
      <c r="C122" s="18"/>
      <c r="D122" s="26"/>
      <c r="E122" s="18"/>
      <c r="F122" s="18"/>
      <c r="G122" s="18"/>
      <c r="H122" s="18"/>
      <c r="I122" s="18"/>
      <c r="J122" s="18"/>
      <c r="K122" s="18"/>
      <c r="L122" s="18"/>
      <c r="M122" s="18"/>
    </row>
    <row r="123" spans="1:13" x14ac:dyDescent="0.2">
      <c r="A123" s="11"/>
      <c r="B123" s="11"/>
      <c r="C123" s="11"/>
      <c r="D123" s="19"/>
      <c r="E123" s="11"/>
      <c r="F123" s="11"/>
      <c r="G123" s="11"/>
      <c r="H123" s="11"/>
      <c r="I123" s="11"/>
      <c r="J123" s="16" t="s">
        <v>125</v>
      </c>
      <c r="K123" s="20">
        <v>1</v>
      </c>
      <c r="L123" s="10">
        <f>M10+M16+M18+M23+M28+M33+M38+M52+M58+M63+M68+M74+M79+M84+M89+M94+M99+M104+M109+M114+M116+M121</f>
        <v>14630.1</v>
      </c>
      <c r="M123" s="10">
        <f>ROUND(L123*K123,2)</f>
        <v>14630.1</v>
      </c>
    </row>
    <row r="124" spans="1:13" ht="0.95" customHeight="1" x14ac:dyDescent="0.2">
      <c r="A124" s="18"/>
      <c r="B124" s="18"/>
      <c r="C124" s="18"/>
      <c r="D124" s="26"/>
      <c r="E124" s="18"/>
      <c r="F124" s="18"/>
      <c r="G124" s="18"/>
      <c r="H124" s="18"/>
      <c r="I124" s="18"/>
      <c r="J124" s="18"/>
      <c r="K124" s="18"/>
      <c r="L124" s="18"/>
      <c r="M124" s="18"/>
    </row>
    <row r="125" spans="1:13" x14ac:dyDescent="0.2">
      <c r="A125" s="7" t="s">
        <v>126</v>
      </c>
      <c r="B125" s="7" t="s">
        <v>17</v>
      </c>
      <c r="C125" s="7" t="s">
        <v>0</v>
      </c>
      <c r="D125" s="24" t="s">
        <v>127</v>
      </c>
      <c r="E125" s="8"/>
      <c r="F125" s="8"/>
      <c r="G125" s="8"/>
      <c r="H125" s="8"/>
      <c r="I125" s="8"/>
      <c r="J125" s="8"/>
      <c r="K125" s="9">
        <f>K383</f>
        <v>1</v>
      </c>
      <c r="L125" s="10">
        <f>L383</f>
        <v>25158.100000000002</v>
      </c>
      <c r="M125" s="10">
        <f>M383</f>
        <v>25158.1</v>
      </c>
    </row>
    <row r="126" spans="1:13" x14ac:dyDescent="0.2">
      <c r="A126" s="11"/>
      <c r="B126" s="11"/>
      <c r="C126" s="11"/>
      <c r="D126" s="19"/>
      <c r="E126" s="11"/>
      <c r="F126" s="11"/>
      <c r="G126" s="11"/>
      <c r="H126" s="11"/>
      <c r="I126" s="11"/>
      <c r="J126" s="11"/>
      <c r="K126" s="11"/>
      <c r="L126" s="11"/>
      <c r="M126" s="11"/>
    </row>
    <row r="127" spans="1:13" x14ac:dyDescent="0.2">
      <c r="A127" s="12" t="s">
        <v>128</v>
      </c>
      <c r="B127" s="12" t="s">
        <v>20</v>
      </c>
      <c r="C127" s="12" t="s">
        <v>111</v>
      </c>
      <c r="D127" s="25" t="s">
        <v>129</v>
      </c>
      <c r="E127" s="11"/>
      <c r="F127" s="11"/>
      <c r="G127" s="11"/>
      <c r="H127" s="11"/>
      <c r="I127" s="11"/>
      <c r="J127" s="11"/>
      <c r="K127" s="17">
        <v>0</v>
      </c>
      <c r="L127" s="17">
        <v>0</v>
      </c>
      <c r="M127" s="13">
        <f>ROUND(K127*L127,2)</f>
        <v>0</v>
      </c>
    </row>
    <row r="128" spans="1:13" x14ac:dyDescent="0.2">
      <c r="A128" s="11"/>
      <c r="B128" s="11"/>
      <c r="C128" s="11"/>
      <c r="D128" s="19"/>
      <c r="E128" s="11"/>
      <c r="F128" s="11"/>
      <c r="G128" s="11"/>
      <c r="H128" s="11"/>
      <c r="I128" s="11"/>
      <c r="J128" s="11"/>
      <c r="K128" s="11"/>
      <c r="L128" s="11"/>
      <c r="M128" s="11"/>
    </row>
    <row r="129" spans="1:13" x14ac:dyDescent="0.2">
      <c r="A129" s="12" t="s">
        <v>130</v>
      </c>
      <c r="B129" s="12" t="s">
        <v>20</v>
      </c>
      <c r="C129" s="12" t="s">
        <v>96</v>
      </c>
      <c r="D129" s="25" t="s">
        <v>131</v>
      </c>
      <c r="E129" s="11"/>
      <c r="F129" s="11"/>
      <c r="G129" s="11"/>
      <c r="H129" s="11"/>
      <c r="I129" s="11"/>
      <c r="J129" s="11"/>
      <c r="K129" s="13">
        <f>K136</f>
        <v>37.9</v>
      </c>
      <c r="L129" s="13">
        <f>L136</f>
        <v>21.12</v>
      </c>
      <c r="M129" s="13">
        <f>M136</f>
        <v>800.45</v>
      </c>
    </row>
    <row r="130" spans="1:13" ht="56.25" x14ac:dyDescent="0.2">
      <c r="A130" s="11"/>
      <c r="B130" s="11"/>
      <c r="C130" s="11"/>
      <c r="D130" s="19" t="s">
        <v>132</v>
      </c>
      <c r="E130" s="11"/>
      <c r="F130" s="11"/>
      <c r="G130" s="11"/>
      <c r="H130" s="11"/>
      <c r="I130" s="11"/>
      <c r="J130" s="11"/>
      <c r="K130" s="11"/>
      <c r="L130" s="11"/>
      <c r="M130" s="11"/>
    </row>
    <row r="131" spans="1:13" x14ac:dyDescent="0.2">
      <c r="A131" s="11"/>
      <c r="B131" s="11"/>
      <c r="C131" s="11"/>
      <c r="D131" s="19"/>
      <c r="E131" s="12" t="s">
        <v>133</v>
      </c>
      <c r="F131" s="11">
        <v>2</v>
      </c>
      <c r="G131" s="14">
        <v>1.65</v>
      </c>
      <c r="H131" s="14">
        <v>0</v>
      </c>
      <c r="I131" s="14">
        <v>0</v>
      </c>
      <c r="J131" s="15">
        <f>F131*(G131+ (G131= 0))*(H131+ (H131= 0))*(I131+ (I131= 0))</f>
        <v>3.3</v>
      </c>
      <c r="K131" s="11"/>
      <c r="L131" s="11"/>
      <c r="M131" s="11"/>
    </row>
    <row r="132" spans="1:13" x14ac:dyDescent="0.2">
      <c r="A132" s="11"/>
      <c r="B132" s="11"/>
      <c r="C132" s="11"/>
      <c r="D132" s="19"/>
      <c r="E132" s="12" t="s">
        <v>134</v>
      </c>
      <c r="F132" s="11">
        <v>1</v>
      </c>
      <c r="G132" s="14">
        <v>5.9</v>
      </c>
      <c r="H132" s="14">
        <v>0</v>
      </c>
      <c r="I132" s="14">
        <v>0</v>
      </c>
      <c r="J132" s="15">
        <f>F132*(G132+ (G132= 0))*(H132+ (H132= 0))*(I132+ (I132= 0))</f>
        <v>5.9</v>
      </c>
      <c r="K132" s="11"/>
      <c r="L132" s="11"/>
      <c r="M132" s="11"/>
    </row>
    <row r="133" spans="1:13" x14ac:dyDescent="0.2">
      <c r="A133" s="11"/>
      <c r="B133" s="11"/>
      <c r="C133" s="11"/>
      <c r="D133" s="19"/>
      <c r="E133" s="12" t="s">
        <v>135</v>
      </c>
      <c r="F133" s="11">
        <v>4</v>
      </c>
      <c r="G133" s="14">
        <v>5.9</v>
      </c>
      <c r="H133" s="14">
        <v>0</v>
      </c>
      <c r="I133" s="14">
        <v>0</v>
      </c>
      <c r="J133" s="15">
        <f>F133*(G133+ (G133= 0))*(H133+ (H133= 0))*(I133+ (I133= 0))</f>
        <v>23.6</v>
      </c>
      <c r="K133" s="11"/>
      <c r="L133" s="11"/>
      <c r="M133" s="11"/>
    </row>
    <row r="134" spans="1:13" x14ac:dyDescent="0.2">
      <c r="A134" s="11"/>
      <c r="B134" s="11"/>
      <c r="C134" s="11"/>
      <c r="D134" s="19"/>
      <c r="E134" s="12" t="s">
        <v>136</v>
      </c>
      <c r="F134" s="11">
        <v>2</v>
      </c>
      <c r="G134" s="14">
        <v>1.55</v>
      </c>
      <c r="H134" s="14">
        <v>0</v>
      </c>
      <c r="I134" s="14">
        <v>0</v>
      </c>
      <c r="J134" s="15">
        <f>F134*(G134+ (G134= 0))*(H134+ (H134= 0))*(I134+ (I134= 0))</f>
        <v>3.1</v>
      </c>
      <c r="K134" s="11"/>
      <c r="L134" s="11"/>
      <c r="M134" s="11"/>
    </row>
    <row r="135" spans="1:13" x14ac:dyDescent="0.2">
      <c r="A135" s="11"/>
      <c r="B135" s="11"/>
      <c r="C135" s="11"/>
      <c r="D135" s="19"/>
      <c r="E135" s="12" t="s">
        <v>137</v>
      </c>
      <c r="F135" s="11">
        <v>2</v>
      </c>
      <c r="G135" s="14">
        <v>1</v>
      </c>
      <c r="H135" s="14">
        <v>0</v>
      </c>
      <c r="I135" s="14">
        <v>0</v>
      </c>
      <c r="J135" s="15">
        <f>F135*(G135+ (G135= 0))*(H135+ (H135= 0))*(I135+ (I135= 0))</f>
        <v>2</v>
      </c>
      <c r="K135" s="11"/>
      <c r="L135" s="11"/>
      <c r="M135" s="11"/>
    </row>
    <row r="136" spans="1:13" x14ac:dyDescent="0.2">
      <c r="A136" s="11"/>
      <c r="B136" s="11"/>
      <c r="C136" s="11"/>
      <c r="D136" s="19"/>
      <c r="E136" s="11"/>
      <c r="F136" s="11"/>
      <c r="G136" s="11"/>
      <c r="H136" s="11"/>
      <c r="I136" s="11"/>
      <c r="J136" s="16" t="s">
        <v>138</v>
      </c>
      <c r="K136" s="10">
        <f>SUM(J131:J135)</f>
        <v>37.9</v>
      </c>
      <c r="L136" s="17">
        <v>21.12</v>
      </c>
      <c r="M136" s="10">
        <f>ROUND(L136*K136,2)</f>
        <v>800.45</v>
      </c>
    </row>
    <row r="137" spans="1:13" ht="0.95" customHeight="1" x14ac:dyDescent="0.2">
      <c r="A137" s="18"/>
      <c r="B137" s="18"/>
      <c r="C137" s="18"/>
      <c r="D137" s="26"/>
      <c r="E137" s="18"/>
      <c r="F137" s="18"/>
      <c r="G137" s="18"/>
      <c r="H137" s="18"/>
      <c r="I137" s="18"/>
      <c r="J137" s="18"/>
      <c r="K137" s="18"/>
      <c r="L137" s="18"/>
      <c r="M137" s="18"/>
    </row>
    <row r="138" spans="1:13" ht="22.5" x14ac:dyDescent="0.2">
      <c r="A138" s="12" t="s">
        <v>139</v>
      </c>
      <c r="B138" s="12" t="s">
        <v>20</v>
      </c>
      <c r="C138" s="12" t="s">
        <v>141</v>
      </c>
      <c r="D138" s="25" t="s">
        <v>140</v>
      </c>
      <c r="E138" s="11"/>
      <c r="F138" s="11"/>
      <c r="G138" s="11"/>
      <c r="H138" s="11"/>
      <c r="I138" s="11"/>
      <c r="J138" s="11"/>
      <c r="K138" s="13">
        <f>K144</f>
        <v>0.21428</v>
      </c>
      <c r="L138" s="13">
        <f>L144</f>
        <v>1080.19</v>
      </c>
      <c r="M138" s="13">
        <f>M144</f>
        <v>231.46</v>
      </c>
    </row>
    <row r="139" spans="1:13" ht="101.25" x14ac:dyDescent="0.2">
      <c r="A139" s="11"/>
      <c r="B139" s="11"/>
      <c r="C139" s="11"/>
      <c r="D139" s="19" t="s">
        <v>142</v>
      </c>
      <c r="E139" s="11"/>
      <c r="F139" s="11"/>
      <c r="G139" s="11"/>
      <c r="H139" s="11"/>
      <c r="I139" s="11"/>
      <c r="J139" s="11"/>
      <c r="K139" s="11"/>
      <c r="L139" s="11"/>
      <c r="M139" s="11"/>
    </row>
    <row r="140" spans="1:13" x14ac:dyDescent="0.2">
      <c r="A140" s="11"/>
      <c r="B140" s="11"/>
      <c r="C140" s="11"/>
      <c r="D140" s="19"/>
      <c r="E140" s="12" t="s">
        <v>133</v>
      </c>
      <c r="F140" s="11">
        <v>2</v>
      </c>
      <c r="G140" s="14">
        <v>1.65</v>
      </c>
      <c r="H140" s="14">
        <v>7.4999999999999997E-2</v>
      </c>
      <c r="I140" s="14">
        <v>0.12</v>
      </c>
      <c r="J140" s="15">
        <f>F140*(G140+ (G140= 0))*(H140+ (H140= 0))*(I140+ (I140= 0))</f>
        <v>2.9699999999999994E-2</v>
      </c>
      <c r="K140" s="11"/>
      <c r="L140" s="11"/>
      <c r="M140" s="11"/>
    </row>
    <row r="141" spans="1:13" x14ac:dyDescent="0.2">
      <c r="A141" s="11"/>
      <c r="B141" s="11"/>
      <c r="C141" s="11"/>
      <c r="D141" s="19"/>
      <c r="E141" s="12" t="s">
        <v>135</v>
      </c>
      <c r="F141" s="11">
        <v>2</v>
      </c>
      <c r="G141" s="14">
        <v>5.31</v>
      </c>
      <c r="H141" s="14">
        <v>7.4999999999999997E-2</v>
      </c>
      <c r="I141" s="14">
        <v>0.12</v>
      </c>
      <c r="J141" s="15">
        <f>F141*(G141+ (G141= 0))*(H141+ (H141= 0))*(I141+ (I141= 0))</f>
        <v>9.5579999999999984E-2</v>
      </c>
      <c r="K141" s="11"/>
      <c r="L141" s="11"/>
      <c r="M141" s="11"/>
    </row>
    <row r="142" spans="1:13" x14ac:dyDescent="0.2">
      <c r="A142" s="11"/>
      <c r="B142" s="11"/>
      <c r="C142" s="11"/>
      <c r="D142" s="19"/>
      <c r="E142" s="12" t="s">
        <v>136</v>
      </c>
      <c r="F142" s="11">
        <v>2</v>
      </c>
      <c r="G142" s="14">
        <v>1.55</v>
      </c>
      <c r="H142" s="14">
        <v>0.2</v>
      </c>
      <c r="I142" s="14">
        <v>0.1</v>
      </c>
      <c r="J142" s="15">
        <f>F142*(G142+ (G142= 0))*(H142+ (H142= 0))*(I142+ (I142= 0))</f>
        <v>6.2000000000000013E-2</v>
      </c>
      <c r="K142" s="11"/>
      <c r="L142" s="11"/>
      <c r="M142" s="11"/>
    </row>
    <row r="143" spans="1:13" x14ac:dyDescent="0.2">
      <c r="A143" s="11"/>
      <c r="B143" s="11"/>
      <c r="C143" s="11"/>
      <c r="D143" s="19"/>
      <c r="E143" s="12" t="s">
        <v>137</v>
      </c>
      <c r="F143" s="11">
        <v>2</v>
      </c>
      <c r="G143" s="14">
        <v>1.5</v>
      </c>
      <c r="H143" s="14">
        <v>7.4999999999999997E-2</v>
      </c>
      <c r="I143" s="14">
        <v>0.12</v>
      </c>
      <c r="J143" s="15">
        <f>F143*(G143+ (G143= 0))*(H143+ (H143= 0))*(I143+ (I143= 0))</f>
        <v>2.6999999999999996E-2</v>
      </c>
      <c r="K143" s="11"/>
      <c r="L143" s="11"/>
      <c r="M143" s="11"/>
    </row>
    <row r="144" spans="1:13" x14ac:dyDescent="0.2">
      <c r="A144" s="11"/>
      <c r="B144" s="11"/>
      <c r="C144" s="11"/>
      <c r="D144" s="19"/>
      <c r="E144" s="11"/>
      <c r="F144" s="11"/>
      <c r="G144" s="11"/>
      <c r="H144" s="11"/>
      <c r="I144" s="11"/>
      <c r="J144" s="16" t="s">
        <v>143</v>
      </c>
      <c r="K144" s="10">
        <f>SUM(J140:J143)</f>
        <v>0.21428</v>
      </c>
      <c r="L144" s="17">
        <v>1080.19</v>
      </c>
      <c r="M144" s="10">
        <f>ROUND(L144*K144,2)</f>
        <v>231.46</v>
      </c>
    </row>
    <row r="145" spans="1:13" ht="0.95" customHeight="1" x14ac:dyDescent="0.2">
      <c r="A145" s="18"/>
      <c r="B145" s="18"/>
      <c r="C145" s="18"/>
      <c r="D145" s="26"/>
      <c r="E145" s="18"/>
      <c r="F145" s="18"/>
      <c r="G145" s="18"/>
      <c r="H145" s="18"/>
      <c r="I145" s="18"/>
      <c r="J145" s="18"/>
      <c r="K145" s="18"/>
      <c r="L145" s="18"/>
      <c r="M145" s="18"/>
    </row>
    <row r="146" spans="1:13" x14ac:dyDescent="0.2">
      <c r="A146" s="12" t="s">
        <v>144</v>
      </c>
      <c r="B146" s="12" t="s">
        <v>20</v>
      </c>
      <c r="C146" s="12" t="s">
        <v>96</v>
      </c>
      <c r="D146" s="25" t="s">
        <v>145</v>
      </c>
      <c r="E146" s="11"/>
      <c r="F146" s="11"/>
      <c r="G146" s="11"/>
      <c r="H146" s="11"/>
      <c r="I146" s="11"/>
      <c r="J146" s="11"/>
      <c r="K146" s="13">
        <f>K154</f>
        <v>15.1</v>
      </c>
      <c r="L146" s="13">
        <f>L154</f>
        <v>9.69</v>
      </c>
      <c r="M146" s="13">
        <f>M154</f>
        <v>146.32</v>
      </c>
    </row>
    <row r="147" spans="1:13" ht="45" x14ac:dyDescent="0.2">
      <c r="A147" s="11"/>
      <c r="B147" s="11"/>
      <c r="C147" s="11"/>
      <c r="D147" s="19" t="s">
        <v>146</v>
      </c>
      <c r="E147" s="11"/>
      <c r="F147" s="11"/>
      <c r="G147" s="11"/>
      <c r="H147" s="11"/>
      <c r="I147" s="11"/>
      <c r="J147" s="11"/>
      <c r="K147" s="11"/>
      <c r="L147" s="11"/>
      <c r="M147" s="11"/>
    </row>
    <row r="148" spans="1:13" x14ac:dyDescent="0.2">
      <c r="A148" s="11"/>
      <c r="B148" s="11"/>
      <c r="C148" s="11"/>
      <c r="D148" s="19"/>
      <c r="E148" s="12" t="s">
        <v>147</v>
      </c>
      <c r="F148" s="11">
        <v>0</v>
      </c>
      <c r="G148" s="14">
        <v>0</v>
      </c>
      <c r="H148" s="14">
        <v>0</v>
      </c>
      <c r="I148" s="14">
        <v>0</v>
      </c>
      <c r="J148" s="15">
        <f>F148*(G148+ (G148= 0))*(H148+ (H148= 0))*(I148+ (I148= 0))</f>
        <v>0</v>
      </c>
      <c r="K148" s="11"/>
      <c r="L148" s="11"/>
      <c r="M148" s="11"/>
    </row>
    <row r="149" spans="1:13" x14ac:dyDescent="0.2">
      <c r="A149" s="11"/>
      <c r="B149" s="11"/>
      <c r="C149" s="11"/>
      <c r="D149" s="19"/>
      <c r="E149" s="12" t="s">
        <v>133</v>
      </c>
      <c r="F149" s="11">
        <v>2</v>
      </c>
      <c r="G149" s="14">
        <v>0</v>
      </c>
      <c r="H149" s="14">
        <v>0</v>
      </c>
      <c r="I149" s="14">
        <v>2.1</v>
      </c>
      <c r="J149" s="15">
        <f>F149*(G149+ (G149= 0))*(H149+ (H149= 0))*(I149+ (I149= 0))</f>
        <v>4.2</v>
      </c>
      <c r="K149" s="11"/>
      <c r="L149" s="11"/>
      <c r="M149" s="11"/>
    </row>
    <row r="150" spans="1:13" x14ac:dyDescent="0.2">
      <c r="A150" s="11"/>
      <c r="B150" s="11"/>
      <c r="C150" s="11"/>
      <c r="D150" s="19"/>
      <c r="E150" s="12" t="s">
        <v>148</v>
      </c>
      <c r="F150" s="11">
        <v>2</v>
      </c>
      <c r="G150" s="14">
        <v>0</v>
      </c>
      <c r="H150" s="14">
        <v>0</v>
      </c>
      <c r="I150" s="14">
        <v>0.75</v>
      </c>
      <c r="J150" s="15">
        <f>F150*(G150+ (G150= 0))*(H150+ (H150= 0))*(I150+ (I150= 0))</f>
        <v>1.5</v>
      </c>
      <c r="K150" s="11"/>
      <c r="L150" s="11"/>
      <c r="M150" s="11"/>
    </row>
    <row r="151" spans="1:13" x14ac:dyDescent="0.2">
      <c r="A151" s="11"/>
      <c r="B151" s="11"/>
      <c r="C151" s="11"/>
      <c r="D151" s="19"/>
      <c r="E151" s="12" t="s">
        <v>149</v>
      </c>
      <c r="F151" s="11">
        <v>2</v>
      </c>
      <c r="G151" s="14">
        <v>0</v>
      </c>
      <c r="H151" s="14">
        <v>0</v>
      </c>
      <c r="I151" s="14">
        <v>0.75</v>
      </c>
      <c r="J151" s="15">
        <f>F151*(G151+ (G151= 0))*(H151+ (H151= 0))*(I151+ (I151= 0))</f>
        <v>1.5</v>
      </c>
      <c r="K151" s="11"/>
      <c r="L151" s="11"/>
      <c r="M151" s="11"/>
    </row>
    <row r="152" spans="1:13" x14ac:dyDescent="0.2">
      <c r="A152" s="11"/>
      <c r="B152" s="11"/>
      <c r="C152" s="11"/>
      <c r="D152" s="19"/>
      <c r="E152" s="12" t="s">
        <v>136</v>
      </c>
      <c r="F152" s="11">
        <v>2</v>
      </c>
      <c r="G152" s="14">
        <v>0</v>
      </c>
      <c r="H152" s="14">
        <v>0</v>
      </c>
      <c r="I152" s="14">
        <v>2</v>
      </c>
      <c r="J152" s="15">
        <f>F152*(G152+ (G152= 0))*(H152+ (H152= 0))*(I152+ (I152= 0))</f>
        <v>4</v>
      </c>
      <c r="K152" s="11"/>
      <c r="L152" s="11"/>
      <c r="M152" s="11"/>
    </row>
    <row r="153" spans="1:13" x14ac:dyDescent="0.2">
      <c r="A153" s="11"/>
      <c r="B153" s="11"/>
      <c r="C153" s="11"/>
      <c r="D153" s="19"/>
      <c r="E153" s="12" t="s">
        <v>137</v>
      </c>
      <c r="F153" s="11">
        <v>2</v>
      </c>
      <c r="G153" s="14">
        <v>0</v>
      </c>
      <c r="H153" s="14">
        <v>0</v>
      </c>
      <c r="I153" s="14">
        <v>1.95</v>
      </c>
      <c r="J153" s="15">
        <f>F153*(G153+ (G153= 0))*(H153+ (H153= 0))*(I153+ (I153= 0))</f>
        <v>3.9</v>
      </c>
      <c r="K153" s="11"/>
      <c r="L153" s="11"/>
      <c r="M153" s="11"/>
    </row>
    <row r="154" spans="1:13" x14ac:dyDescent="0.2">
      <c r="A154" s="11"/>
      <c r="B154" s="11"/>
      <c r="C154" s="11"/>
      <c r="D154" s="19"/>
      <c r="E154" s="11"/>
      <c r="F154" s="11"/>
      <c r="G154" s="11"/>
      <c r="H154" s="11"/>
      <c r="I154" s="11"/>
      <c r="J154" s="16" t="s">
        <v>150</v>
      </c>
      <c r="K154" s="10">
        <f>SUM(J148:J153)</f>
        <v>15.1</v>
      </c>
      <c r="L154" s="17">
        <v>9.69</v>
      </c>
      <c r="M154" s="10">
        <f>ROUND(L154*K154,2)</f>
        <v>146.32</v>
      </c>
    </row>
    <row r="155" spans="1:13" ht="0.95" customHeight="1" x14ac:dyDescent="0.2">
      <c r="A155" s="18"/>
      <c r="B155" s="18"/>
      <c r="C155" s="18"/>
      <c r="D155" s="26"/>
      <c r="E155" s="18"/>
      <c r="F155" s="18"/>
      <c r="G155" s="18"/>
      <c r="H155" s="18"/>
      <c r="I155" s="18"/>
      <c r="J155" s="18"/>
      <c r="K155" s="18"/>
      <c r="L155" s="18"/>
      <c r="M155" s="18"/>
    </row>
    <row r="156" spans="1:13" x14ac:dyDescent="0.2">
      <c r="A156" s="12" t="s">
        <v>151</v>
      </c>
      <c r="B156" s="12" t="s">
        <v>20</v>
      </c>
      <c r="C156" s="12" t="s">
        <v>141</v>
      </c>
      <c r="D156" s="25" t="s">
        <v>152</v>
      </c>
      <c r="E156" s="11"/>
      <c r="F156" s="11"/>
      <c r="G156" s="11"/>
      <c r="H156" s="11"/>
      <c r="I156" s="11"/>
      <c r="J156" s="11"/>
      <c r="K156" s="13">
        <f>K164</f>
        <v>2.0409999999999999</v>
      </c>
      <c r="L156" s="13">
        <f>L164</f>
        <v>185.32</v>
      </c>
      <c r="M156" s="13">
        <f>M164</f>
        <v>378.24</v>
      </c>
    </row>
    <row r="157" spans="1:13" ht="56.25" x14ac:dyDescent="0.2">
      <c r="A157" s="11"/>
      <c r="B157" s="11"/>
      <c r="C157" s="11"/>
      <c r="D157" s="19" t="s">
        <v>153</v>
      </c>
      <c r="E157" s="11"/>
      <c r="F157" s="11"/>
      <c r="G157" s="11"/>
      <c r="H157" s="11"/>
      <c r="I157" s="11"/>
      <c r="J157" s="11"/>
      <c r="K157" s="11"/>
      <c r="L157" s="11"/>
      <c r="M157" s="11"/>
    </row>
    <row r="158" spans="1:13" x14ac:dyDescent="0.2">
      <c r="A158" s="11"/>
      <c r="B158" s="11"/>
      <c r="C158" s="11"/>
      <c r="D158" s="19"/>
      <c r="E158" s="12" t="s">
        <v>147</v>
      </c>
      <c r="F158" s="11">
        <v>0</v>
      </c>
      <c r="G158" s="14">
        <v>0</v>
      </c>
      <c r="H158" s="14">
        <v>0</v>
      </c>
      <c r="I158" s="14">
        <v>0</v>
      </c>
      <c r="J158" s="15">
        <f>F158*(G158+ (G158= 0))*(H158+ (H158= 0))*(I158+ (I158= 0))</f>
        <v>0</v>
      </c>
      <c r="K158" s="11"/>
      <c r="L158" s="11"/>
      <c r="M158" s="11"/>
    </row>
    <row r="159" spans="1:13" x14ac:dyDescent="0.2">
      <c r="A159" s="11"/>
      <c r="B159" s="11"/>
      <c r="C159" s="11"/>
      <c r="D159" s="19"/>
      <c r="E159" s="12" t="s">
        <v>133</v>
      </c>
      <c r="F159" s="11">
        <v>1</v>
      </c>
      <c r="G159" s="14">
        <v>1.1000000000000001</v>
      </c>
      <c r="H159" s="14">
        <v>0.15</v>
      </c>
      <c r="I159" s="14">
        <v>2.1</v>
      </c>
      <c r="J159" s="15">
        <f>F159*(G159+ (G159= 0))*(H159+ (H159= 0))*(I159+ (I159= 0))</f>
        <v>0.34650000000000003</v>
      </c>
      <c r="K159" s="11"/>
      <c r="L159" s="11"/>
      <c r="M159" s="11"/>
    </row>
    <row r="160" spans="1:13" x14ac:dyDescent="0.2">
      <c r="A160" s="11"/>
      <c r="B160" s="11"/>
      <c r="C160" s="11"/>
      <c r="D160" s="19"/>
      <c r="E160" s="12" t="s">
        <v>148</v>
      </c>
      <c r="F160" s="11">
        <v>1</v>
      </c>
      <c r="G160" s="14">
        <v>1.5</v>
      </c>
      <c r="H160" s="14">
        <v>0.15</v>
      </c>
      <c r="I160" s="14">
        <v>0.75</v>
      </c>
      <c r="J160" s="15">
        <f>F160*(G160+ (G160= 0))*(H160+ (H160= 0))*(I160+ (I160= 0))</f>
        <v>0.16874999999999998</v>
      </c>
      <c r="K160" s="11"/>
      <c r="L160" s="11"/>
      <c r="M160" s="11"/>
    </row>
    <row r="161" spans="1:13" x14ac:dyDescent="0.2">
      <c r="A161" s="11"/>
      <c r="B161" s="11"/>
      <c r="C161" s="11"/>
      <c r="D161" s="19"/>
      <c r="E161" s="12" t="s">
        <v>149</v>
      </c>
      <c r="F161" s="11">
        <v>1</v>
      </c>
      <c r="G161" s="14">
        <v>1</v>
      </c>
      <c r="H161" s="14">
        <v>0.15</v>
      </c>
      <c r="I161" s="14">
        <v>0.75</v>
      </c>
      <c r="J161" s="15">
        <f>F161*(G161+ (G161= 0))*(H161+ (H161= 0))*(I161+ (I161= 0))</f>
        <v>0.11249999999999999</v>
      </c>
      <c r="K161" s="11"/>
      <c r="L161" s="11"/>
      <c r="M161" s="11"/>
    </row>
    <row r="162" spans="1:13" x14ac:dyDescent="0.2">
      <c r="A162" s="11"/>
      <c r="B162" s="11"/>
      <c r="C162" s="11"/>
      <c r="D162" s="19"/>
      <c r="E162" s="12" t="s">
        <v>136</v>
      </c>
      <c r="F162" s="11">
        <v>1</v>
      </c>
      <c r="G162" s="14">
        <v>1.1499999999999999</v>
      </c>
      <c r="H162" s="14">
        <v>0.5</v>
      </c>
      <c r="I162" s="14">
        <v>2</v>
      </c>
      <c r="J162" s="15">
        <f>F162*(G162+ (G162= 0))*(H162+ (H162= 0))*(I162+ (I162= 0))</f>
        <v>1.1499999999999999</v>
      </c>
      <c r="K162" s="11"/>
      <c r="L162" s="11"/>
      <c r="M162" s="11"/>
    </row>
    <row r="163" spans="1:13" x14ac:dyDescent="0.2">
      <c r="A163" s="11"/>
      <c r="B163" s="11"/>
      <c r="C163" s="11"/>
      <c r="D163" s="19"/>
      <c r="E163" s="12" t="s">
        <v>137</v>
      </c>
      <c r="F163" s="11">
        <v>1</v>
      </c>
      <c r="G163" s="14">
        <v>0.9</v>
      </c>
      <c r="H163" s="14">
        <v>0.15</v>
      </c>
      <c r="I163" s="14">
        <v>1.95</v>
      </c>
      <c r="J163" s="15">
        <f>F163*(G163+ (G163= 0))*(H163+ (H163= 0))*(I163+ (I163= 0))</f>
        <v>0.26324999999999998</v>
      </c>
      <c r="K163" s="11"/>
      <c r="L163" s="11"/>
      <c r="M163" s="11"/>
    </row>
    <row r="164" spans="1:13" x14ac:dyDescent="0.2">
      <c r="A164" s="11"/>
      <c r="B164" s="11"/>
      <c r="C164" s="11"/>
      <c r="D164" s="19"/>
      <c r="E164" s="11"/>
      <c r="F164" s="11"/>
      <c r="G164" s="11"/>
      <c r="H164" s="11"/>
      <c r="I164" s="11"/>
      <c r="J164" s="16" t="s">
        <v>154</v>
      </c>
      <c r="K164" s="10">
        <f>SUM(J158:J163)</f>
        <v>2.0409999999999999</v>
      </c>
      <c r="L164" s="17">
        <v>185.32</v>
      </c>
      <c r="M164" s="10">
        <f>ROUND(L164*K164,2)</f>
        <v>378.24</v>
      </c>
    </row>
    <row r="165" spans="1:13" ht="0.95" customHeight="1" x14ac:dyDescent="0.2">
      <c r="A165" s="18"/>
      <c r="B165" s="18"/>
      <c r="C165" s="18"/>
      <c r="D165" s="26"/>
      <c r="E165" s="18"/>
      <c r="F165" s="18"/>
      <c r="G165" s="18"/>
      <c r="H165" s="18"/>
      <c r="I165" s="18"/>
      <c r="J165" s="18"/>
      <c r="K165" s="18"/>
      <c r="L165" s="18"/>
      <c r="M165" s="18"/>
    </row>
    <row r="166" spans="1:13" ht="22.5" x14ac:dyDescent="0.2">
      <c r="A166" s="12" t="s">
        <v>155</v>
      </c>
      <c r="B166" s="12" t="s">
        <v>20</v>
      </c>
      <c r="C166" s="12" t="s">
        <v>111</v>
      </c>
      <c r="D166" s="25" t="s">
        <v>156</v>
      </c>
      <c r="E166" s="11"/>
      <c r="F166" s="11"/>
      <c r="G166" s="11"/>
      <c r="H166" s="11"/>
      <c r="I166" s="11"/>
      <c r="J166" s="11"/>
      <c r="K166" s="13">
        <f>K172</f>
        <v>10</v>
      </c>
      <c r="L166" s="13">
        <f>L172</f>
        <v>81.06</v>
      </c>
      <c r="M166" s="13">
        <f>M172</f>
        <v>810.6</v>
      </c>
    </row>
    <row r="167" spans="1:13" ht="101.25" x14ac:dyDescent="0.2">
      <c r="A167" s="11"/>
      <c r="B167" s="11"/>
      <c r="C167" s="11"/>
      <c r="D167" s="19" t="s">
        <v>157</v>
      </c>
      <c r="E167" s="11"/>
      <c r="F167" s="11"/>
      <c r="G167" s="11"/>
      <c r="H167" s="11"/>
      <c r="I167" s="11"/>
      <c r="J167" s="11"/>
      <c r="K167" s="11"/>
      <c r="L167" s="11"/>
      <c r="M167" s="11"/>
    </row>
    <row r="168" spans="1:13" x14ac:dyDescent="0.2">
      <c r="A168" s="11"/>
      <c r="B168" s="11"/>
      <c r="C168" s="11"/>
      <c r="D168" s="19"/>
      <c r="E168" s="12" t="s">
        <v>133</v>
      </c>
      <c r="F168" s="11">
        <v>2</v>
      </c>
      <c r="G168" s="14">
        <v>0</v>
      </c>
      <c r="H168" s="14">
        <v>0</v>
      </c>
      <c r="I168" s="14">
        <v>0</v>
      </c>
      <c r="J168" s="15">
        <f>F168*(G168+ (G168= 0))*(H168+ (H168= 0))*(I168+ (I168= 0))</f>
        <v>2</v>
      </c>
      <c r="K168" s="11"/>
      <c r="L168" s="11"/>
      <c r="M168" s="11"/>
    </row>
    <row r="169" spans="1:13" x14ac:dyDescent="0.2">
      <c r="A169" s="11"/>
      <c r="B169" s="11"/>
      <c r="C169" s="11"/>
      <c r="D169" s="19"/>
      <c r="E169" s="12" t="s">
        <v>149</v>
      </c>
      <c r="F169" s="11">
        <v>2</v>
      </c>
      <c r="G169" s="14">
        <v>0</v>
      </c>
      <c r="H169" s="14">
        <v>0</v>
      </c>
      <c r="I169" s="14">
        <v>0</v>
      </c>
      <c r="J169" s="15">
        <f>F169*(G169+ (G169= 0))*(H169+ (H169= 0))*(I169+ (I169= 0))</f>
        <v>2</v>
      </c>
      <c r="K169" s="11"/>
      <c r="L169" s="11"/>
      <c r="M169" s="11"/>
    </row>
    <row r="170" spans="1:13" x14ac:dyDescent="0.2">
      <c r="A170" s="11"/>
      <c r="B170" s="11"/>
      <c r="C170" s="11"/>
      <c r="D170" s="19"/>
      <c r="E170" s="12" t="s">
        <v>136</v>
      </c>
      <c r="F170" s="11">
        <v>2</v>
      </c>
      <c r="G170" s="14">
        <v>0</v>
      </c>
      <c r="H170" s="14">
        <v>0</v>
      </c>
      <c r="I170" s="14">
        <v>0</v>
      </c>
      <c r="J170" s="15">
        <f>F170*(G170+ (G170= 0))*(H170+ (H170= 0))*(I170+ (I170= 0))</f>
        <v>2</v>
      </c>
      <c r="K170" s="11"/>
      <c r="L170" s="11"/>
      <c r="M170" s="11"/>
    </row>
    <row r="171" spans="1:13" x14ac:dyDescent="0.2">
      <c r="A171" s="11"/>
      <c r="B171" s="11"/>
      <c r="C171" s="11"/>
      <c r="D171" s="19"/>
      <c r="E171" s="12" t="s">
        <v>137</v>
      </c>
      <c r="F171" s="11">
        <v>4</v>
      </c>
      <c r="G171" s="14">
        <v>0</v>
      </c>
      <c r="H171" s="14">
        <v>0</v>
      </c>
      <c r="I171" s="14">
        <v>0</v>
      </c>
      <c r="J171" s="15">
        <f>F171*(G171+ (G171= 0))*(H171+ (H171= 0))*(I171+ (I171= 0))</f>
        <v>4</v>
      </c>
      <c r="K171" s="11"/>
      <c r="L171" s="11"/>
      <c r="M171" s="11"/>
    </row>
    <row r="172" spans="1:13" x14ac:dyDescent="0.2">
      <c r="A172" s="11"/>
      <c r="B172" s="11"/>
      <c r="C172" s="11"/>
      <c r="D172" s="19"/>
      <c r="E172" s="11"/>
      <c r="F172" s="11"/>
      <c r="G172" s="11"/>
      <c r="H172" s="11"/>
      <c r="I172" s="11"/>
      <c r="J172" s="16" t="s">
        <v>158</v>
      </c>
      <c r="K172" s="10">
        <f>SUM(J168:J171)</f>
        <v>10</v>
      </c>
      <c r="L172" s="17">
        <v>81.06</v>
      </c>
      <c r="M172" s="10">
        <f>ROUND(L172*K172,2)</f>
        <v>810.6</v>
      </c>
    </row>
    <row r="173" spans="1:13" ht="0.95" customHeight="1" x14ac:dyDescent="0.2">
      <c r="A173" s="18"/>
      <c r="B173" s="18"/>
      <c r="C173" s="18"/>
      <c r="D173" s="26"/>
      <c r="E173" s="18"/>
      <c r="F173" s="18"/>
      <c r="G173" s="18"/>
      <c r="H173" s="18"/>
      <c r="I173" s="18"/>
      <c r="J173" s="18"/>
      <c r="K173" s="18"/>
      <c r="L173" s="18"/>
      <c r="M173" s="18"/>
    </row>
    <row r="174" spans="1:13" x14ac:dyDescent="0.2">
      <c r="A174" s="12" t="s">
        <v>159</v>
      </c>
      <c r="B174" s="12" t="s">
        <v>20</v>
      </c>
      <c r="C174" s="12" t="s">
        <v>161</v>
      </c>
      <c r="D174" s="25" t="s">
        <v>160</v>
      </c>
      <c r="E174" s="11"/>
      <c r="F174" s="11"/>
      <c r="G174" s="11"/>
      <c r="H174" s="11"/>
      <c r="I174" s="11"/>
      <c r="J174" s="11"/>
      <c r="K174" s="13">
        <f>K185</f>
        <v>885.22499999999991</v>
      </c>
      <c r="L174" s="13">
        <f>L185</f>
        <v>3.51</v>
      </c>
      <c r="M174" s="13">
        <f>M185</f>
        <v>3107.14</v>
      </c>
    </row>
    <row r="175" spans="1:13" ht="123.75" x14ac:dyDescent="0.2">
      <c r="A175" s="11"/>
      <c r="B175" s="11"/>
      <c r="C175" s="11"/>
      <c r="D175" s="19" t="s">
        <v>162</v>
      </c>
      <c r="E175" s="11"/>
      <c r="F175" s="11"/>
      <c r="G175" s="11"/>
      <c r="H175" s="11"/>
      <c r="I175" s="11"/>
      <c r="J175" s="11"/>
      <c r="K175" s="11"/>
      <c r="L175" s="11"/>
      <c r="M175" s="11"/>
    </row>
    <row r="176" spans="1:13" x14ac:dyDescent="0.2">
      <c r="A176" s="11"/>
      <c r="B176" s="11"/>
      <c r="C176" s="11"/>
      <c r="D176" s="19"/>
      <c r="E176" s="12" t="s">
        <v>163</v>
      </c>
      <c r="F176" s="11">
        <v>1</v>
      </c>
      <c r="G176" s="14">
        <v>1.65</v>
      </c>
      <c r="H176" s="14">
        <v>0</v>
      </c>
      <c r="I176" s="14">
        <v>0</v>
      </c>
      <c r="J176" s="14">
        <v>18.479999999999997</v>
      </c>
      <c r="K176" s="12" t="s">
        <v>164</v>
      </c>
      <c r="L176" s="11"/>
      <c r="M176" s="11"/>
    </row>
    <row r="177" spans="1:13" x14ac:dyDescent="0.2">
      <c r="A177" s="11"/>
      <c r="B177" s="11"/>
      <c r="C177" s="11"/>
      <c r="D177" s="19"/>
      <c r="E177" s="12" t="s">
        <v>165</v>
      </c>
      <c r="F177" s="11">
        <v>1</v>
      </c>
      <c r="G177" s="14">
        <v>5.31</v>
      </c>
      <c r="H177" s="14">
        <v>0</v>
      </c>
      <c r="I177" s="14">
        <v>0</v>
      </c>
      <c r="J177" s="14">
        <v>59.471999999999994</v>
      </c>
      <c r="K177" s="12" t="s">
        <v>164</v>
      </c>
      <c r="L177" s="11"/>
      <c r="M177" s="11"/>
    </row>
    <row r="178" spans="1:13" x14ac:dyDescent="0.2">
      <c r="A178" s="11"/>
      <c r="B178" s="11"/>
      <c r="C178" s="11"/>
      <c r="D178" s="19"/>
      <c r="E178" s="12" t="s">
        <v>166</v>
      </c>
      <c r="F178" s="11">
        <v>1</v>
      </c>
      <c r="G178" s="14">
        <v>1.55</v>
      </c>
      <c r="H178" s="14">
        <v>0</v>
      </c>
      <c r="I178" s="14">
        <v>0</v>
      </c>
      <c r="J178" s="14">
        <v>31.619999999999997</v>
      </c>
      <c r="K178" s="12" t="s">
        <v>167</v>
      </c>
      <c r="L178" s="11"/>
      <c r="M178" s="11"/>
    </row>
    <row r="179" spans="1:13" x14ac:dyDescent="0.2">
      <c r="A179" s="11"/>
      <c r="B179" s="11"/>
      <c r="C179" s="11"/>
      <c r="D179" s="19"/>
      <c r="E179" s="12" t="s">
        <v>168</v>
      </c>
      <c r="F179" s="11">
        <v>1</v>
      </c>
      <c r="G179" s="14">
        <v>2.9</v>
      </c>
      <c r="H179" s="14">
        <v>0</v>
      </c>
      <c r="I179" s="14">
        <v>0</v>
      </c>
      <c r="J179" s="14">
        <v>118.60999999999999</v>
      </c>
      <c r="K179" s="12" t="s">
        <v>169</v>
      </c>
      <c r="L179" s="11"/>
      <c r="M179" s="11"/>
    </row>
    <row r="180" spans="1:13" x14ac:dyDescent="0.2">
      <c r="A180" s="11"/>
      <c r="B180" s="11"/>
      <c r="C180" s="11"/>
      <c r="D180" s="19"/>
      <c r="E180" s="12" t="s">
        <v>170</v>
      </c>
      <c r="F180" s="11">
        <v>2</v>
      </c>
      <c r="G180" s="14">
        <v>1.5</v>
      </c>
      <c r="H180" s="14">
        <v>0</v>
      </c>
      <c r="I180" s="14">
        <v>0</v>
      </c>
      <c r="J180" s="14">
        <v>33.599999999999994</v>
      </c>
      <c r="K180" s="12" t="s">
        <v>164</v>
      </c>
      <c r="L180" s="11"/>
      <c r="M180" s="11"/>
    </row>
    <row r="181" spans="1:13" x14ac:dyDescent="0.2">
      <c r="A181" s="11"/>
      <c r="B181" s="11"/>
      <c r="C181" s="11"/>
      <c r="D181" s="19"/>
      <c r="E181" s="12" t="s">
        <v>171</v>
      </c>
      <c r="F181" s="11">
        <v>1</v>
      </c>
      <c r="G181" s="14">
        <v>3.17</v>
      </c>
      <c r="H181" s="14">
        <v>0</v>
      </c>
      <c r="I181" s="14">
        <v>0</v>
      </c>
      <c r="J181" s="14">
        <v>69.422999999999988</v>
      </c>
      <c r="K181" s="12" t="s">
        <v>172</v>
      </c>
      <c r="L181" s="11"/>
      <c r="M181" s="11"/>
    </row>
    <row r="182" spans="1:13" x14ac:dyDescent="0.2">
      <c r="A182" s="11"/>
      <c r="B182" s="11"/>
      <c r="C182" s="11"/>
      <c r="D182" s="19"/>
      <c r="E182" s="12" t="s">
        <v>173</v>
      </c>
      <c r="F182" s="11">
        <v>2</v>
      </c>
      <c r="G182" s="14">
        <v>1</v>
      </c>
      <c r="H182" s="14">
        <v>0</v>
      </c>
      <c r="I182" s="14">
        <v>0</v>
      </c>
      <c r="J182" s="14">
        <v>22.4</v>
      </c>
      <c r="K182" s="12" t="s">
        <v>164</v>
      </c>
      <c r="L182" s="11"/>
      <c r="M182" s="11"/>
    </row>
    <row r="183" spans="1:13" x14ac:dyDescent="0.2">
      <c r="A183" s="11"/>
      <c r="B183" s="11"/>
      <c r="C183" s="11"/>
      <c r="D183" s="19"/>
      <c r="E183" s="12" t="s">
        <v>174</v>
      </c>
      <c r="F183" s="11">
        <v>1</v>
      </c>
      <c r="G183" s="14">
        <v>1.55</v>
      </c>
      <c r="H183" s="14">
        <v>0</v>
      </c>
      <c r="I183" s="14">
        <v>0</v>
      </c>
      <c r="J183" s="14">
        <v>31.619999999999997</v>
      </c>
      <c r="K183" s="12" t="s">
        <v>167</v>
      </c>
      <c r="L183" s="11"/>
      <c r="M183" s="11"/>
    </row>
    <row r="184" spans="1:13" x14ac:dyDescent="0.2">
      <c r="A184" s="11"/>
      <c r="B184" s="11"/>
      <c r="C184" s="11"/>
      <c r="D184" s="19"/>
      <c r="E184" s="12" t="s">
        <v>175</v>
      </c>
      <c r="F184" s="11">
        <v>1</v>
      </c>
      <c r="G184" s="14">
        <v>500</v>
      </c>
      <c r="H184" s="14">
        <v>0</v>
      </c>
      <c r="I184" s="14">
        <v>0</v>
      </c>
      <c r="J184" s="15">
        <f>F184*(G184+ (G184= 0))*(H184+ (H184= 0))*(I184+ (I184= 0))</f>
        <v>500</v>
      </c>
      <c r="K184" s="11"/>
      <c r="L184" s="11"/>
      <c r="M184" s="11"/>
    </row>
    <row r="185" spans="1:13" x14ac:dyDescent="0.2">
      <c r="A185" s="11"/>
      <c r="B185" s="11"/>
      <c r="C185" s="11"/>
      <c r="D185" s="19"/>
      <c r="E185" s="11"/>
      <c r="F185" s="11"/>
      <c r="G185" s="11"/>
      <c r="H185" s="11"/>
      <c r="I185" s="11"/>
      <c r="J185" s="16" t="s">
        <v>176</v>
      </c>
      <c r="K185" s="10">
        <f>SUM(J176:J184)</f>
        <v>885.22499999999991</v>
      </c>
      <c r="L185" s="17">
        <v>3.51</v>
      </c>
      <c r="M185" s="10">
        <f>ROUND(L185*K185,2)</f>
        <v>3107.14</v>
      </c>
    </row>
    <row r="186" spans="1:13" ht="0.95" customHeight="1" x14ac:dyDescent="0.2">
      <c r="A186" s="18"/>
      <c r="B186" s="18"/>
      <c r="C186" s="18"/>
      <c r="D186" s="26"/>
      <c r="E186" s="18"/>
      <c r="F186" s="18"/>
      <c r="G186" s="18"/>
      <c r="H186" s="18"/>
      <c r="I186" s="18"/>
      <c r="J186" s="18"/>
      <c r="K186" s="18"/>
      <c r="L186" s="18"/>
      <c r="M186" s="18"/>
    </row>
    <row r="187" spans="1:13" ht="22.5" x14ac:dyDescent="0.2">
      <c r="A187" s="12" t="s">
        <v>177</v>
      </c>
      <c r="B187" s="12" t="s">
        <v>20</v>
      </c>
      <c r="C187" s="12" t="s">
        <v>161</v>
      </c>
      <c r="D187" s="25" t="s">
        <v>178</v>
      </c>
      <c r="E187" s="11"/>
      <c r="F187" s="11"/>
      <c r="G187" s="11"/>
      <c r="H187" s="11"/>
      <c r="I187" s="11"/>
      <c r="J187" s="11"/>
      <c r="K187" s="13">
        <f>K203</f>
        <v>464.22844999999995</v>
      </c>
      <c r="L187" s="13">
        <f>L203</f>
        <v>3.9</v>
      </c>
      <c r="M187" s="13">
        <f>M203</f>
        <v>1810.49</v>
      </c>
    </row>
    <row r="188" spans="1:13" ht="146.25" x14ac:dyDescent="0.2">
      <c r="A188" s="11"/>
      <c r="B188" s="11"/>
      <c r="C188" s="11"/>
      <c r="D188" s="19" t="s">
        <v>179</v>
      </c>
      <c r="E188" s="11"/>
      <c r="F188" s="11"/>
      <c r="G188" s="11"/>
      <c r="H188" s="11"/>
      <c r="I188" s="11"/>
      <c r="J188" s="11"/>
      <c r="K188" s="11"/>
      <c r="L188" s="11"/>
      <c r="M188" s="11"/>
    </row>
    <row r="189" spans="1:13" x14ac:dyDescent="0.2">
      <c r="A189" s="11"/>
      <c r="B189" s="11"/>
      <c r="C189" s="11"/>
      <c r="D189" s="19"/>
      <c r="E189" s="12" t="s">
        <v>180</v>
      </c>
      <c r="F189" s="11">
        <v>2</v>
      </c>
      <c r="G189" s="14">
        <v>0.3</v>
      </c>
      <c r="H189" s="14">
        <v>0.4</v>
      </c>
      <c r="I189" s="14">
        <v>0.02</v>
      </c>
      <c r="J189" s="14">
        <v>37.68</v>
      </c>
      <c r="K189" s="12" t="s">
        <v>181</v>
      </c>
      <c r="L189" s="11"/>
      <c r="M189" s="11"/>
    </row>
    <row r="190" spans="1:13" x14ac:dyDescent="0.2">
      <c r="A190" s="11"/>
      <c r="B190" s="11"/>
      <c r="C190" s="11"/>
      <c r="D190" s="19"/>
      <c r="E190" s="12" t="s">
        <v>182</v>
      </c>
      <c r="F190" s="11">
        <v>1</v>
      </c>
      <c r="G190" s="14">
        <v>0.25</v>
      </c>
      <c r="H190" s="14">
        <v>0.25</v>
      </c>
      <c r="I190" s="14">
        <v>0.01</v>
      </c>
      <c r="J190" s="14">
        <v>4.90625</v>
      </c>
      <c r="K190" s="12" t="s">
        <v>181</v>
      </c>
      <c r="L190" s="11"/>
      <c r="M190" s="11"/>
    </row>
    <row r="191" spans="1:13" x14ac:dyDescent="0.2">
      <c r="A191" s="11"/>
      <c r="B191" s="11"/>
      <c r="C191" s="11"/>
      <c r="D191" s="19"/>
      <c r="E191" s="12" t="s">
        <v>183</v>
      </c>
      <c r="F191" s="11">
        <v>4</v>
      </c>
      <c r="G191" s="14">
        <v>0.4</v>
      </c>
      <c r="H191" s="14">
        <v>0.2</v>
      </c>
      <c r="I191" s="14">
        <v>0.02</v>
      </c>
      <c r="J191" s="14">
        <v>50.24</v>
      </c>
      <c r="K191" s="12" t="s">
        <v>181</v>
      </c>
      <c r="L191" s="11"/>
      <c r="M191" s="11"/>
    </row>
    <row r="192" spans="1:13" x14ac:dyDescent="0.2">
      <c r="A192" s="11"/>
      <c r="B192" s="11"/>
      <c r="C192" s="11"/>
      <c r="D192" s="19"/>
      <c r="E192" s="12" t="s">
        <v>184</v>
      </c>
      <c r="F192" s="11">
        <v>2</v>
      </c>
      <c r="G192" s="14">
        <v>0.16</v>
      </c>
      <c r="H192" s="14">
        <v>0.16</v>
      </c>
      <c r="I192" s="14">
        <v>0.01</v>
      </c>
      <c r="J192" s="14">
        <v>4.0192000000000005</v>
      </c>
      <c r="K192" s="12" t="s">
        <v>181</v>
      </c>
      <c r="L192" s="11"/>
      <c r="M192" s="11"/>
    </row>
    <row r="193" spans="1:13" x14ac:dyDescent="0.2">
      <c r="A193" s="11"/>
      <c r="B193" s="11"/>
      <c r="C193" s="11"/>
      <c r="D193" s="19"/>
      <c r="E193" s="12" t="s">
        <v>185</v>
      </c>
      <c r="F193" s="11">
        <v>1</v>
      </c>
      <c r="G193" s="14">
        <v>2.9</v>
      </c>
      <c r="H193" s="14">
        <v>0</v>
      </c>
      <c r="I193" s="14">
        <v>0</v>
      </c>
      <c r="J193" s="14">
        <v>7.0179999999999998</v>
      </c>
      <c r="K193" s="12" t="s">
        <v>186</v>
      </c>
      <c r="L193" s="11"/>
      <c r="M193" s="11"/>
    </row>
    <row r="194" spans="1:13" x14ac:dyDescent="0.2">
      <c r="A194" s="11"/>
      <c r="B194" s="11"/>
      <c r="C194" s="11"/>
      <c r="D194" s="19"/>
      <c r="E194" s="12" t="s">
        <v>187</v>
      </c>
      <c r="F194" s="11">
        <v>2</v>
      </c>
      <c r="G194" s="14">
        <v>0.3</v>
      </c>
      <c r="H194" s="14">
        <v>0.3</v>
      </c>
      <c r="I194" s="14">
        <v>0.01</v>
      </c>
      <c r="J194" s="14">
        <v>14.13</v>
      </c>
      <c r="K194" s="12" t="s">
        <v>181</v>
      </c>
      <c r="L194" s="11"/>
      <c r="M194" s="11"/>
    </row>
    <row r="195" spans="1:13" x14ac:dyDescent="0.2">
      <c r="A195" s="11"/>
      <c r="B195" s="11"/>
      <c r="C195" s="11"/>
      <c r="D195" s="19"/>
      <c r="E195" s="12" t="s">
        <v>188</v>
      </c>
      <c r="F195" s="11">
        <v>1</v>
      </c>
      <c r="G195" s="14">
        <v>0.15</v>
      </c>
      <c r="H195" s="14">
        <v>0.2</v>
      </c>
      <c r="I195" s="14">
        <v>0.01</v>
      </c>
      <c r="J195" s="14">
        <v>2.355</v>
      </c>
      <c r="K195" s="12" t="s">
        <v>181</v>
      </c>
      <c r="L195" s="11"/>
      <c r="M195" s="11"/>
    </row>
    <row r="196" spans="1:13" x14ac:dyDescent="0.2">
      <c r="A196" s="11"/>
      <c r="B196" s="11"/>
      <c r="C196" s="11"/>
      <c r="D196" s="19"/>
      <c r="E196" s="12" t="s">
        <v>189</v>
      </c>
      <c r="F196" s="11">
        <v>0</v>
      </c>
      <c r="G196" s="14">
        <v>0</v>
      </c>
      <c r="H196" s="14">
        <v>0</v>
      </c>
      <c r="I196" s="14">
        <v>0</v>
      </c>
      <c r="J196" s="15">
        <f>F196*(G196+ (G196= 0))*(H196+ (H196= 0))*(I196+ (I196= 0))</f>
        <v>0</v>
      </c>
      <c r="K196" s="11"/>
      <c r="L196" s="11"/>
      <c r="M196" s="11"/>
    </row>
    <row r="197" spans="1:13" x14ac:dyDescent="0.2">
      <c r="A197" s="11"/>
      <c r="B197" s="11"/>
      <c r="C197" s="11"/>
      <c r="D197" s="19"/>
      <c r="E197" s="12" t="s">
        <v>190</v>
      </c>
      <c r="F197" s="11">
        <v>2</v>
      </c>
      <c r="G197" s="14">
        <v>3</v>
      </c>
      <c r="H197" s="14">
        <v>0</v>
      </c>
      <c r="I197" s="14">
        <v>0</v>
      </c>
      <c r="J197" s="14">
        <v>39.599999999999994</v>
      </c>
      <c r="K197" s="12" t="s">
        <v>191</v>
      </c>
      <c r="L197" s="11"/>
      <c r="M197" s="11"/>
    </row>
    <row r="198" spans="1:13" x14ac:dyDescent="0.2">
      <c r="A198" s="11"/>
      <c r="B198" s="11"/>
      <c r="C198" s="11"/>
      <c r="D198" s="19"/>
      <c r="E198" s="12" t="s">
        <v>0</v>
      </c>
      <c r="F198" s="11">
        <v>1</v>
      </c>
      <c r="G198" s="14">
        <v>1</v>
      </c>
      <c r="H198" s="14">
        <v>0</v>
      </c>
      <c r="I198" s="14">
        <v>0</v>
      </c>
      <c r="J198" s="14">
        <v>6.6</v>
      </c>
      <c r="K198" s="12" t="s">
        <v>191</v>
      </c>
      <c r="L198" s="11"/>
      <c r="M198" s="11"/>
    </row>
    <row r="199" spans="1:13" x14ac:dyDescent="0.2">
      <c r="A199" s="11"/>
      <c r="B199" s="11"/>
      <c r="C199" s="11"/>
      <c r="D199" s="19"/>
      <c r="E199" s="12" t="s">
        <v>192</v>
      </c>
      <c r="F199" s="11">
        <v>2</v>
      </c>
      <c r="G199" s="14">
        <v>3.2</v>
      </c>
      <c r="H199" s="14">
        <v>0</v>
      </c>
      <c r="I199" s="14">
        <v>0</v>
      </c>
      <c r="J199" s="14">
        <v>42.24</v>
      </c>
      <c r="K199" s="12" t="s">
        <v>191</v>
      </c>
      <c r="L199" s="11"/>
      <c r="M199" s="11"/>
    </row>
    <row r="200" spans="1:13" x14ac:dyDescent="0.2">
      <c r="A200" s="11"/>
      <c r="B200" s="11"/>
      <c r="C200" s="11"/>
      <c r="D200" s="19"/>
      <c r="E200" s="12" t="s">
        <v>0</v>
      </c>
      <c r="F200" s="11">
        <v>1</v>
      </c>
      <c r="G200" s="14">
        <v>1.6</v>
      </c>
      <c r="H200" s="14">
        <v>0</v>
      </c>
      <c r="I200" s="14">
        <v>0</v>
      </c>
      <c r="J200" s="14">
        <v>10.56</v>
      </c>
      <c r="K200" s="12" t="s">
        <v>191</v>
      </c>
      <c r="L200" s="11"/>
      <c r="M200" s="11"/>
    </row>
    <row r="201" spans="1:13" x14ac:dyDescent="0.2">
      <c r="A201" s="11"/>
      <c r="B201" s="11"/>
      <c r="C201" s="11"/>
      <c r="D201" s="19"/>
      <c r="E201" s="12" t="s">
        <v>0</v>
      </c>
      <c r="F201" s="11">
        <v>2</v>
      </c>
      <c r="G201" s="14">
        <v>3.4</v>
      </c>
      <c r="H201" s="14">
        <v>0</v>
      </c>
      <c r="I201" s="14">
        <v>0</v>
      </c>
      <c r="J201" s="14">
        <v>44.879999999999995</v>
      </c>
      <c r="K201" s="12" t="s">
        <v>191</v>
      </c>
      <c r="L201" s="11"/>
      <c r="M201" s="11"/>
    </row>
    <row r="202" spans="1:13" x14ac:dyDescent="0.2">
      <c r="A202" s="11"/>
      <c r="B202" s="11"/>
      <c r="C202" s="11"/>
      <c r="D202" s="19"/>
      <c r="E202" s="12" t="s">
        <v>193</v>
      </c>
      <c r="F202" s="11">
        <v>1</v>
      </c>
      <c r="G202" s="14">
        <v>200</v>
      </c>
      <c r="H202" s="14">
        <v>0</v>
      </c>
      <c r="I202" s="14">
        <v>0</v>
      </c>
      <c r="J202" s="15">
        <f>F202*(G202+ (G202= 0))*(H202+ (H202= 0))*(I202+ (I202= 0))</f>
        <v>200</v>
      </c>
      <c r="K202" s="11"/>
      <c r="L202" s="11"/>
      <c r="M202" s="11"/>
    </row>
    <row r="203" spans="1:13" x14ac:dyDescent="0.2">
      <c r="A203" s="11"/>
      <c r="B203" s="11"/>
      <c r="C203" s="11"/>
      <c r="D203" s="19"/>
      <c r="E203" s="11"/>
      <c r="F203" s="11"/>
      <c r="G203" s="11"/>
      <c r="H203" s="11"/>
      <c r="I203" s="11"/>
      <c r="J203" s="16" t="s">
        <v>194</v>
      </c>
      <c r="K203" s="10">
        <f>SUM(J189:J202)</f>
        <v>464.22844999999995</v>
      </c>
      <c r="L203" s="17">
        <v>3.9</v>
      </c>
      <c r="M203" s="10">
        <f>ROUND(L203*K203,2)</f>
        <v>1810.49</v>
      </c>
    </row>
    <row r="204" spans="1:13" ht="0.95" customHeight="1" x14ac:dyDescent="0.2">
      <c r="A204" s="18"/>
      <c r="B204" s="18"/>
      <c r="C204" s="18"/>
      <c r="D204" s="26"/>
      <c r="E204" s="18"/>
      <c r="F204" s="18"/>
      <c r="G204" s="18"/>
      <c r="H204" s="18"/>
      <c r="I204" s="18"/>
      <c r="J204" s="18"/>
      <c r="K204" s="18"/>
      <c r="L204" s="18"/>
      <c r="M204" s="18"/>
    </row>
    <row r="205" spans="1:13" x14ac:dyDescent="0.2">
      <c r="A205" s="12" t="s">
        <v>195</v>
      </c>
      <c r="B205" s="12" t="s">
        <v>20</v>
      </c>
      <c r="C205" s="12" t="s">
        <v>111</v>
      </c>
      <c r="D205" s="25" t="s">
        <v>196</v>
      </c>
      <c r="E205" s="11"/>
      <c r="F205" s="11"/>
      <c r="G205" s="11"/>
      <c r="H205" s="11"/>
      <c r="I205" s="11"/>
      <c r="J205" s="11"/>
      <c r="K205" s="13">
        <f>K209</f>
        <v>2</v>
      </c>
      <c r="L205" s="13">
        <f>L209</f>
        <v>186.55</v>
      </c>
      <c r="M205" s="13">
        <f>M209</f>
        <v>373.1</v>
      </c>
    </row>
    <row r="206" spans="1:13" ht="146.25" x14ac:dyDescent="0.2">
      <c r="A206" s="11"/>
      <c r="B206" s="11"/>
      <c r="C206" s="11"/>
      <c r="D206" s="19" t="s">
        <v>197</v>
      </c>
      <c r="E206" s="11"/>
      <c r="F206" s="11"/>
      <c r="G206" s="11"/>
      <c r="H206" s="11"/>
      <c r="I206" s="11"/>
      <c r="J206" s="11"/>
      <c r="K206" s="11"/>
      <c r="L206" s="11"/>
      <c r="M206" s="11"/>
    </row>
    <row r="207" spans="1:13" x14ac:dyDescent="0.2">
      <c r="A207" s="11"/>
      <c r="B207" s="11"/>
      <c r="C207" s="11"/>
      <c r="D207" s="19"/>
      <c r="E207" s="12" t="s">
        <v>198</v>
      </c>
      <c r="F207" s="11">
        <v>1</v>
      </c>
      <c r="G207" s="14">
        <v>0</v>
      </c>
      <c r="H207" s="14">
        <v>0</v>
      </c>
      <c r="I207" s="14">
        <v>0</v>
      </c>
      <c r="J207" s="15">
        <f>F207*(G207+ (G207= 0))*(H207+ (H207= 0))*(I207+ (I207= 0))</f>
        <v>1</v>
      </c>
      <c r="K207" s="11"/>
      <c r="L207" s="11"/>
      <c r="M207" s="11"/>
    </row>
    <row r="208" spans="1:13" x14ac:dyDescent="0.2">
      <c r="A208" s="11"/>
      <c r="B208" s="11"/>
      <c r="C208" s="11"/>
      <c r="D208" s="19"/>
      <c r="E208" s="12" t="s">
        <v>199</v>
      </c>
      <c r="F208" s="11">
        <v>1</v>
      </c>
      <c r="G208" s="14">
        <v>0</v>
      </c>
      <c r="H208" s="14">
        <v>0</v>
      </c>
      <c r="I208" s="14">
        <v>0</v>
      </c>
      <c r="J208" s="15">
        <f>F208*(G208+ (G208= 0))*(H208+ (H208= 0))*(I208+ (I208= 0))</f>
        <v>1</v>
      </c>
      <c r="K208" s="11"/>
      <c r="L208" s="11"/>
      <c r="M208" s="11"/>
    </row>
    <row r="209" spans="1:13" x14ac:dyDescent="0.2">
      <c r="A209" s="11"/>
      <c r="B209" s="11"/>
      <c r="C209" s="11"/>
      <c r="D209" s="19"/>
      <c r="E209" s="11"/>
      <c r="F209" s="11"/>
      <c r="G209" s="11"/>
      <c r="H209" s="11"/>
      <c r="I209" s="11"/>
      <c r="J209" s="16" t="s">
        <v>200</v>
      </c>
      <c r="K209" s="10">
        <f>SUM(J207:J208)</f>
        <v>2</v>
      </c>
      <c r="L209" s="17">
        <v>186.55</v>
      </c>
      <c r="M209" s="10">
        <f>ROUND(L209*K209,2)</f>
        <v>373.1</v>
      </c>
    </row>
    <row r="210" spans="1:13" ht="0.95" customHeight="1" x14ac:dyDescent="0.2">
      <c r="A210" s="18"/>
      <c r="B210" s="18"/>
      <c r="C210" s="18"/>
      <c r="D210" s="26"/>
      <c r="E210" s="18"/>
      <c r="F210" s="18"/>
      <c r="G210" s="18"/>
      <c r="H210" s="18"/>
      <c r="I210" s="18"/>
      <c r="J210" s="18"/>
      <c r="K210" s="18"/>
      <c r="L210" s="18"/>
      <c r="M210" s="18"/>
    </row>
    <row r="211" spans="1:13" x14ac:dyDescent="0.2">
      <c r="A211" s="12" t="s">
        <v>201</v>
      </c>
      <c r="B211" s="12" t="s">
        <v>20</v>
      </c>
      <c r="C211" s="12" t="s">
        <v>111</v>
      </c>
      <c r="D211" s="25" t="s">
        <v>202</v>
      </c>
      <c r="E211" s="11"/>
      <c r="F211" s="11"/>
      <c r="G211" s="11"/>
      <c r="H211" s="11"/>
      <c r="I211" s="11"/>
      <c r="J211" s="11"/>
      <c r="K211" s="13">
        <f>K214</f>
        <v>1</v>
      </c>
      <c r="L211" s="13">
        <f>L214</f>
        <v>683.91</v>
      </c>
      <c r="M211" s="13">
        <f>M214</f>
        <v>683.91</v>
      </c>
    </row>
    <row r="212" spans="1:13" ht="123.75" x14ac:dyDescent="0.2">
      <c r="A212" s="11"/>
      <c r="B212" s="11"/>
      <c r="C212" s="11"/>
      <c r="D212" s="19" t="s">
        <v>203</v>
      </c>
      <c r="E212" s="11"/>
      <c r="F212" s="11"/>
      <c r="G212" s="11"/>
      <c r="H212" s="11"/>
      <c r="I212" s="11"/>
      <c r="J212" s="11"/>
      <c r="K212" s="11"/>
      <c r="L212" s="11"/>
      <c r="M212" s="11"/>
    </row>
    <row r="213" spans="1:13" x14ac:dyDescent="0.2">
      <c r="A213" s="11"/>
      <c r="B213" s="11"/>
      <c r="C213" s="11"/>
      <c r="D213" s="19"/>
      <c r="E213" s="12" t="s">
        <v>0</v>
      </c>
      <c r="F213" s="11">
        <v>1</v>
      </c>
      <c r="G213" s="14">
        <v>0</v>
      </c>
      <c r="H213" s="14">
        <v>0</v>
      </c>
      <c r="I213" s="14">
        <v>0</v>
      </c>
      <c r="J213" s="15">
        <f>F213*(G213+ (G213= 0))*(H213+ (H213= 0))*(I213+ (I213= 0))</f>
        <v>1</v>
      </c>
      <c r="K213" s="11"/>
      <c r="L213" s="11"/>
      <c r="M213" s="11"/>
    </row>
    <row r="214" spans="1:13" x14ac:dyDescent="0.2">
      <c r="A214" s="11"/>
      <c r="B214" s="11"/>
      <c r="C214" s="11"/>
      <c r="D214" s="19"/>
      <c r="E214" s="11"/>
      <c r="F214" s="11"/>
      <c r="G214" s="11"/>
      <c r="H214" s="11"/>
      <c r="I214" s="11"/>
      <c r="J214" s="16" t="s">
        <v>204</v>
      </c>
      <c r="K214" s="10">
        <f>SUM(J213:J213)</f>
        <v>1</v>
      </c>
      <c r="L214" s="17">
        <v>683.91</v>
      </c>
      <c r="M214" s="10">
        <f>ROUND(L214*K214,2)</f>
        <v>683.91</v>
      </c>
    </row>
    <row r="215" spans="1:13" ht="0.95" customHeight="1" x14ac:dyDescent="0.2">
      <c r="A215" s="18"/>
      <c r="B215" s="18"/>
      <c r="C215" s="18"/>
      <c r="D215" s="26"/>
      <c r="E215" s="18"/>
      <c r="F215" s="18"/>
      <c r="G215" s="18"/>
      <c r="H215" s="18"/>
      <c r="I215" s="18"/>
      <c r="J215" s="18"/>
      <c r="K215" s="18"/>
      <c r="L215" s="18"/>
      <c r="M215" s="18"/>
    </row>
    <row r="216" spans="1:13" x14ac:dyDescent="0.2">
      <c r="A216" s="12" t="s">
        <v>205</v>
      </c>
      <c r="B216" s="12" t="s">
        <v>20</v>
      </c>
      <c r="C216" s="12" t="s">
        <v>111</v>
      </c>
      <c r="D216" s="25" t="s">
        <v>206</v>
      </c>
      <c r="E216" s="11"/>
      <c r="F216" s="11"/>
      <c r="G216" s="11"/>
      <c r="H216" s="11"/>
      <c r="I216" s="11"/>
      <c r="J216" s="11"/>
      <c r="K216" s="13">
        <f>K220</f>
        <v>8</v>
      </c>
      <c r="L216" s="13">
        <f>L220</f>
        <v>18.29</v>
      </c>
      <c r="M216" s="13">
        <f>M220</f>
        <v>146.32</v>
      </c>
    </row>
    <row r="217" spans="1:13" ht="168.75" x14ac:dyDescent="0.2">
      <c r="A217" s="11"/>
      <c r="B217" s="11"/>
      <c r="C217" s="11"/>
      <c r="D217" s="19" t="s">
        <v>207</v>
      </c>
      <c r="E217" s="11"/>
      <c r="F217" s="11"/>
      <c r="G217" s="11"/>
      <c r="H217" s="11"/>
      <c r="I217" s="11"/>
      <c r="J217" s="11"/>
      <c r="K217" s="11"/>
      <c r="L217" s="11"/>
      <c r="M217" s="11"/>
    </row>
    <row r="218" spans="1:13" x14ac:dyDescent="0.2">
      <c r="A218" s="11"/>
      <c r="B218" s="11"/>
      <c r="C218" s="11"/>
      <c r="D218" s="19"/>
      <c r="E218" s="12" t="s">
        <v>208</v>
      </c>
      <c r="F218" s="11">
        <v>4</v>
      </c>
      <c r="G218" s="14">
        <v>0</v>
      </c>
      <c r="H218" s="14">
        <v>0</v>
      </c>
      <c r="I218" s="14">
        <v>0</v>
      </c>
      <c r="J218" s="15">
        <f>F218*(G218+ (G218= 0))*(H218+ (H218= 0))*(I218+ (I218= 0))</f>
        <v>4</v>
      </c>
      <c r="K218" s="11"/>
      <c r="L218" s="11"/>
      <c r="M218" s="11"/>
    </row>
    <row r="219" spans="1:13" x14ac:dyDescent="0.2">
      <c r="A219" s="11"/>
      <c r="B219" s="11"/>
      <c r="C219" s="11"/>
      <c r="D219" s="19"/>
      <c r="E219" s="12" t="s">
        <v>209</v>
      </c>
      <c r="F219" s="11">
        <v>4</v>
      </c>
      <c r="G219" s="14">
        <v>0</v>
      </c>
      <c r="H219" s="14">
        <v>0</v>
      </c>
      <c r="I219" s="14">
        <v>0</v>
      </c>
      <c r="J219" s="15">
        <f>F219*(G219+ (G219= 0))*(H219+ (H219= 0))*(I219+ (I219= 0))</f>
        <v>4</v>
      </c>
      <c r="K219" s="11"/>
      <c r="L219" s="11"/>
      <c r="M219" s="11"/>
    </row>
    <row r="220" spans="1:13" x14ac:dyDescent="0.2">
      <c r="A220" s="11"/>
      <c r="B220" s="11"/>
      <c r="C220" s="11"/>
      <c r="D220" s="19"/>
      <c r="E220" s="11"/>
      <c r="F220" s="11"/>
      <c r="G220" s="11"/>
      <c r="H220" s="11"/>
      <c r="I220" s="11"/>
      <c r="J220" s="16" t="s">
        <v>210</v>
      </c>
      <c r="K220" s="10">
        <f>SUM(J218:J219)</f>
        <v>8</v>
      </c>
      <c r="L220" s="17">
        <v>18.29</v>
      </c>
      <c r="M220" s="10">
        <f>ROUND(L220*K220,2)</f>
        <v>146.32</v>
      </c>
    </row>
    <row r="221" spans="1:13" ht="0.95" customHeight="1" x14ac:dyDescent="0.2">
      <c r="A221" s="18"/>
      <c r="B221" s="18"/>
      <c r="C221" s="18"/>
      <c r="D221" s="26"/>
      <c r="E221" s="18"/>
      <c r="F221" s="18"/>
      <c r="G221" s="18"/>
      <c r="H221" s="18"/>
      <c r="I221" s="18"/>
      <c r="J221" s="18"/>
      <c r="K221" s="18"/>
      <c r="L221" s="18"/>
      <c r="M221" s="18"/>
    </row>
    <row r="222" spans="1:13" x14ac:dyDescent="0.2">
      <c r="A222" s="12" t="s">
        <v>211</v>
      </c>
      <c r="B222" s="12" t="s">
        <v>20</v>
      </c>
      <c r="C222" s="12" t="s">
        <v>111</v>
      </c>
      <c r="D222" s="25" t="s">
        <v>212</v>
      </c>
      <c r="E222" s="11"/>
      <c r="F222" s="11"/>
      <c r="G222" s="11"/>
      <c r="H222" s="11"/>
      <c r="I222" s="11"/>
      <c r="J222" s="11"/>
      <c r="K222" s="13">
        <f>K227</f>
        <v>14</v>
      </c>
      <c r="L222" s="13">
        <f>L227</f>
        <v>13.94</v>
      </c>
      <c r="M222" s="13">
        <f>M227</f>
        <v>195.16</v>
      </c>
    </row>
    <row r="223" spans="1:13" ht="168.75" x14ac:dyDescent="0.2">
      <c r="A223" s="11"/>
      <c r="B223" s="11"/>
      <c r="C223" s="11"/>
      <c r="D223" s="19" t="s">
        <v>213</v>
      </c>
      <c r="E223" s="11"/>
      <c r="F223" s="11"/>
      <c r="G223" s="11"/>
      <c r="H223" s="11"/>
      <c r="I223" s="11"/>
      <c r="J223" s="11"/>
      <c r="K223" s="11"/>
      <c r="L223" s="11"/>
      <c r="M223" s="11"/>
    </row>
    <row r="224" spans="1:13" x14ac:dyDescent="0.2">
      <c r="A224" s="11"/>
      <c r="B224" s="11"/>
      <c r="C224" s="11"/>
      <c r="D224" s="19"/>
      <c r="E224" s="12" t="s">
        <v>214</v>
      </c>
      <c r="F224" s="11">
        <v>8</v>
      </c>
      <c r="G224" s="14">
        <v>0</v>
      </c>
      <c r="H224" s="14">
        <v>0</v>
      </c>
      <c r="I224" s="14">
        <v>0</v>
      </c>
      <c r="J224" s="15">
        <f>F224*(G224+ (G224= 0))*(H224+ (H224= 0))*(I224+ (I224= 0))</f>
        <v>8</v>
      </c>
      <c r="K224" s="11"/>
      <c r="L224" s="11"/>
      <c r="M224" s="11"/>
    </row>
    <row r="225" spans="1:13" x14ac:dyDescent="0.2">
      <c r="A225" s="11"/>
      <c r="B225" s="11"/>
      <c r="C225" s="11"/>
      <c r="D225" s="19"/>
      <c r="E225" s="12" t="s">
        <v>188</v>
      </c>
      <c r="F225" s="11">
        <v>4</v>
      </c>
      <c r="G225" s="14">
        <v>0</v>
      </c>
      <c r="H225" s="14">
        <v>0</v>
      </c>
      <c r="I225" s="14">
        <v>0</v>
      </c>
      <c r="J225" s="15">
        <f>F225*(G225+ (G225= 0))*(H225+ (H225= 0))*(I225+ (I225= 0))</f>
        <v>4</v>
      </c>
      <c r="K225" s="11"/>
      <c r="L225" s="11"/>
      <c r="M225" s="11"/>
    </row>
    <row r="226" spans="1:13" x14ac:dyDescent="0.2">
      <c r="A226" s="11"/>
      <c r="B226" s="11"/>
      <c r="C226" s="11"/>
      <c r="D226" s="19"/>
      <c r="E226" s="12" t="s">
        <v>187</v>
      </c>
      <c r="F226" s="11">
        <v>2</v>
      </c>
      <c r="G226" s="14">
        <v>0</v>
      </c>
      <c r="H226" s="14">
        <v>0</v>
      </c>
      <c r="I226" s="14">
        <v>0</v>
      </c>
      <c r="J226" s="15">
        <f>F226*(G226+ (G226= 0))*(H226+ (H226= 0))*(I226+ (I226= 0))</f>
        <v>2</v>
      </c>
      <c r="K226" s="11"/>
      <c r="L226" s="11"/>
      <c r="M226" s="11"/>
    </row>
    <row r="227" spans="1:13" x14ac:dyDescent="0.2">
      <c r="A227" s="11"/>
      <c r="B227" s="11"/>
      <c r="C227" s="11"/>
      <c r="D227" s="19"/>
      <c r="E227" s="11"/>
      <c r="F227" s="11"/>
      <c r="G227" s="11"/>
      <c r="H227" s="11"/>
      <c r="I227" s="11"/>
      <c r="J227" s="16" t="s">
        <v>215</v>
      </c>
      <c r="K227" s="10">
        <f>SUM(J224:J226)</f>
        <v>14</v>
      </c>
      <c r="L227" s="17">
        <v>13.94</v>
      </c>
      <c r="M227" s="10">
        <f>ROUND(L227*K227,2)</f>
        <v>195.16</v>
      </c>
    </row>
    <row r="228" spans="1:13" ht="0.95" customHeight="1" x14ac:dyDescent="0.2">
      <c r="A228" s="18"/>
      <c r="B228" s="18"/>
      <c r="C228" s="18"/>
      <c r="D228" s="26"/>
      <c r="E228" s="18"/>
      <c r="F228" s="18"/>
      <c r="G228" s="18"/>
      <c r="H228" s="18"/>
      <c r="I228" s="18"/>
      <c r="J228" s="18"/>
      <c r="K228" s="18"/>
      <c r="L228" s="18"/>
      <c r="M228" s="18"/>
    </row>
    <row r="229" spans="1:13" x14ac:dyDescent="0.2">
      <c r="A229" s="12" t="s">
        <v>216</v>
      </c>
      <c r="B229" s="12" t="s">
        <v>20</v>
      </c>
      <c r="C229" s="12" t="s">
        <v>96</v>
      </c>
      <c r="D229" s="25" t="s">
        <v>217</v>
      </c>
      <c r="E229" s="11"/>
      <c r="F229" s="11"/>
      <c r="G229" s="11"/>
      <c r="H229" s="11"/>
      <c r="I229" s="11"/>
      <c r="J229" s="11"/>
      <c r="K229" s="13">
        <f>K236</f>
        <v>20.62</v>
      </c>
      <c r="L229" s="13">
        <f>L236</f>
        <v>14.53</v>
      </c>
      <c r="M229" s="13">
        <f>M236</f>
        <v>299.61</v>
      </c>
    </row>
    <row r="230" spans="1:13" ht="56.25" x14ac:dyDescent="0.2">
      <c r="A230" s="11"/>
      <c r="B230" s="11"/>
      <c r="C230" s="11"/>
      <c r="D230" s="19" t="s">
        <v>218</v>
      </c>
      <c r="E230" s="11"/>
      <c r="F230" s="11"/>
      <c r="G230" s="11"/>
      <c r="H230" s="11"/>
      <c r="I230" s="11"/>
      <c r="J230" s="11"/>
      <c r="K230" s="11"/>
      <c r="L230" s="11"/>
      <c r="M230" s="11"/>
    </row>
    <row r="231" spans="1:13" x14ac:dyDescent="0.2">
      <c r="A231" s="11"/>
      <c r="B231" s="11"/>
      <c r="C231" s="11"/>
      <c r="D231" s="19"/>
      <c r="E231" s="12" t="s">
        <v>133</v>
      </c>
      <c r="F231" s="11">
        <v>2</v>
      </c>
      <c r="G231" s="14">
        <v>1.65</v>
      </c>
      <c r="H231" s="14">
        <v>0</v>
      </c>
      <c r="I231" s="14">
        <v>0</v>
      </c>
      <c r="J231" s="15">
        <f>F231*(G231+ (G231= 0))*(H231+ (H231= 0))*(I231+ (I231= 0))</f>
        <v>3.3</v>
      </c>
      <c r="K231" s="11"/>
      <c r="L231" s="11"/>
      <c r="M231" s="11"/>
    </row>
    <row r="232" spans="1:13" x14ac:dyDescent="0.2">
      <c r="A232" s="11"/>
      <c r="B232" s="11"/>
      <c r="C232" s="11"/>
      <c r="D232" s="19"/>
      <c r="E232" s="12" t="s">
        <v>134</v>
      </c>
      <c r="F232" s="11">
        <v>2</v>
      </c>
      <c r="G232" s="14">
        <v>0.3</v>
      </c>
      <c r="H232" s="14">
        <v>0</v>
      </c>
      <c r="I232" s="14">
        <v>0</v>
      </c>
      <c r="J232" s="15">
        <f>F232*(G232+ (G232= 0))*(H232+ (H232= 0))*(I232+ (I232= 0))</f>
        <v>0.6</v>
      </c>
      <c r="K232" s="11"/>
      <c r="L232" s="11"/>
      <c r="M232" s="11"/>
    </row>
    <row r="233" spans="1:13" x14ac:dyDescent="0.2">
      <c r="A233" s="11"/>
      <c r="B233" s="11"/>
      <c r="C233" s="11"/>
      <c r="D233" s="19"/>
      <c r="E233" s="12" t="s">
        <v>135</v>
      </c>
      <c r="F233" s="11">
        <v>2</v>
      </c>
      <c r="G233" s="14">
        <v>5.31</v>
      </c>
      <c r="H233" s="14">
        <v>0</v>
      </c>
      <c r="I233" s="14">
        <v>0</v>
      </c>
      <c r="J233" s="15">
        <f>F233*(G233+ (G233= 0))*(H233+ (H233= 0))*(I233+ (I233= 0))</f>
        <v>10.62</v>
      </c>
      <c r="K233" s="11"/>
      <c r="L233" s="11"/>
      <c r="M233" s="11"/>
    </row>
    <row r="234" spans="1:13" x14ac:dyDescent="0.2">
      <c r="A234" s="11"/>
      <c r="B234" s="11"/>
      <c r="C234" s="11"/>
      <c r="D234" s="19"/>
      <c r="E234" s="12" t="s">
        <v>136</v>
      </c>
      <c r="F234" s="11">
        <v>2</v>
      </c>
      <c r="G234" s="14">
        <v>1.55</v>
      </c>
      <c r="H234" s="14">
        <v>0</v>
      </c>
      <c r="I234" s="14">
        <v>0</v>
      </c>
      <c r="J234" s="15">
        <f>F234*(G234+ (G234= 0))*(H234+ (H234= 0))*(I234+ (I234= 0))</f>
        <v>3.1</v>
      </c>
      <c r="K234" s="11"/>
      <c r="L234" s="11"/>
      <c r="M234" s="11"/>
    </row>
    <row r="235" spans="1:13" x14ac:dyDescent="0.2">
      <c r="A235" s="11"/>
      <c r="B235" s="11"/>
      <c r="C235" s="11"/>
      <c r="D235" s="19"/>
      <c r="E235" s="12" t="s">
        <v>137</v>
      </c>
      <c r="F235" s="11">
        <v>2</v>
      </c>
      <c r="G235" s="14">
        <v>1.5</v>
      </c>
      <c r="H235" s="14">
        <v>0</v>
      </c>
      <c r="I235" s="14">
        <v>0</v>
      </c>
      <c r="J235" s="15">
        <f>F235*(G235+ (G235= 0))*(H235+ (H235= 0))*(I235+ (I235= 0))</f>
        <v>3</v>
      </c>
      <c r="K235" s="11"/>
      <c r="L235" s="11"/>
      <c r="M235" s="11"/>
    </row>
    <row r="236" spans="1:13" x14ac:dyDescent="0.2">
      <c r="A236" s="11"/>
      <c r="B236" s="11"/>
      <c r="C236" s="11"/>
      <c r="D236" s="19"/>
      <c r="E236" s="11"/>
      <c r="F236" s="11"/>
      <c r="G236" s="11"/>
      <c r="H236" s="11"/>
      <c r="I236" s="11"/>
      <c r="J236" s="16" t="s">
        <v>219</v>
      </c>
      <c r="K236" s="10">
        <f>SUM(J231:J235)</f>
        <v>20.62</v>
      </c>
      <c r="L236" s="17">
        <v>14.53</v>
      </c>
      <c r="M236" s="10">
        <f>ROUND(L236*K236,2)</f>
        <v>299.61</v>
      </c>
    </row>
    <row r="237" spans="1:13" ht="0.95" customHeight="1" x14ac:dyDescent="0.2">
      <c r="A237" s="18"/>
      <c r="B237" s="18"/>
      <c r="C237" s="18"/>
      <c r="D237" s="26"/>
      <c r="E237" s="18"/>
      <c r="F237" s="18"/>
      <c r="G237" s="18"/>
      <c r="H237" s="18"/>
      <c r="I237" s="18"/>
      <c r="J237" s="18"/>
      <c r="K237" s="18"/>
      <c r="L237" s="18"/>
      <c r="M237" s="18"/>
    </row>
    <row r="238" spans="1:13" x14ac:dyDescent="0.2">
      <c r="A238" s="12" t="s">
        <v>220</v>
      </c>
      <c r="B238" s="12" t="s">
        <v>20</v>
      </c>
      <c r="C238" s="12" t="s">
        <v>96</v>
      </c>
      <c r="D238" s="25" t="s">
        <v>221</v>
      </c>
      <c r="E238" s="11"/>
      <c r="F238" s="11"/>
      <c r="G238" s="11"/>
      <c r="H238" s="11"/>
      <c r="I238" s="11"/>
      <c r="J238" s="11"/>
      <c r="K238" s="13">
        <f>K245</f>
        <v>7.9</v>
      </c>
      <c r="L238" s="13">
        <f>L245</f>
        <v>37.11</v>
      </c>
      <c r="M238" s="13">
        <f>M245</f>
        <v>293.17</v>
      </c>
    </row>
    <row r="239" spans="1:13" ht="123.75" x14ac:dyDescent="0.2">
      <c r="A239" s="11"/>
      <c r="B239" s="11"/>
      <c r="C239" s="11"/>
      <c r="D239" s="19" t="s">
        <v>222</v>
      </c>
      <c r="E239" s="11"/>
      <c r="F239" s="11"/>
      <c r="G239" s="11"/>
      <c r="H239" s="11"/>
      <c r="I239" s="11"/>
      <c r="J239" s="11"/>
      <c r="K239" s="11"/>
      <c r="L239" s="11"/>
      <c r="M239" s="11"/>
    </row>
    <row r="240" spans="1:13" x14ac:dyDescent="0.2">
      <c r="A240" s="11"/>
      <c r="B240" s="11"/>
      <c r="C240" s="11"/>
      <c r="D240" s="19"/>
      <c r="E240" s="12" t="s">
        <v>147</v>
      </c>
      <c r="F240" s="11">
        <v>0</v>
      </c>
      <c r="G240" s="14">
        <v>0</v>
      </c>
      <c r="H240" s="14">
        <v>0</v>
      </c>
      <c r="I240" s="14">
        <v>0</v>
      </c>
      <c r="J240" s="15">
        <f>F240*(G240+ (G240= 0))*(H240+ (H240= 0))*(I240+ (I240= 0))</f>
        <v>0</v>
      </c>
      <c r="K240" s="11"/>
      <c r="L240" s="11"/>
      <c r="M240" s="11"/>
    </row>
    <row r="241" spans="1:13" x14ac:dyDescent="0.2">
      <c r="A241" s="11"/>
      <c r="B241" s="11"/>
      <c r="C241" s="11"/>
      <c r="D241" s="19"/>
      <c r="E241" s="12" t="s">
        <v>133</v>
      </c>
      <c r="F241" s="11">
        <v>1</v>
      </c>
      <c r="G241" s="14">
        <v>0</v>
      </c>
      <c r="H241" s="14">
        <v>0</v>
      </c>
      <c r="I241" s="14">
        <v>2.1</v>
      </c>
      <c r="J241" s="15">
        <f>F241*(G241+ (G241= 0))*(H241+ (H241= 0))*(I241+ (I241= 0))</f>
        <v>2.1</v>
      </c>
      <c r="K241" s="11"/>
      <c r="L241" s="11"/>
      <c r="M241" s="11"/>
    </row>
    <row r="242" spans="1:13" x14ac:dyDescent="0.2">
      <c r="A242" s="11"/>
      <c r="B242" s="11"/>
      <c r="C242" s="11"/>
      <c r="D242" s="19"/>
      <c r="E242" s="12" t="s">
        <v>148</v>
      </c>
      <c r="F242" s="11">
        <v>1</v>
      </c>
      <c r="G242" s="14">
        <v>0</v>
      </c>
      <c r="H242" s="14">
        <v>0</v>
      </c>
      <c r="I242" s="14">
        <v>1.9</v>
      </c>
      <c r="J242" s="15">
        <f>F242*(G242+ (G242= 0))*(H242+ (H242= 0))*(I242+ (I242= 0))</f>
        <v>1.9</v>
      </c>
      <c r="K242" s="11"/>
      <c r="L242" s="11"/>
      <c r="M242" s="11"/>
    </row>
    <row r="243" spans="1:13" x14ac:dyDescent="0.2">
      <c r="A243" s="11"/>
      <c r="B243" s="11"/>
      <c r="C243" s="11"/>
      <c r="D243" s="19"/>
      <c r="E243" s="12" t="s">
        <v>149</v>
      </c>
      <c r="F243" s="11">
        <v>1</v>
      </c>
      <c r="G243" s="14">
        <v>0</v>
      </c>
      <c r="H243" s="14">
        <v>0</v>
      </c>
      <c r="I243" s="14">
        <v>1.9</v>
      </c>
      <c r="J243" s="15">
        <f>F243*(G243+ (G243= 0))*(H243+ (H243= 0))*(I243+ (I243= 0))</f>
        <v>1.9</v>
      </c>
      <c r="K243" s="11"/>
      <c r="L243" s="11"/>
      <c r="M243" s="11"/>
    </row>
    <row r="244" spans="1:13" x14ac:dyDescent="0.2">
      <c r="A244" s="11"/>
      <c r="B244" s="11"/>
      <c r="C244" s="11"/>
      <c r="D244" s="19"/>
      <c r="E244" s="12" t="s">
        <v>136</v>
      </c>
      <c r="F244" s="11">
        <v>1</v>
      </c>
      <c r="G244" s="14">
        <v>0</v>
      </c>
      <c r="H244" s="14">
        <v>0</v>
      </c>
      <c r="I244" s="14">
        <v>2</v>
      </c>
      <c r="J244" s="15">
        <f>F244*(G244+ (G244= 0))*(H244+ (H244= 0))*(I244+ (I244= 0))</f>
        <v>2</v>
      </c>
      <c r="K244" s="11"/>
      <c r="L244" s="11"/>
      <c r="M244" s="11"/>
    </row>
    <row r="245" spans="1:13" x14ac:dyDescent="0.2">
      <c r="A245" s="11"/>
      <c r="B245" s="11"/>
      <c r="C245" s="11"/>
      <c r="D245" s="19"/>
      <c r="E245" s="11"/>
      <c r="F245" s="11"/>
      <c r="G245" s="11"/>
      <c r="H245" s="11"/>
      <c r="I245" s="11"/>
      <c r="J245" s="16" t="s">
        <v>223</v>
      </c>
      <c r="K245" s="10">
        <f>SUM(J240:J244)</f>
        <v>7.9</v>
      </c>
      <c r="L245" s="17">
        <v>37.11</v>
      </c>
      <c r="M245" s="10">
        <f>ROUND(L245*K245,2)</f>
        <v>293.17</v>
      </c>
    </row>
    <row r="246" spans="1:13" ht="0.95" customHeight="1" x14ac:dyDescent="0.2">
      <c r="A246" s="18"/>
      <c r="B246" s="18"/>
      <c r="C246" s="18"/>
      <c r="D246" s="26"/>
      <c r="E246" s="18"/>
      <c r="F246" s="18"/>
      <c r="G246" s="18"/>
      <c r="H246" s="18"/>
      <c r="I246" s="18"/>
      <c r="J246" s="18"/>
      <c r="K246" s="18"/>
      <c r="L246" s="18"/>
      <c r="M246" s="18"/>
    </row>
    <row r="247" spans="1:13" x14ac:dyDescent="0.2">
      <c r="A247" s="12" t="s">
        <v>224</v>
      </c>
      <c r="B247" s="12" t="s">
        <v>20</v>
      </c>
      <c r="C247" s="12" t="s">
        <v>111</v>
      </c>
      <c r="D247" s="25" t="s">
        <v>225</v>
      </c>
      <c r="E247" s="11"/>
      <c r="F247" s="11"/>
      <c r="G247" s="11"/>
      <c r="H247" s="11"/>
      <c r="I247" s="11"/>
      <c r="J247" s="11"/>
      <c r="K247" s="13">
        <f>K251</f>
        <v>3</v>
      </c>
      <c r="L247" s="13">
        <f>L251</f>
        <v>18.309999999999999</v>
      </c>
      <c r="M247" s="13">
        <f>M251</f>
        <v>54.93</v>
      </c>
    </row>
    <row r="248" spans="1:13" ht="67.5" x14ac:dyDescent="0.2">
      <c r="A248" s="11"/>
      <c r="B248" s="11"/>
      <c r="C248" s="11"/>
      <c r="D248" s="19" t="s">
        <v>226</v>
      </c>
      <c r="E248" s="11"/>
      <c r="F248" s="11"/>
      <c r="G248" s="11"/>
      <c r="H248" s="11"/>
      <c r="I248" s="11"/>
      <c r="J248" s="11"/>
      <c r="K248" s="11"/>
      <c r="L248" s="11"/>
      <c r="M248" s="11"/>
    </row>
    <row r="249" spans="1:13" x14ac:dyDescent="0.2">
      <c r="A249" s="11"/>
      <c r="B249" s="11"/>
      <c r="C249" s="11"/>
      <c r="D249" s="19"/>
      <c r="E249" s="12" t="s">
        <v>214</v>
      </c>
      <c r="F249" s="11">
        <v>2</v>
      </c>
      <c r="G249" s="14">
        <v>0</v>
      </c>
      <c r="H249" s="14">
        <v>0</v>
      </c>
      <c r="I249" s="14">
        <v>0</v>
      </c>
      <c r="J249" s="15">
        <f>F249*(G249+ (G249= 0))*(H249+ (H249= 0))*(I249+ (I249= 0))</f>
        <v>2</v>
      </c>
      <c r="K249" s="11"/>
      <c r="L249" s="11"/>
      <c r="M249" s="11"/>
    </row>
    <row r="250" spans="1:13" x14ac:dyDescent="0.2">
      <c r="A250" s="11"/>
      <c r="B250" s="11"/>
      <c r="C250" s="11"/>
      <c r="D250" s="19"/>
      <c r="E250" s="12" t="s">
        <v>208</v>
      </c>
      <c r="F250" s="11">
        <v>1</v>
      </c>
      <c r="G250" s="14">
        <v>0</v>
      </c>
      <c r="H250" s="14">
        <v>0</v>
      </c>
      <c r="I250" s="14">
        <v>0</v>
      </c>
      <c r="J250" s="15">
        <f>F250*(G250+ (G250= 0))*(H250+ (H250= 0))*(I250+ (I250= 0))</f>
        <v>1</v>
      </c>
      <c r="K250" s="11"/>
      <c r="L250" s="11"/>
      <c r="M250" s="11"/>
    </row>
    <row r="251" spans="1:13" x14ac:dyDescent="0.2">
      <c r="A251" s="11"/>
      <c r="B251" s="11"/>
      <c r="C251" s="11"/>
      <c r="D251" s="19"/>
      <c r="E251" s="11"/>
      <c r="F251" s="11"/>
      <c r="G251" s="11"/>
      <c r="H251" s="11"/>
      <c r="I251" s="11"/>
      <c r="J251" s="16" t="s">
        <v>227</v>
      </c>
      <c r="K251" s="10">
        <f>SUM(J249:J250)</f>
        <v>3</v>
      </c>
      <c r="L251" s="17">
        <v>18.309999999999999</v>
      </c>
      <c r="M251" s="10">
        <f>ROUND(L251*K251,2)</f>
        <v>54.93</v>
      </c>
    </row>
    <row r="252" spans="1:13" ht="0.95" customHeight="1" x14ac:dyDescent="0.2">
      <c r="A252" s="18"/>
      <c r="B252" s="18"/>
      <c r="C252" s="18"/>
      <c r="D252" s="26"/>
      <c r="E252" s="18"/>
      <c r="F252" s="18"/>
      <c r="G252" s="18"/>
      <c r="H252" s="18"/>
      <c r="I252" s="18"/>
      <c r="J252" s="18"/>
      <c r="K252" s="18"/>
      <c r="L252" s="18"/>
      <c r="M252" s="18"/>
    </row>
    <row r="253" spans="1:13" x14ac:dyDescent="0.2">
      <c r="A253" s="12" t="s">
        <v>228</v>
      </c>
      <c r="B253" s="12" t="s">
        <v>20</v>
      </c>
      <c r="C253" s="12" t="s">
        <v>0</v>
      </c>
      <c r="D253" s="25" t="s">
        <v>229</v>
      </c>
      <c r="E253" s="11"/>
      <c r="F253" s="11"/>
      <c r="G253" s="11"/>
      <c r="H253" s="11"/>
      <c r="I253" s="11"/>
      <c r="J253" s="11"/>
      <c r="K253" s="17">
        <v>0</v>
      </c>
      <c r="L253" s="17">
        <v>0</v>
      </c>
      <c r="M253" s="13">
        <f>ROUND(K253*L253,2)</f>
        <v>0</v>
      </c>
    </row>
    <row r="254" spans="1:13" x14ac:dyDescent="0.2">
      <c r="A254" s="11"/>
      <c r="B254" s="11"/>
      <c r="C254" s="11"/>
      <c r="D254" s="19"/>
      <c r="E254" s="11"/>
      <c r="F254" s="11"/>
      <c r="G254" s="11"/>
      <c r="H254" s="11"/>
      <c r="I254" s="11"/>
      <c r="J254" s="11"/>
      <c r="K254" s="11"/>
      <c r="L254" s="11"/>
      <c r="M254" s="11"/>
    </row>
    <row r="255" spans="1:13" ht="22.5" x14ac:dyDescent="0.2">
      <c r="A255" s="12" t="s">
        <v>230</v>
      </c>
      <c r="B255" s="12" t="s">
        <v>20</v>
      </c>
      <c r="C255" s="12" t="s">
        <v>111</v>
      </c>
      <c r="D255" s="25" t="s">
        <v>231</v>
      </c>
      <c r="E255" s="11"/>
      <c r="F255" s="11"/>
      <c r="G255" s="11"/>
      <c r="H255" s="11"/>
      <c r="I255" s="11"/>
      <c r="J255" s="11"/>
      <c r="K255" s="13">
        <f>K258</f>
        <v>1</v>
      </c>
      <c r="L255" s="13">
        <f>L258</f>
        <v>98.65</v>
      </c>
      <c r="M255" s="13">
        <f>M258</f>
        <v>98.65</v>
      </c>
    </row>
    <row r="256" spans="1:13" ht="123.75" x14ac:dyDescent="0.2">
      <c r="A256" s="11"/>
      <c r="B256" s="11"/>
      <c r="C256" s="11"/>
      <c r="D256" s="19" t="s">
        <v>232</v>
      </c>
      <c r="E256" s="11"/>
      <c r="F256" s="11"/>
      <c r="G256" s="11"/>
      <c r="H256" s="11"/>
      <c r="I256" s="11"/>
      <c r="J256" s="11"/>
      <c r="K256" s="11"/>
      <c r="L256" s="11"/>
      <c r="M256" s="11"/>
    </row>
    <row r="257" spans="1:13" x14ac:dyDescent="0.2">
      <c r="A257" s="11"/>
      <c r="B257" s="11"/>
      <c r="C257" s="11"/>
      <c r="D257" s="19"/>
      <c r="E257" s="12" t="s">
        <v>233</v>
      </c>
      <c r="F257" s="11">
        <v>1</v>
      </c>
      <c r="G257" s="14">
        <v>0</v>
      </c>
      <c r="H257" s="14">
        <v>0</v>
      </c>
      <c r="I257" s="14">
        <v>0</v>
      </c>
      <c r="J257" s="15">
        <f>F257*(G257+ (G257= 0))*(H257+ (H257= 0))*(I257+ (I257= 0))</f>
        <v>1</v>
      </c>
      <c r="K257" s="11"/>
      <c r="L257" s="11"/>
      <c r="M257" s="11"/>
    </row>
    <row r="258" spans="1:13" x14ac:dyDescent="0.2">
      <c r="A258" s="11"/>
      <c r="B258" s="11"/>
      <c r="C258" s="11"/>
      <c r="D258" s="19"/>
      <c r="E258" s="11"/>
      <c r="F258" s="11"/>
      <c r="G258" s="11"/>
      <c r="H258" s="11"/>
      <c r="I258" s="11"/>
      <c r="J258" s="16" t="s">
        <v>234</v>
      </c>
      <c r="K258" s="10">
        <f>SUM(J257:J257)</f>
        <v>1</v>
      </c>
      <c r="L258" s="17">
        <v>98.65</v>
      </c>
      <c r="M258" s="10">
        <f>ROUND(L258*K258,2)</f>
        <v>98.65</v>
      </c>
    </row>
    <row r="259" spans="1:13" ht="0.95" customHeight="1" x14ac:dyDescent="0.2">
      <c r="A259" s="18"/>
      <c r="B259" s="18"/>
      <c r="C259" s="18"/>
      <c r="D259" s="26"/>
      <c r="E259" s="18"/>
      <c r="F259" s="18"/>
      <c r="G259" s="18"/>
      <c r="H259" s="18"/>
      <c r="I259" s="18"/>
      <c r="J259" s="18"/>
      <c r="K259" s="18"/>
      <c r="L259" s="18"/>
      <c r="M259" s="18"/>
    </row>
    <row r="260" spans="1:13" x14ac:dyDescent="0.2">
      <c r="A260" s="12" t="s">
        <v>235</v>
      </c>
      <c r="B260" s="12" t="s">
        <v>20</v>
      </c>
      <c r="C260" s="12" t="s">
        <v>111</v>
      </c>
      <c r="D260" s="25" t="s">
        <v>236</v>
      </c>
      <c r="E260" s="11"/>
      <c r="F260" s="11"/>
      <c r="G260" s="11"/>
      <c r="H260" s="11"/>
      <c r="I260" s="11"/>
      <c r="J260" s="11"/>
      <c r="K260" s="13">
        <f>K263</f>
        <v>2</v>
      </c>
      <c r="L260" s="13">
        <f>L263</f>
        <v>213.69</v>
      </c>
      <c r="M260" s="13">
        <f>M263</f>
        <v>427.38</v>
      </c>
    </row>
    <row r="261" spans="1:13" ht="78.75" x14ac:dyDescent="0.2">
      <c r="A261" s="11"/>
      <c r="B261" s="11"/>
      <c r="C261" s="11"/>
      <c r="D261" s="19" t="s">
        <v>237</v>
      </c>
      <c r="E261" s="11"/>
      <c r="F261" s="11"/>
      <c r="G261" s="11"/>
      <c r="H261" s="11"/>
      <c r="I261" s="11"/>
      <c r="J261" s="11"/>
      <c r="K261" s="11"/>
      <c r="L261" s="11"/>
      <c r="M261" s="11"/>
    </row>
    <row r="262" spans="1:13" x14ac:dyDescent="0.2">
      <c r="A262" s="11"/>
      <c r="B262" s="11"/>
      <c r="C262" s="11"/>
      <c r="D262" s="19"/>
      <c r="E262" s="12" t="s">
        <v>238</v>
      </c>
      <c r="F262" s="11">
        <v>2</v>
      </c>
      <c r="G262" s="17">
        <v>0</v>
      </c>
      <c r="H262" s="17">
        <v>0</v>
      </c>
      <c r="I262" s="17">
        <v>0</v>
      </c>
      <c r="J262" s="13">
        <f>F262*(G262+ (G262= 0))*(H262+ (H262= 0))*(I262+ (I262= 0))</f>
        <v>2</v>
      </c>
      <c r="K262" s="11"/>
      <c r="L262" s="11"/>
      <c r="M262" s="11"/>
    </row>
    <row r="263" spans="1:13" x14ac:dyDescent="0.2">
      <c r="A263" s="11"/>
      <c r="B263" s="11"/>
      <c r="C263" s="11"/>
      <c r="D263" s="19"/>
      <c r="E263" s="11"/>
      <c r="F263" s="11"/>
      <c r="G263" s="11"/>
      <c r="H263" s="11"/>
      <c r="I263" s="11"/>
      <c r="J263" s="16" t="s">
        <v>239</v>
      </c>
      <c r="K263" s="10">
        <f>SUM(J262:J262)</f>
        <v>2</v>
      </c>
      <c r="L263" s="17">
        <v>213.69</v>
      </c>
      <c r="M263" s="10">
        <f>ROUND(L263*K263,2)</f>
        <v>427.38</v>
      </c>
    </row>
    <row r="264" spans="1:13" ht="0.95" customHeight="1" x14ac:dyDescent="0.2">
      <c r="A264" s="18"/>
      <c r="B264" s="18"/>
      <c r="C264" s="18"/>
      <c r="D264" s="26"/>
      <c r="E264" s="18"/>
      <c r="F264" s="18"/>
      <c r="G264" s="18"/>
      <c r="H264" s="18"/>
      <c r="I264" s="18"/>
      <c r="J264" s="18"/>
      <c r="K264" s="18"/>
      <c r="L264" s="18"/>
      <c r="M264" s="18"/>
    </row>
    <row r="265" spans="1:13" x14ac:dyDescent="0.2">
      <c r="A265" s="12" t="s">
        <v>240</v>
      </c>
      <c r="B265" s="12" t="s">
        <v>20</v>
      </c>
      <c r="C265" s="12" t="s">
        <v>111</v>
      </c>
      <c r="D265" s="25" t="s">
        <v>241</v>
      </c>
      <c r="E265" s="11"/>
      <c r="F265" s="11"/>
      <c r="G265" s="11"/>
      <c r="H265" s="11"/>
      <c r="I265" s="11"/>
      <c r="J265" s="11"/>
      <c r="K265" s="13">
        <f>K268</f>
        <v>1</v>
      </c>
      <c r="L265" s="13">
        <f>L268</f>
        <v>250.43</v>
      </c>
      <c r="M265" s="13">
        <f>M268</f>
        <v>250.43</v>
      </c>
    </row>
    <row r="266" spans="1:13" ht="101.25" x14ac:dyDescent="0.2">
      <c r="A266" s="11"/>
      <c r="B266" s="11"/>
      <c r="C266" s="11"/>
      <c r="D266" s="19" t="s">
        <v>242</v>
      </c>
      <c r="E266" s="11"/>
      <c r="F266" s="11"/>
      <c r="G266" s="11"/>
      <c r="H266" s="11"/>
      <c r="I266" s="11"/>
      <c r="J266" s="11"/>
      <c r="K266" s="11"/>
      <c r="L266" s="11"/>
      <c r="M266" s="11"/>
    </row>
    <row r="267" spans="1:13" x14ac:dyDescent="0.2">
      <c r="A267" s="11"/>
      <c r="B267" s="11"/>
      <c r="C267" s="11"/>
      <c r="D267" s="19"/>
      <c r="E267" s="12" t="s">
        <v>243</v>
      </c>
      <c r="F267" s="11">
        <v>1</v>
      </c>
      <c r="G267" s="17">
        <v>0</v>
      </c>
      <c r="H267" s="17">
        <v>0</v>
      </c>
      <c r="I267" s="17">
        <v>0</v>
      </c>
      <c r="J267" s="13">
        <f>F267*(G267+ (G267= 0))*(H267+ (H267= 0))*(I267+ (I267= 0))</f>
        <v>1</v>
      </c>
      <c r="K267" s="11"/>
      <c r="L267" s="11"/>
      <c r="M267" s="11"/>
    </row>
    <row r="268" spans="1:13" x14ac:dyDescent="0.2">
      <c r="A268" s="11"/>
      <c r="B268" s="11"/>
      <c r="C268" s="11"/>
      <c r="D268" s="19"/>
      <c r="E268" s="11"/>
      <c r="F268" s="11"/>
      <c r="G268" s="11"/>
      <c r="H268" s="11"/>
      <c r="I268" s="11"/>
      <c r="J268" s="16" t="s">
        <v>244</v>
      </c>
      <c r="K268" s="10">
        <f>SUM(J267:J267)</f>
        <v>1</v>
      </c>
      <c r="L268" s="17">
        <v>250.43</v>
      </c>
      <c r="M268" s="10">
        <f>ROUND(L268*K268,2)</f>
        <v>250.43</v>
      </c>
    </row>
    <row r="269" spans="1:13" ht="0.95" customHeight="1" x14ac:dyDescent="0.2">
      <c r="A269" s="18"/>
      <c r="B269" s="18"/>
      <c r="C269" s="18"/>
      <c r="D269" s="26"/>
      <c r="E269" s="18"/>
      <c r="F269" s="18"/>
      <c r="G269" s="18"/>
      <c r="H269" s="18"/>
      <c r="I269" s="18"/>
      <c r="J269" s="18"/>
      <c r="K269" s="18"/>
      <c r="L269" s="18"/>
      <c r="M269" s="18"/>
    </row>
    <row r="270" spans="1:13" x14ac:dyDescent="0.2">
      <c r="A270" s="12" t="s">
        <v>245</v>
      </c>
      <c r="B270" s="12" t="s">
        <v>20</v>
      </c>
      <c r="C270" s="12" t="s">
        <v>111</v>
      </c>
      <c r="D270" s="25" t="s">
        <v>246</v>
      </c>
      <c r="E270" s="11"/>
      <c r="F270" s="11"/>
      <c r="G270" s="11"/>
      <c r="H270" s="11"/>
      <c r="I270" s="11"/>
      <c r="J270" s="11"/>
      <c r="K270" s="13">
        <f>K273</f>
        <v>2</v>
      </c>
      <c r="L270" s="13">
        <f>L273</f>
        <v>74.3</v>
      </c>
      <c r="M270" s="13">
        <f>M273</f>
        <v>148.6</v>
      </c>
    </row>
    <row r="271" spans="1:13" ht="101.25" x14ac:dyDescent="0.2">
      <c r="A271" s="11"/>
      <c r="B271" s="11"/>
      <c r="C271" s="11"/>
      <c r="D271" s="19" t="s">
        <v>247</v>
      </c>
      <c r="E271" s="11"/>
      <c r="F271" s="11"/>
      <c r="G271" s="11"/>
      <c r="H271" s="11"/>
      <c r="I271" s="11"/>
      <c r="J271" s="11"/>
      <c r="K271" s="11"/>
      <c r="L271" s="11"/>
      <c r="M271" s="11"/>
    </row>
    <row r="272" spans="1:13" x14ac:dyDescent="0.2">
      <c r="A272" s="11"/>
      <c r="B272" s="11"/>
      <c r="C272" s="11"/>
      <c r="D272" s="19"/>
      <c r="E272" s="12" t="s">
        <v>73</v>
      </c>
      <c r="F272" s="11">
        <v>2</v>
      </c>
      <c r="G272" s="17">
        <v>0</v>
      </c>
      <c r="H272" s="17">
        <v>0</v>
      </c>
      <c r="I272" s="17">
        <v>0</v>
      </c>
      <c r="J272" s="13">
        <f>F272*(G272+ (G272= 0))*(H272+ (H272= 0))*(I272+ (I272= 0))</f>
        <v>2</v>
      </c>
      <c r="K272" s="11"/>
      <c r="L272" s="11"/>
      <c r="M272" s="11"/>
    </row>
    <row r="273" spans="1:13" x14ac:dyDescent="0.2">
      <c r="A273" s="11"/>
      <c r="B273" s="11"/>
      <c r="C273" s="11"/>
      <c r="D273" s="19"/>
      <c r="E273" s="11"/>
      <c r="F273" s="11"/>
      <c r="G273" s="11"/>
      <c r="H273" s="11"/>
      <c r="I273" s="11"/>
      <c r="J273" s="16" t="s">
        <v>248</v>
      </c>
      <c r="K273" s="10">
        <f>SUM(J272:J272)</f>
        <v>2</v>
      </c>
      <c r="L273" s="17">
        <v>74.3</v>
      </c>
      <c r="M273" s="10">
        <f>ROUND(L273*K273,2)</f>
        <v>148.6</v>
      </c>
    </row>
    <row r="274" spans="1:13" ht="0.95" customHeight="1" x14ac:dyDescent="0.2">
      <c r="A274" s="18"/>
      <c r="B274" s="18"/>
      <c r="C274" s="18"/>
      <c r="D274" s="26"/>
      <c r="E274" s="18"/>
      <c r="F274" s="18"/>
      <c r="G274" s="18"/>
      <c r="H274" s="18"/>
      <c r="I274" s="18"/>
      <c r="J274" s="18"/>
      <c r="K274" s="18"/>
      <c r="L274" s="18"/>
      <c r="M274" s="18"/>
    </row>
    <row r="275" spans="1:13" ht="22.5" x14ac:dyDescent="0.2">
      <c r="A275" s="12" t="s">
        <v>249</v>
      </c>
      <c r="B275" s="12" t="s">
        <v>20</v>
      </c>
      <c r="C275" s="12" t="s">
        <v>21</v>
      </c>
      <c r="D275" s="25" t="s">
        <v>250</v>
      </c>
      <c r="E275" s="11"/>
      <c r="F275" s="11"/>
      <c r="G275" s="11"/>
      <c r="H275" s="11"/>
      <c r="I275" s="11"/>
      <c r="J275" s="11"/>
      <c r="K275" s="13">
        <f>K302</f>
        <v>322.1167999999999</v>
      </c>
      <c r="L275" s="13">
        <f>L302</f>
        <v>18.45</v>
      </c>
      <c r="M275" s="13">
        <f>M302</f>
        <v>5943.05</v>
      </c>
    </row>
    <row r="276" spans="1:13" ht="90" x14ac:dyDescent="0.2">
      <c r="A276" s="11"/>
      <c r="B276" s="11"/>
      <c r="C276" s="11"/>
      <c r="D276" s="19" t="s">
        <v>251</v>
      </c>
      <c r="E276" s="11"/>
      <c r="F276" s="11"/>
      <c r="G276" s="11"/>
      <c r="H276" s="11"/>
      <c r="I276" s="11"/>
      <c r="J276" s="11"/>
      <c r="K276" s="11"/>
      <c r="L276" s="11"/>
      <c r="M276" s="11"/>
    </row>
    <row r="277" spans="1:13" x14ac:dyDescent="0.2">
      <c r="A277" s="11"/>
      <c r="B277" s="11"/>
      <c r="C277" s="11"/>
      <c r="D277" s="19"/>
      <c r="E277" s="12" t="s">
        <v>252</v>
      </c>
      <c r="F277" s="11">
        <v>0</v>
      </c>
      <c r="G277" s="17">
        <v>0</v>
      </c>
      <c r="H277" s="17">
        <v>0</v>
      </c>
      <c r="I277" s="17">
        <v>0</v>
      </c>
      <c r="J277" s="13">
        <f>F277*(G277+ (G277= 0))*(H277+ (H277= 0))*(I277+ (I277= 0))</f>
        <v>0</v>
      </c>
      <c r="K277" s="11"/>
      <c r="L277" s="11"/>
      <c r="M277" s="11"/>
    </row>
    <row r="278" spans="1:13" x14ac:dyDescent="0.2">
      <c r="A278" s="11"/>
      <c r="B278" s="11"/>
      <c r="C278" s="11"/>
      <c r="D278" s="19"/>
      <c r="E278" s="12" t="s">
        <v>253</v>
      </c>
      <c r="F278" s="11">
        <v>0</v>
      </c>
      <c r="G278" s="17">
        <v>0</v>
      </c>
      <c r="H278" s="17">
        <v>0</v>
      </c>
      <c r="I278" s="17">
        <v>0</v>
      </c>
      <c r="J278" s="13">
        <f>F278*(G278+ (G278= 0))*(H278+ (H278= 0))*(I278+ (I278= 0))</f>
        <v>0</v>
      </c>
      <c r="K278" s="11"/>
      <c r="L278" s="11"/>
      <c r="M278" s="11"/>
    </row>
    <row r="279" spans="1:13" x14ac:dyDescent="0.2">
      <c r="A279" s="11"/>
      <c r="B279" s="11"/>
      <c r="C279" s="11"/>
      <c r="D279" s="19"/>
      <c r="E279" s="12" t="s">
        <v>254</v>
      </c>
      <c r="F279" s="11">
        <v>1</v>
      </c>
      <c r="G279" s="17">
        <v>43.84</v>
      </c>
      <c r="H279" s="17">
        <v>0</v>
      </c>
      <c r="I279" s="17">
        <v>0</v>
      </c>
      <c r="J279" s="13">
        <f>F279*(G279+ (G279= 0))*(H279+ (H279= 0))*(I279+ (I279= 0))</f>
        <v>43.84</v>
      </c>
      <c r="K279" s="11"/>
      <c r="L279" s="11"/>
      <c r="M279" s="11"/>
    </row>
    <row r="280" spans="1:13" x14ac:dyDescent="0.2">
      <c r="A280" s="11"/>
      <c r="B280" s="11"/>
      <c r="C280" s="11"/>
      <c r="D280" s="19"/>
      <c r="E280" s="12" t="s">
        <v>255</v>
      </c>
      <c r="F280" s="11">
        <v>1</v>
      </c>
      <c r="G280" s="17">
        <v>60.62</v>
      </c>
      <c r="H280" s="17">
        <v>0</v>
      </c>
      <c r="I280" s="17">
        <v>0</v>
      </c>
      <c r="J280" s="13">
        <f>F280*(G280+ (G280= 0))*(H280+ (H280= 0))*(I280+ (I280= 0))</f>
        <v>60.62</v>
      </c>
      <c r="K280" s="11"/>
      <c r="L280" s="11"/>
      <c r="M280" s="11"/>
    </row>
    <row r="281" spans="1:13" x14ac:dyDescent="0.2">
      <c r="A281" s="11"/>
      <c r="B281" s="11"/>
      <c r="C281" s="11"/>
      <c r="D281" s="19"/>
      <c r="E281" s="12" t="s">
        <v>256</v>
      </c>
      <c r="F281" s="11">
        <v>1</v>
      </c>
      <c r="G281" s="17">
        <v>1.73</v>
      </c>
      <c r="H281" s="17">
        <v>0</v>
      </c>
      <c r="I281" s="17">
        <v>0</v>
      </c>
      <c r="J281" s="13">
        <f>F281*(G281+ (G281= 0))*(H281+ (H281= 0))*(I281+ (I281= 0))</f>
        <v>1.73</v>
      </c>
      <c r="K281" s="11"/>
      <c r="L281" s="11"/>
      <c r="M281" s="11"/>
    </row>
    <row r="282" spans="1:13" x14ac:dyDescent="0.2">
      <c r="A282" s="11"/>
      <c r="B282" s="11"/>
      <c r="C282" s="11"/>
      <c r="D282" s="19"/>
      <c r="E282" s="12" t="s">
        <v>257</v>
      </c>
      <c r="F282" s="11">
        <v>0</v>
      </c>
      <c r="G282" s="17">
        <v>0</v>
      </c>
      <c r="H282" s="17">
        <v>0</v>
      </c>
      <c r="I282" s="17">
        <v>0</v>
      </c>
      <c r="J282" s="13">
        <f>F282*(G282+ (G282= 0))*(H282+ (H282= 0))*(I282+ (I282= 0))</f>
        <v>0</v>
      </c>
      <c r="K282" s="11"/>
      <c r="L282" s="11"/>
      <c r="M282" s="11"/>
    </row>
    <row r="283" spans="1:13" x14ac:dyDescent="0.2">
      <c r="A283" s="11"/>
      <c r="B283" s="11"/>
      <c r="C283" s="11"/>
      <c r="D283" s="19"/>
      <c r="E283" s="12" t="s">
        <v>258</v>
      </c>
      <c r="F283" s="11">
        <v>1</v>
      </c>
      <c r="G283" s="17">
        <v>68.75</v>
      </c>
      <c r="H283" s="17">
        <v>0</v>
      </c>
      <c r="I283" s="17">
        <v>0</v>
      </c>
      <c r="J283" s="13">
        <f>F283*(G283+ (G283= 0))*(H283+ (H283= 0))*(I283+ (I283= 0))</f>
        <v>68.75</v>
      </c>
      <c r="K283" s="11"/>
      <c r="L283" s="11"/>
      <c r="M283" s="11"/>
    </row>
    <row r="284" spans="1:13" x14ac:dyDescent="0.2">
      <c r="A284" s="11"/>
      <c r="B284" s="11"/>
      <c r="C284" s="11"/>
      <c r="D284" s="19"/>
      <c r="E284" s="12" t="s">
        <v>259</v>
      </c>
      <c r="F284" s="11">
        <v>1</v>
      </c>
      <c r="G284" s="17">
        <v>53.7</v>
      </c>
      <c r="H284" s="17">
        <v>0</v>
      </c>
      <c r="I284" s="17">
        <v>0</v>
      </c>
      <c r="J284" s="13">
        <f>F284*(G284+ (G284= 0))*(H284+ (H284= 0))*(I284+ (I284= 0))</f>
        <v>53.7</v>
      </c>
      <c r="K284" s="11"/>
      <c r="L284" s="11"/>
      <c r="M284" s="11"/>
    </row>
    <row r="285" spans="1:13" x14ac:dyDescent="0.2">
      <c r="A285" s="11"/>
      <c r="B285" s="11"/>
      <c r="C285" s="11"/>
      <c r="D285" s="19"/>
      <c r="E285" s="12" t="s">
        <v>260</v>
      </c>
      <c r="F285" s="11">
        <v>0</v>
      </c>
      <c r="G285" s="17">
        <v>0</v>
      </c>
      <c r="H285" s="17">
        <v>0</v>
      </c>
      <c r="I285" s="17">
        <v>0</v>
      </c>
      <c r="J285" s="13">
        <f>F285*(G285+ (G285= 0))*(H285+ (H285= 0))*(I285+ (I285= 0))</f>
        <v>0</v>
      </c>
      <c r="K285" s="11"/>
      <c r="L285" s="11"/>
      <c r="M285" s="11"/>
    </row>
    <row r="286" spans="1:13" x14ac:dyDescent="0.2">
      <c r="A286" s="11"/>
      <c r="B286" s="11"/>
      <c r="C286" s="11"/>
      <c r="D286" s="19"/>
      <c r="E286" s="12" t="s">
        <v>261</v>
      </c>
      <c r="F286" s="11">
        <v>2</v>
      </c>
      <c r="G286" s="17">
        <v>0</v>
      </c>
      <c r="H286" s="17">
        <v>0</v>
      </c>
      <c r="I286" s="17">
        <v>11.3</v>
      </c>
      <c r="J286" s="17">
        <v>25.99</v>
      </c>
      <c r="K286" s="12" t="s">
        <v>262</v>
      </c>
      <c r="L286" s="11"/>
      <c r="M286" s="11"/>
    </row>
    <row r="287" spans="1:13" x14ac:dyDescent="0.2">
      <c r="A287" s="11"/>
      <c r="B287" s="11"/>
      <c r="C287" s="11"/>
      <c r="D287" s="19"/>
      <c r="E287" s="12" t="s">
        <v>263</v>
      </c>
      <c r="F287" s="11">
        <v>10</v>
      </c>
      <c r="G287" s="17">
        <v>0</v>
      </c>
      <c r="H287" s="17">
        <v>0</v>
      </c>
      <c r="I287" s="17">
        <v>5.12</v>
      </c>
      <c r="J287" s="17">
        <v>15.36</v>
      </c>
      <c r="K287" s="12" t="s">
        <v>264</v>
      </c>
      <c r="L287" s="11"/>
      <c r="M287" s="11"/>
    </row>
    <row r="288" spans="1:13" x14ac:dyDescent="0.2">
      <c r="A288" s="11"/>
      <c r="B288" s="11"/>
      <c r="C288" s="11"/>
      <c r="D288" s="19"/>
      <c r="E288" s="12" t="s">
        <v>265</v>
      </c>
      <c r="F288" s="11">
        <v>0</v>
      </c>
      <c r="G288" s="17">
        <v>0</v>
      </c>
      <c r="H288" s="17">
        <v>0</v>
      </c>
      <c r="I288" s="17">
        <v>0</v>
      </c>
      <c r="J288" s="13">
        <f>F288*(G288+ (G288= 0))*(H288+ (H288= 0))*(I288+ (I288= 0))</f>
        <v>0</v>
      </c>
      <c r="K288" s="11"/>
      <c r="L288" s="11"/>
      <c r="M288" s="11"/>
    </row>
    <row r="289" spans="1:13" x14ac:dyDescent="0.2">
      <c r="A289" s="11"/>
      <c r="B289" s="11"/>
      <c r="C289" s="11"/>
      <c r="D289" s="19"/>
      <c r="E289" s="12" t="s">
        <v>266</v>
      </c>
      <c r="F289" s="11">
        <v>3</v>
      </c>
      <c r="G289" s="17">
        <v>5.0999999999999996</v>
      </c>
      <c r="H289" s="17">
        <v>0</v>
      </c>
      <c r="I289" s="17">
        <v>0</v>
      </c>
      <c r="J289" s="17">
        <v>13.846499999999999</v>
      </c>
      <c r="K289" s="12" t="s">
        <v>267</v>
      </c>
      <c r="L289" s="11"/>
      <c r="M289" s="11"/>
    </row>
    <row r="290" spans="1:13" x14ac:dyDescent="0.2">
      <c r="A290" s="11"/>
      <c r="B290" s="11"/>
      <c r="C290" s="11"/>
      <c r="D290" s="19"/>
      <c r="E290" s="12" t="s">
        <v>268</v>
      </c>
      <c r="F290" s="11">
        <v>2</v>
      </c>
      <c r="G290" s="17">
        <v>5.0999999999999996</v>
      </c>
      <c r="H290" s="17">
        <v>0</v>
      </c>
      <c r="I290" s="17">
        <v>0</v>
      </c>
      <c r="J290" s="17">
        <v>8.0885999999999996</v>
      </c>
      <c r="K290" s="12" t="s">
        <v>269</v>
      </c>
      <c r="L290" s="11"/>
      <c r="M290" s="11"/>
    </row>
    <row r="291" spans="1:13" x14ac:dyDescent="0.2">
      <c r="A291" s="11"/>
      <c r="B291" s="11"/>
      <c r="C291" s="11"/>
      <c r="D291" s="19"/>
      <c r="E291" s="12" t="s">
        <v>270</v>
      </c>
      <c r="F291" s="11">
        <v>2</v>
      </c>
      <c r="G291" s="17">
        <v>3.05</v>
      </c>
      <c r="H291" s="17">
        <v>0</v>
      </c>
      <c r="I291" s="17">
        <v>0</v>
      </c>
      <c r="J291" s="17">
        <v>3.7758999999999996</v>
      </c>
      <c r="K291" s="12" t="s">
        <v>271</v>
      </c>
      <c r="L291" s="11"/>
      <c r="M291" s="11"/>
    </row>
    <row r="292" spans="1:13" x14ac:dyDescent="0.2">
      <c r="A292" s="11"/>
      <c r="B292" s="11"/>
      <c r="C292" s="11"/>
      <c r="D292" s="19"/>
      <c r="E292" s="12" t="s">
        <v>272</v>
      </c>
      <c r="F292" s="11">
        <v>2</v>
      </c>
      <c r="G292" s="17">
        <v>4.3499999999999996</v>
      </c>
      <c r="H292" s="17">
        <v>0</v>
      </c>
      <c r="I292" s="17">
        <v>0</v>
      </c>
      <c r="J292" s="17">
        <v>5.3852999999999991</v>
      </c>
      <c r="K292" s="12" t="s">
        <v>271</v>
      </c>
      <c r="L292" s="11"/>
      <c r="M292" s="11"/>
    </row>
    <row r="293" spans="1:13" x14ac:dyDescent="0.2">
      <c r="A293" s="11"/>
      <c r="B293" s="11"/>
      <c r="C293" s="11"/>
      <c r="D293" s="19"/>
      <c r="E293" s="12" t="s">
        <v>273</v>
      </c>
      <c r="F293" s="11">
        <v>2</v>
      </c>
      <c r="G293" s="17">
        <v>3.85</v>
      </c>
      <c r="H293" s="17">
        <v>0</v>
      </c>
      <c r="I293" s="17">
        <v>0</v>
      </c>
      <c r="J293" s="17">
        <v>5.2129000000000003</v>
      </c>
      <c r="K293" s="12" t="s">
        <v>274</v>
      </c>
      <c r="L293" s="11"/>
      <c r="M293" s="11"/>
    </row>
    <row r="294" spans="1:13" x14ac:dyDescent="0.2">
      <c r="A294" s="11"/>
      <c r="B294" s="11"/>
      <c r="C294" s="11"/>
      <c r="D294" s="19"/>
      <c r="E294" s="12" t="s">
        <v>275</v>
      </c>
      <c r="F294" s="11">
        <v>2</v>
      </c>
      <c r="G294" s="17">
        <v>5.6</v>
      </c>
      <c r="H294" s="17">
        <v>0</v>
      </c>
      <c r="I294" s="17">
        <v>0</v>
      </c>
      <c r="J294" s="17">
        <v>8.8816000000000006</v>
      </c>
      <c r="K294" s="12" t="s">
        <v>269</v>
      </c>
      <c r="L294" s="11"/>
      <c r="M294" s="11"/>
    </row>
    <row r="295" spans="1:13" x14ac:dyDescent="0.2">
      <c r="A295" s="11"/>
      <c r="B295" s="11"/>
      <c r="C295" s="11"/>
      <c r="D295" s="19"/>
      <c r="E295" s="12" t="s">
        <v>276</v>
      </c>
      <c r="F295" s="11">
        <v>2</v>
      </c>
      <c r="G295" s="17">
        <v>1.5</v>
      </c>
      <c r="H295" s="17">
        <v>0</v>
      </c>
      <c r="I295" s="17">
        <v>0</v>
      </c>
      <c r="J295" s="17">
        <v>1.5030000000000001</v>
      </c>
      <c r="K295" s="12" t="s">
        <v>277</v>
      </c>
      <c r="L295" s="11"/>
      <c r="M295" s="11"/>
    </row>
    <row r="296" spans="1:13" x14ac:dyDescent="0.2">
      <c r="A296" s="11"/>
      <c r="B296" s="11"/>
      <c r="C296" s="11"/>
      <c r="D296" s="19"/>
      <c r="E296" s="12" t="s">
        <v>278</v>
      </c>
      <c r="F296" s="11">
        <v>2</v>
      </c>
      <c r="G296" s="17">
        <v>2.5</v>
      </c>
      <c r="H296" s="17">
        <v>0</v>
      </c>
      <c r="I296" s="17">
        <v>0</v>
      </c>
      <c r="J296" s="17">
        <v>2.5049999999999999</v>
      </c>
      <c r="K296" s="12" t="s">
        <v>277</v>
      </c>
      <c r="L296" s="11"/>
      <c r="M296" s="11"/>
    </row>
    <row r="297" spans="1:13" x14ac:dyDescent="0.2">
      <c r="A297" s="11"/>
      <c r="B297" s="11"/>
      <c r="C297" s="11"/>
      <c r="D297" s="19"/>
      <c r="E297" s="12" t="s">
        <v>279</v>
      </c>
      <c r="F297" s="11">
        <v>0</v>
      </c>
      <c r="G297" s="17">
        <v>0</v>
      </c>
      <c r="H297" s="17">
        <v>0</v>
      </c>
      <c r="I297" s="17">
        <v>0</v>
      </c>
      <c r="J297" s="13">
        <f>F297*(G297+ (G297= 0))*(H297+ (H297= 0))*(I297+ (I297= 0))</f>
        <v>0</v>
      </c>
      <c r="K297" s="11"/>
      <c r="L297" s="11"/>
      <c r="M297" s="11"/>
    </row>
    <row r="298" spans="1:13" x14ac:dyDescent="0.2">
      <c r="A298" s="11"/>
      <c r="B298" s="11"/>
      <c r="C298" s="11"/>
      <c r="D298" s="19"/>
      <c r="E298" s="12" t="s">
        <v>0</v>
      </c>
      <c r="F298" s="11">
        <v>2</v>
      </c>
      <c r="G298" s="17">
        <v>1.25</v>
      </c>
      <c r="H298" s="17">
        <v>0</v>
      </c>
      <c r="I298" s="17">
        <v>0</v>
      </c>
      <c r="J298" s="17">
        <v>0.8</v>
      </c>
      <c r="K298" s="12" t="s">
        <v>280</v>
      </c>
      <c r="L298" s="11"/>
      <c r="M298" s="11"/>
    </row>
    <row r="299" spans="1:13" x14ac:dyDescent="0.2">
      <c r="A299" s="11"/>
      <c r="B299" s="11"/>
      <c r="C299" s="11"/>
      <c r="D299" s="19"/>
      <c r="E299" s="12" t="s">
        <v>0</v>
      </c>
      <c r="F299" s="11">
        <v>2</v>
      </c>
      <c r="G299" s="17">
        <v>1.45</v>
      </c>
      <c r="H299" s="17">
        <v>0</v>
      </c>
      <c r="I299" s="17">
        <v>0</v>
      </c>
      <c r="J299" s="17">
        <v>0.92799999999999994</v>
      </c>
      <c r="K299" s="12" t="s">
        <v>280</v>
      </c>
      <c r="L299" s="11"/>
      <c r="M299" s="11"/>
    </row>
    <row r="300" spans="1:13" x14ac:dyDescent="0.2">
      <c r="A300" s="11"/>
      <c r="B300" s="11"/>
      <c r="C300" s="11"/>
      <c r="D300" s="19"/>
      <c r="E300" s="12" t="s">
        <v>0</v>
      </c>
      <c r="F300" s="11">
        <v>1</v>
      </c>
      <c r="G300" s="17">
        <v>1.75</v>
      </c>
      <c r="H300" s="17">
        <v>0</v>
      </c>
      <c r="I300" s="17">
        <v>0</v>
      </c>
      <c r="J300" s="17">
        <v>0.56000000000000005</v>
      </c>
      <c r="K300" s="12" t="s">
        <v>280</v>
      </c>
      <c r="L300" s="11"/>
      <c r="M300" s="11"/>
    </row>
    <row r="301" spans="1:13" x14ac:dyDescent="0.2">
      <c r="A301" s="11"/>
      <c r="B301" s="11"/>
      <c r="C301" s="11"/>
      <c r="D301" s="19"/>
      <c r="E301" s="12" t="s">
        <v>0</v>
      </c>
      <c r="F301" s="11">
        <v>1</v>
      </c>
      <c r="G301" s="17">
        <v>2</v>
      </c>
      <c r="H301" s="17">
        <v>0</v>
      </c>
      <c r="I301" s="17">
        <v>0</v>
      </c>
      <c r="J301" s="17">
        <v>0.64</v>
      </c>
      <c r="K301" s="12" t="s">
        <v>280</v>
      </c>
      <c r="L301" s="11"/>
      <c r="M301" s="11"/>
    </row>
    <row r="302" spans="1:13" x14ac:dyDescent="0.2">
      <c r="A302" s="11"/>
      <c r="B302" s="11"/>
      <c r="C302" s="11"/>
      <c r="D302" s="19"/>
      <c r="E302" s="11"/>
      <c r="F302" s="11"/>
      <c r="G302" s="11"/>
      <c r="H302" s="11"/>
      <c r="I302" s="11"/>
      <c r="J302" s="16" t="s">
        <v>281</v>
      </c>
      <c r="K302" s="10">
        <f>SUM(J277:J301)</f>
        <v>322.1167999999999</v>
      </c>
      <c r="L302" s="17">
        <v>18.45</v>
      </c>
      <c r="M302" s="10">
        <f>ROUND(L302*K302,2)</f>
        <v>5943.05</v>
      </c>
    </row>
    <row r="303" spans="1:13" ht="0.95" customHeight="1" x14ac:dyDescent="0.2">
      <c r="A303" s="18"/>
      <c r="B303" s="18"/>
      <c r="C303" s="18"/>
      <c r="D303" s="26"/>
      <c r="E303" s="18"/>
      <c r="F303" s="18"/>
      <c r="G303" s="18"/>
      <c r="H303" s="18"/>
      <c r="I303" s="18"/>
      <c r="J303" s="18"/>
      <c r="K303" s="18"/>
      <c r="L303" s="18"/>
      <c r="M303" s="18"/>
    </row>
    <row r="304" spans="1:13" x14ac:dyDescent="0.2">
      <c r="A304" s="12" t="s">
        <v>282</v>
      </c>
      <c r="B304" s="12" t="s">
        <v>20</v>
      </c>
      <c r="C304" s="12" t="s">
        <v>21</v>
      </c>
      <c r="D304" s="25" t="s">
        <v>283</v>
      </c>
      <c r="E304" s="11"/>
      <c r="F304" s="11"/>
      <c r="G304" s="11"/>
      <c r="H304" s="11"/>
      <c r="I304" s="11"/>
      <c r="J304" s="11"/>
      <c r="K304" s="13">
        <f>K333</f>
        <v>102.94761</v>
      </c>
      <c r="L304" s="13">
        <f>L333</f>
        <v>57.56</v>
      </c>
      <c r="M304" s="13">
        <f>M333</f>
        <v>5925.66</v>
      </c>
    </row>
    <row r="305" spans="1:13" ht="90" x14ac:dyDescent="0.2">
      <c r="A305" s="11"/>
      <c r="B305" s="11"/>
      <c r="C305" s="11"/>
      <c r="D305" s="19" t="s">
        <v>284</v>
      </c>
      <c r="E305" s="11"/>
      <c r="F305" s="11"/>
      <c r="G305" s="11"/>
      <c r="H305" s="11"/>
      <c r="I305" s="11"/>
      <c r="J305" s="11"/>
      <c r="K305" s="11"/>
      <c r="L305" s="11"/>
      <c r="M305" s="11"/>
    </row>
    <row r="306" spans="1:13" x14ac:dyDescent="0.2">
      <c r="A306" s="11"/>
      <c r="B306" s="11"/>
      <c r="C306" s="11"/>
      <c r="D306" s="19"/>
      <c r="E306" s="12" t="s">
        <v>285</v>
      </c>
      <c r="F306" s="11">
        <v>0</v>
      </c>
      <c r="G306" s="17">
        <v>0</v>
      </c>
      <c r="H306" s="17">
        <v>0</v>
      </c>
      <c r="I306" s="17">
        <v>0</v>
      </c>
      <c r="J306" s="13">
        <f>F306*(G306+ (G306= 0))*(H306+ (H306= 0))*(I306+ (I306= 0))</f>
        <v>0</v>
      </c>
      <c r="K306" s="11"/>
      <c r="L306" s="11"/>
      <c r="M306" s="11"/>
    </row>
    <row r="307" spans="1:13" x14ac:dyDescent="0.2">
      <c r="A307" s="11"/>
      <c r="B307" s="11"/>
      <c r="C307" s="11"/>
      <c r="D307" s="19"/>
      <c r="E307" s="12" t="s">
        <v>54</v>
      </c>
      <c r="F307" s="11">
        <v>0</v>
      </c>
      <c r="G307" s="17">
        <v>0</v>
      </c>
      <c r="H307" s="17">
        <v>0</v>
      </c>
      <c r="I307" s="17">
        <v>0</v>
      </c>
      <c r="J307" s="13">
        <f>F307*(G307+ (G307= 0))*(H307+ (H307= 0))*(I307+ (I307= 0))</f>
        <v>0</v>
      </c>
      <c r="K307" s="11"/>
      <c r="L307" s="11"/>
      <c r="M307" s="11"/>
    </row>
    <row r="308" spans="1:13" x14ac:dyDescent="0.2">
      <c r="A308" s="11"/>
      <c r="B308" s="11"/>
      <c r="C308" s="11"/>
      <c r="D308" s="19"/>
      <c r="E308" s="12" t="s">
        <v>286</v>
      </c>
      <c r="F308" s="11">
        <v>4</v>
      </c>
      <c r="G308" s="17">
        <v>2.6</v>
      </c>
      <c r="H308" s="17">
        <v>0.6</v>
      </c>
      <c r="I308" s="17">
        <v>0</v>
      </c>
      <c r="J308" s="13">
        <f>F308*(G308+ (G308= 0))*(H308+ (H308= 0))*(I308+ (I308= 0))</f>
        <v>6.24</v>
      </c>
      <c r="K308" s="11"/>
      <c r="L308" s="11"/>
      <c r="M308" s="11"/>
    </row>
    <row r="309" spans="1:13" x14ac:dyDescent="0.2">
      <c r="A309" s="11"/>
      <c r="B309" s="11"/>
      <c r="C309" s="11"/>
      <c r="D309" s="19"/>
      <c r="E309" s="12" t="s">
        <v>0</v>
      </c>
      <c r="F309" s="11">
        <v>6</v>
      </c>
      <c r="G309" s="17">
        <v>3.95</v>
      </c>
      <c r="H309" s="17">
        <v>0.6</v>
      </c>
      <c r="I309" s="17">
        <v>0</v>
      </c>
      <c r="J309" s="13">
        <f>F309*(G309+ (G309= 0))*(H309+ (H309= 0))*(I309+ (I309= 0))</f>
        <v>14.22</v>
      </c>
      <c r="K309" s="11"/>
      <c r="L309" s="11"/>
      <c r="M309" s="11"/>
    </row>
    <row r="310" spans="1:13" x14ac:dyDescent="0.2">
      <c r="A310" s="11"/>
      <c r="B310" s="11"/>
      <c r="C310" s="11"/>
      <c r="D310" s="19"/>
      <c r="E310" s="12" t="s">
        <v>287</v>
      </c>
      <c r="F310" s="11">
        <v>13</v>
      </c>
      <c r="G310" s="17">
        <v>2.4500000000000002</v>
      </c>
      <c r="H310" s="17">
        <v>0.6</v>
      </c>
      <c r="I310" s="17">
        <v>0</v>
      </c>
      <c r="J310" s="13">
        <f>F310*(G310+ (G310= 0))*(H310+ (H310= 0))*(I310+ (I310= 0))</f>
        <v>19.11</v>
      </c>
      <c r="K310" s="11"/>
      <c r="L310" s="11"/>
      <c r="M310" s="11"/>
    </row>
    <row r="311" spans="1:13" x14ac:dyDescent="0.2">
      <c r="A311" s="11"/>
      <c r="B311" s="11"/>
      <c r="C311" s="11"/>
      <c r="D311" s="19"/>
      <c r="E311" s="12" t="s">
        <v>288</v>
      </c>
      <c r="F311" s="11">
        <v>6</v>
      </c>
      <c r="G311" s="17">
        <v>3.17</v>
      </c>
      <c r="H311" s="17">
        <v>0.6</v>
      </c>
      <c r="I311" s="17">
        <v>0</v>
      </c>
      <c r="J311" s="13">
        <f>F311*(G311+ (G311= 0))*(H311+ (H311= 0))*(I311+ (I311= 0))</f>
        <v>11.411999999999999</v>
      </c>
      <c r="K311" s="11"/>
      <c r="L311" s="11"/>
      <c r="M311" s="11"/>
    </row>
    <row r="312" spans="1:13" x14ac:dyDescent="0.2">
      <c r="A312" s="11"/>
      <c r="B312" s="11"/>
      <c r="C312" s="11"/>
      <c r="D312" s="19"/>
      <c r="E312" s="12" t="s">
        <v>0</v>
      </c>
      <c r="F312" s="11">
        <v>1</v>
      </c>
      <c r="G312" s="17">
        <v>2.68</v>
      </c>
      <c r="H312" s="17">
        <v>0.6</v>
      </c>
      <c r="I312" s="17">
        <v>0</v>
      </c>
      <c r="J312" s="13">
        <f>F312*(G312+ (G312= 0))*(H312+ (H312= 0))*(I312+ (I312= 0))</f>
        <v>1.6080000000000001</v>
      </c>
      <c r="K312" s="11"/>
      <c r="L312" s="11"/>
      <c r="M312" s="11"/>
    </row>
    <row r="313" spans="1:13" x14ac:dyDescent="0.2">
      <c r="A313" s="11"/>
      <c r="B313" s="11"/>
      <c r="C313" s="11"/>
      <c r="D313" s="19"/>
      <c r="E313" s="12" t="s">
        <v>0</v>
      </c>
      <c r="F313" s="11">
        <v>1</v>
      </c>
      <c r="G313" s="17">
        <v>1.83</v>
      </c>
      <c r="H313" s="17">
        <v>0.6</v>
      </c>
      <c r="I313" s="17">
        <v>0</v>
      </c>
      <c r="J313" s="13">
        <f>F313*(G313+ (G313= 0))*(H313+ (H313= 0))*(I313+ (I313= 0))</f>
        <v>1.0980000000000001</v>
      </c>
      <c r="K313" s="11"/>
      <c r="L313" s="11"/>
      <c r="M313" s="11"/>
    </row>
    <row r="314" spans="1:13" x14ac:dyDescent="0.2">
      <c r="A314" s="11"/>
      <c r="B314" s="11"/>
      <c r="C314" s="11"/>
      <c r="D314" s="19"/>
      <c r="E314" s="12" t="s">
        <v>0</v>
      </c>
      <c r="F314" s="11">
        <v>1</v>
      </c>
      <c r="G314" s="17">
        <v>1</v>
      </c>
      <c r="H314" s="17">
        <v>0.6</v>
      </c>
      <c r="I314" s="17">
        <v>0</v>
      </c>
      <c r="J314" s="13">
        <f>F314*(G314+ (G314= 0))*(H314+ (H314= 0))*(I314+ (I314= 0))</f>
        <v>0.6</v>
      </c>
      <c r="K314" s="11"/>
      <c r="L314" s="11"/>
      <c r="M314" s="11"/>
    </row>
    <row r="315" spans="1:13" x14ac:dyDescent="0.2">
      <c r="A315" s="11"/>
      <c r="B315" s="11"/>
      <c r="C315" s="11"/>
      <c r="D315" s="19"/>
      <c r="E315" s="12" t="s">
        <v>0</v>
      </c>
      <c r="F315" s="11">
        <v>0</v>
      </c>
      <c r="G315" s="17">
        <v>0</v>
      </c>
      <c r="H315" s="17">
        <v>0</v>
      </c>
      <c r="I315" s="17">
        <v>0</v>
      </c>
      <c r="J315" s="13">
        <f>F315*(G315+ (G315= 0))*(H315+ (H315= 0))*(I315+ (I315= 0))</f>
        <v>0</v>
      </c>
      <c r="K315" s="11"/>
      <c r="L315" s="11"/>
      <c r="M315" s="11"/>
    </row>
    <row r="316" spans="1:13" x14ac:dyDescent="0.2">
      <c r="A316" s="11"/>
      <c r="B316" s="11"/>
      <c r="C316" s="11"/>
      <c r="D316" s="19"/>
      <c r="E316" s="12" t="s">
        <v>289</v>
      </c>
      <c r="F316" s="11">
        <v>0</v>
      </c>
      <c r="G316" s="17">
        <v>0</v>
      </c>
      <c r="H316" s="17">
        <v>0</v>
      </c>
      <c r="I316" s="17">
        <v>0</v>
      </c>
      <c r="J316" s="13">
        <f>F316*(G316+ (G316= 0))*(H316+ (H316= 0))*(I316+ (I316= 0))</f>
        <v>0</v>
      </c>
      <c r="K316" s="11"/>
      <c r="L316" s="11"/>
      <c r="M316" s="11"/>
    </row>
    <row r="317" spans="1:13" x14ac:dyDescent="0.2">
      <c r="A317" s="11"/>
      <c r="B317" s="11"/>
      <c r="C317" s="11"/>
      <c r="D317" s="19"/>
      <c r="E317" s="12" t="s">
        <v>290</v>
      </c>
      <c r="F317" s="11">
        <v>2</v>
      </c>
      <c r="G317" s="17">
        <v>4.8</v>
      </c>
      <c r="H317" s="17">
        <v>0</v>
      </c>
      <c r="I317" s="17">
        <v>0</v>
      </c>
      <c r="J317" s="17">
        <v>5.3568000000000007</v>
      </c>
      <c r="K317" s="12" t="s">
        <v>291</v>
      </c>
      <c r="L317" s="11"/>
      <c r="M317" s="11"/>
    </row>
    <row r="318" spans="1:13" x14ac:dyDescent="0.2">
      <c r="A318" s="11"/>
      <c r="B318" s="11"/>
      <c r="C318" s="11"/>
      <c r="D318" s="19"/>
      <c r="E318" s="12" t="s">
        <v>292</v>
      </c>
      <c r="F318" s="11">
        <v>1</v>
      </c>
      <c r="G318" s="17">
        <v>4.4000000000000004</v>
      </c>
      <c r="H318" s="17">
        <v>0</v>
      </c>
      <c r="I318" s="17">
        <v>0</v>
      </c>
      <c r="J318" s="17">
        <v>2.7236000000000002</v>
      </c>
      <c r="K318" s="12" t="s">
        <v>271</v>
      </c>
      <c r="L318" s="11"/>
      <c r="M318" s="11"/>
    </row>
    <row r="319" spans="1:13" x14ac:dyDescent="0.2">
      <c r="A319" s="11"/>
      <c r="B319" s="11"/>
      <c r="C319" s="11"/>
      <c r="D319" s="19"/>
      <c r="E319" s="12" t="s">
        <v>293</v>
      </c>
      <c r="F319" s="11">
        <v>2</v>
      </c>
      <c r="G319" s="17">
        <v>6.2</v>
      </c>
      <c r="H319" s="17">
        <v>0</v>
      </c>
      <c r="I319" s="17">
        <v>0</v>
      </c>
      <c r="J319" s="17">
        <v>7.6756000000000002</v>
      </c>
      <c r="K319" s="12" t="s">
        <v>271</v>
      </c>
      <c r="L319" s="11"/>
      <c r="M319" s="11"/>
    </row>
    <row r="320" spans="1:13" x14ac:dyDescent="0.2">
      <c r="A320" s="11"/>
      <c r="B320" s="11"/>
      <c r="C320" s="11"/>
      <c r="D320" s="19"/>
      <c r="E320" s="12" t="s">
        <v>294</v>
      </c>
      <c r="F320" s="11">
        <v>1</v>
      </c>
      <c r="G320" s="17">
        <v>4.2</v>
      </c>
      <c r="H320" s="17">
        <v>0</v>
      </c>
      <c r="I320" s="17">
        <v>0</v>
      </c>
      <c r="J320" s="17">
        <v>2.5998000000000001</v>
      </c>
      <c r="K320" s="12" t="s">
        <v>271</v>
      </c>
      <c r="L320" s="11"/>
      <c r="M320" s="11"/>
    </row>
    <row r="321" spans="1:13" x14ac:dyDescent="0.2">
      <c r="A321" s="11"/>
      <c r="B321" s="11"/>
      <c r="C321" s="11"/>
      <c r="D321" s="19"/>
      <c r="E321" s="12" t="s">
        <v>295</v>
      </c>
      <c r="F321" s="11">
        <v>2</v>
      </c>
      <c r="G321" s="17">
        <v>2.5</v>
      </c>
      <c r="H321" s="17">
        <v>0</v>
      </c>
      <c r="I321" s="17">
        <v>0</v>
      </c>
      <c r="J321" s="17">
        <v>2.5049999999999999</v>
      </c>
      <c r="K321" s="12" t="s">
        <v>277</v>
      </c>
      <c r="L321" s="11"/>
      <c r="M321" s="11"/>
    </row>
    <row r="322" spans="1:13" x14ac:dyDescent="0.2">
      <c r="A322" s="11"/>
      <c r="B322" s="11"/>
      <c r="C322" s="11"/>
      <c r="D322" s="19"/>
      <c r="E322" s="12" t="s">
        <v>296</v>
      </c>
      <c r="F322" s="11">
        <v>0</v>
      </c>
      <c r="G322" s="17">
        <v>0</v>
      </c>
      <c r="H322" s="17">
        <v>0</v>
      </c>
      <c r="I322" s="17">
        <v>0</v>
      </c>
      <c r="J322" s="13">
        <f>F322*(G322+ (G322= 0))*(H322+ (H322= 0))*(I322+ (I322= 0))</f>
        <v>0</v>
      </c>
      <c r="K322" s="11"/>
      <c r="L322" s="11"/>
      <c r="M322" s="11"/>
    </row>
    <row r="323" spans="1:13" x14ac:dyDescent="0.2">
      <c r="A323" s="11"/>
      <c r="B323" s="11"/>
      <c r="C323" s="11"/>
      <c r="D323" s="19"/>
      <c r="E323" s="12" t="s">
        <v>297</v>
      </c>
      <c r="F323" s="11">
        <v>2</v>
      </c>
      <c r="G323" s="17">
        <v>16.34</v>
      </c>
      <c r="H323" s="17">
        <v>0</v>
      </c>
      <c r="I323" s="17">
        <v>0</v>
      </c>
      <c r="J323" s="17">
        <v>9.8040000000000003</v>
      </c>
      <c r="K323" s="12" t="s">
        <v>264</v>
      </c>
      <c r="L323" s="11"/>
      <c r="M323" s="11"/>
    </row>
    <row r="324" spans="1:13" x14ac:dyDescent="0.2">
      <c r="A324" s="11"/>
      <c r="B324" s="11"/>
      <c r="C324" s="11"/>
      <c r="D324" s="19"/>
      <c r="E324" s="12" t="s">
        <v>298</v>
      </c>
      <c r="F324" s="11">
        <v>1</v>
      </c>
      <c r="G324" s="17">
        <v>7.96</v>
      </c>
      <c r="H324" s="17">
        <v>0</v>
      </c>
      <c r="I324" s="17">
        <v>0</v>
      </c>
      <c r="J324" s="17">
        <v>7.2038000000000002</v>
      </c>
      <c r="K324" s="12" t="s">
        <v>267</v>
      </c>
      <c r="L324" s="11"/>
      <c r="M324" s="11"/>
    </row>
    <row r="325" spans="1:13" x14ac:dyDescent="0.2">
      <c r="A325" s="11"/>
      <c r="B325" s="11"/>
      <c r="C325" s="11"/>
      <c r="D325" s="19"/>
      <c r="E325" s="12" t="s">
        <v>299</v>
      </c>
      <c r="F325" s="11">
        <v>40</v>
      </c>
      <c r="G325" s="17">
        <v>1.4</v>
      </c>
      <c r="H325" s="17">
        <v>0.01</v>
      </c>
      <c r="I325" s="17">
        <v>9.84</v>
      </c>
      <c r="J325" s="13">
        <f>F325*(G325+ (G325= 0))*(H325+ (H325= 0))*(I325+ (I325= 0))</f>
        <v>5.5104000000000006</v>
      </c>
      <c r="K325" s="11"/>
      <c r="L325" s="11"/>
      <c r="M325" s="11"/>
    </row>
    <row r="326" spans="1:13" x14ac:dyDescent="0.2">
      <c r="A326" s="11"/>
      <c r="B326" s="11"/>
      <c r="C326" s="11"/>
      <c r="D326" s="19"/>
      <c r="E326" s="12" t="s">
        <v>300</v>
      </c>
      <c r="F326" s="11">
        <v>0</v>
      </c>
      <c r="G326" s="17">
        <v>0</v>
      </c>
      <c r="H326" s="17">
        <v>0</v>
      </c>
      <c r="I326" s="17">
        <v>0</v>
      </c>
      <c r="J326" s="13">
        <f>F326*(G326+ (G326= 0))*(H326+ (H326= 0))*(I326+ (I326= 0))</f>
        <v>0</v>
      </c>
      <c r="K326" s="11"/>
      <c r="L326" s="11"/>
      <c r="M326" s="11"/>
    </row>
    <row r="327" spans="1:13" x14ac:dyDescent="0.2">
      <c r="A327" s="11"/>
      <c r="B327" s="11"/>
      <c r="C327" s="11"/>
      <c r="D327" s="19"/>
      <c r="E327" s="12" t="s">
        <v>163</v>
      </c>
      <c r="F327" s="11">
        <v>1</v>
      </c>
      <c r="G327" s="17">
        <v>1.65</v>
      </c>
      <c r="H327" s="17">
        <v>0</v>
      </c>
      <c r="I327" s="17">
        <v>0</v>
      </c>
      <c r="J327" s="17">
        <v>0.62864999999999993</v>
      </c>
      <c r="K327" s="12" t="s">
        <v>301</v>
      </c>
      <c r="L327" s="11"/>
      <c r="M327" s="11"/>
    </row>
    <row r="328" spans="1:13" x14ac:dyDescent="0.2">
      <c r="A328" s="11"/>
      <c r="B328" s="11"/>
      <c r="C328" s="11"/>
      <c r="D328" s="19"/>
      <c r="E328" s="12" t="s">
        <v>165</v>
      </c>
      <c r="F328" s="11">
        <v>1</v>
      </c>
      <c r="G328" s="17">
        <v>5.31</v>
      </c>
      <c r="H328" s="17">
        <v>0</v>
      </c>
      <c r="I328" s="17">
        <v>0</v>
      </c>
      <c r="J328" s="17">
        <v>2.02311</v>
      </c>
      <c r="K328" s="12" t="s">
        <v>301</v>
      </c>
      <c r="L328" s="11"/>
      <c r="M328" s="11"/>
    </row>
    <row r="329" spans="1:13" x14ac:dyDescent="0.2">
      <c r="A329" s="11"/>
      <c r="B329" s="11"/>
      <c r="C329" s="11"/>
      <c r="D329" s="19"/>
      <c r="E329" s="12" t="s">
        <v>166</v>
      </c>
      <c r="F329" s="11">
        <v>1</v>
      </c>
      <c r="G329" s="17">
        <v>1.55</v>
      </c>
      <c r="H329" s="17">
        <v>0</v>
      </c>
      <c r="I329" s="17">
        <v>0</v>
      </c>
      <c r="J329" s="17">
        <v>0.7238500000000001</v>
      </c>
      <c r="K329" s="12" t="s">
        <v>302</v>
      </c>
      <c r="L329" s="11"/>
      <c r="M329" s="11"/>
    </row>
    <row r="330" spans="1:13" x14ac:dyDescent="0.2">
      <c r="A330" s="11"/>
      <c r="B330" s="11"/>
      <c r="C330" s="11"/>
      <c r="D330" s="19"/>
      <c r="E330" s="12" t="s">
        <v>170</v>
      </c>
      <c r="F330" s="11">
        <v>2</v>
      </c>
      <c r="G330" s="17">
        <v>1.5</v>
      </c>
      <c r="H330" s="17">
        <v>0</v>
      </c>
      <c r="I330" s="17">
        <v>0</v>
      </c>
      <c r="J330" s="17">
        <v>1.143</v>
      </c>
      <c r="K330" s="12" t="s">
        <v>301</v>
      </c>
      <c r="L330" s="11"/>
      <c r="M330" s="11"/>
    </row>
    <row r="331" spans="1:13" x14ac:dyDescent="0.2">
      <c r="A331" s="11"/>
      <c r="B331" s="11"/>
      <c r="C331" s="11"/>
      <c r="D331" s="19"/>
      <c r="E331" s="12" t="s">
        <v>173</v>
      </c>
      <c r="F331" s="11">
        <v>2</v>
      </c>
      <c r="G331" s="17">
        <v>1</v>
      </c>
      <c r="H331" s="17">
        <v>0</v>
      </c>
      <c r="I331" s="17">
        <v>0</v>
      </c>
      <c r="J331" s="17">
        <v>0.76200000000000001</v>
      </c>
      <c r="K331" s="12" t="s">
        <v>301</v>
      </c>
      <c r="L331" s="11"/>
      <c r="M331" s="11"/>
    </row>
    <row r="332" spans="1:13" x14ac:dyDescent="0.2">
      <c r="A332" s="11"/>
      <c r="B332" s="11"/>
      <c r="C332" s="11"/>
      <c r="D332" s="19"/>
      <c r="E332" s="12" t="s">
        <v>0</v>
      </c>
      <c r="F332" s="11">
        <v>0</v>
      </c>
      <c r="G332" s="17">
        <v>0</v>
      </c>
      <c r="H332" s="17">
        <v>0</v>
      </c>
      <c r="I332" s="17">
        <v>0</v>
      </c>
      <c r="J332" s="13">
        <f>F332*(G332+ (G332= 0))*(H332+ (H332= 0))*(I332+ (I332= 0))</f>
        <v>0</v>
      </c>
      <c r="K332" s="11"/>
      <c r="L332" s="11"/>
      <c r="M332" s="11"/>
    </row>
    <row r="333" spans="1:13" x14ac:dyDescent="0.2">
      <c r="A333" s="11"/>
      <c r="B333" s="11"/>
      <c r="C333" s="11"/>
      <c r="D333" s="19"/>
      <c r="E333" s="11"/>
      <c r="F333" s="11"/>
      <c r="G333" s="11"/>
      <c r="H333" s="11"/>
      <c r="I333" s="11"/>
      <c r="J333" s="16" t="s">
        <v>303</v>
      </c>
      <c r="K333" s="10">
        <f>SUM(J306:J332)</f>
        <v>102.94761</v>
      </c>
      <c r="L333" s="17">
        <v>57.56</v>
      </c>
      <c r="M333" s="10">
        <f>ROUND(L333*K333,2)</f>
        <v>5925.66</v>
      </c>
    </row>
    <row r="334" spans="1:13" ht="0.95" customHeight="1" x14ac:dyDescent="0.2">
      <c r="A334" s="18"/>
      <c r="B334" s="18"/>
      <c r="C334" s="18"/>
      <c r="D334" s="26"/>
      <c r="E334" s="18"/>
      <c r="F334" s="18"/>
      <c r="G334" s="18"/>
      <c r="H334" s="18"/>
      <c r="I334" s="18"/>
      <c r="J334" s="18"/>
      <c r="K334" s="18"/>
      <c r="L334" s="18"/>
      <c r="M334" s="18"/>
    </row>
    <row r="335" spans="1:13" x14ac:dyDescent="0.2">
      <c r="A335" s="12" t="s">
        <v>304</v>
      </c>
      <c r="B335" s="12" t="s">
        <v>20</v>
      </c>
      <c r="C335" s="12" t="s">
        <v>21</v>
      </c>
      <c r="D335" s="25" t="s">
        <v>305</v>
      </c>
      <c r="E335" s="11"/>
      <c r="F335" s="11"/>
      <c r="G335" s="11"/>
      <c r="H335" s="11"/>
      <c r="I335" s="11"/>
      <c r="J335" s="11"/>
      <c r="K335" s="13">
        <f>K339</f>
        <v>2.2410000000000001</v>
      </c>
      <c r="L335" s="13">
        <f>L339</f>
        <v>58.6</v>
      </c>
      <c r="M335" s="13">
        <f>M339</f>
        <v>131.32</v>
      </c>
    </row>
    <row r="336" spans="1:13" ht="33.75" x14ac:dyDescent="0.2">
      <c r="A336" s="11"/>
      <c r="B336" s="11"/>
      <c r="C336" s="11"/>
      <c r="D336" s="19" t="s">
        <v>306</v>
      </c>
      <c r="E336" s="11"/>
      <c r="F336" s="11"/>
      <c r="G336" s="11"/>
      <c r="H336" s="11"/>
      <c r="I336" s="11"/>
      <c r="J336" s="11"/>
      <c r="K336" s="11"/>
      <c r="L336" s="11"/>
      <c r="M336" s="11"/>
    </row>
    <row r="337" spans="1:13" x14ac:dyDescent="0.2">
      <c r="A337" s="11"/>
      <c r="B337" s="11"/>
      <c r="C337" s="11"/>
      <c r="D337" s="19"/>
      <c r="E337" s="12" t="s">
        <v>307</v>
      </c>
      <c r="F337" s="11">
        <v>1</v>
      </c>
      <c r="G337" s="17">
        <v>13.09</v>
      </c>
      <c r="H337" s="17">
        <v>0</v>
      </c>
      <c r="I337" s="17">
        <v>0.1</v>
      </c>
      <c r="J337" s="13">
        <f>F337*(G337+ (G337= 0))*(H337+ (H337= 0))*(I337+ (I337= 0))</f>
        <v>1.3090000000000002</v>
      </c>
      <c r="K337" s="11"/>
      <c r="L337" s="11"/>
      <c r="M337" s="11"/>
    </row>
    <row r="338" spans="1:13" x14ac:dyDescent="0.2">
      <c r="A338" s="11"/>
      <c r="B338" s="11"/>
      <c r="C338" s="11"/>
      <c r="D338" s="19"/>
      <c r="E338" s="12" t="s">
        <v>0</v>
      </c>
      <c r="F338" s="11">
        <v>1</v>
      </c>
      <c r="G338" s="17">
        <v>9.32</v>
      </c>
      <c r="H338" s="17">
        <v>0</v>
      </c>
      <c r="I338" s="17">
        <v>0.1</v>
      </c>
      <c r="J338" s="13">
        <f>F338*(G338+ (G338= 0))*(H338+ (H338= 0))*(I338+ (I338= 0))</f>
        <v>0.93200000000000005</v>
      </c>
      <c r="K338" s="11"/>
      <c r="L338" s="11"/>
      <c r="M338" s="11"/>
    </row>
    <row r="339" spans="1:13" x14ac:dyDescent="0.2">
      <c r="A339" s="11"/>
      <c r="B339" s="11"/>
      <c r="C339" s="11"/>
      <c r="D339" s="19"/>
      <c r="E339" s="11"/>
      <c r="F339" s="11"/>
      <c r="G339" s="11"/>
      <c r="H339" s="11"/>
      <c r="I339" s="11"/>
      <c r="J339" s="16" t="s">
        <v>308</v>
      </c>
      <c r="K339" s="10">
        <f>SUM(J337:J338)</f>
        <v>2.2410000000000001</v>
      </c>
      <c r="L339" s="17">
        <v>58.6</v>
      </c>
      <c r="M339" s="10">
        <f>ROUND(L339*K339,2)</f>
        <v>131.32</v>
      </c>
    </row>
    <row r="340" spans="1:13" ht="0.95" customHeight="1" x14ac:dyDescent="0.2">
      <c r="A340" s="18"/>
      <c r="B340" s="18"/>
      <c r="C340" s="18"/>
      <c r="D340" s="26"/>
      <c r="E340" s="18"/>
      <c r="F340" s="18"/>
      <c r="G340" s="18"/>
      <c r="H340" s="18"/>
      <c r="I340" s="18"/>
      <c r="J340" s="18"/>
      <c r="K340" s="18"/>
      <c r="L340" s="18"/>
      <c r="M340" s="18"/>
    </row>
    <row r="341" spans="1:13" x14ac:dyDescent="0.2">
      <c r="A341" s="12" t="s">
        <v>309</v>
      </c>
      <c r="B341" s="12" t="s">
        <v>20</v>
      </c>
      <c r="C341" s="12" t="s">
        <v>161</v>
      </c>
      <c r="D341" s="25" t="s">
        <v>310</v>
      </c>
      <c r="E341" s="11"/>
      <c r="F341" s="11"/>
      <c r="G341" s="11"/>
      <c r="H341" s="11"/>
      <c r="I341" s="11"/>
      <c r="J341" s="11"/>
      <c r="K341" s="13">
        <f>K345</f>
        <v>34.049999999999997</v>
      </c>
      <c r="L341" s="13">
        <f>L345</f>
        <v>2.59</v>
      </c>
      <c r="M341" s="13">
        <f>M345</f>
        <v>88.19</v>
      </c>
    </row>
    <row r="342" spans="1:13" ht="33.75" x14ac:dyDescent="0.2">
      <c r="A342" s="11"/>
      <c r="B342" s="11"/>
      <c r="C342" s="11"/>
      <c r="D342" s="19" t="s">
        <v>311</v>
      </c>
      <c r="E342" s="11"/>
      <c r="F342" s="11"/>
      <c r="G342" s="11"/>
      <c r="H342" s="11"/>
      <c r="I342" s="11"/>
      <c r="J342" s="11"/>
      <c r="K342" s="11"/>
      <c r="L342" s="11"/>
      <c r="M342" s="11"/>
    </row>
    <row r="343" spans="1:13" x14ac:dyDescent="0.2">
      <c r="A343" s="11"/>
      <c r="B343" s="11"/>
      <c r="C343" s="11"/>
      <c r="D343" s="19"/>
      <c r="E343" s="12" t="s">
        <v>312</v>
      </c>
      <c r="F343" s="11">
        <v>1</v>
      </c>
      <c r="G343" s="17">
        <v>7.43</v>
      </c>
      <c r="H343" s="17">
        <v>0</v>
      </c>
      <c r="I343" s="17">
        <v>0.1</v>
      </c>
      <c r="J343" s="17">
        <v>22.29</v>
      </c>
      <c r="K343" s="12" t="s">
        <v>28</v>
      </c>
      <c r="L343" s="11"/>
      <c r="M343" s="11"/>
    </row>
    <row r="344" spans="1:13" x14ac:dyDescent="0.2">
      <c r="A344" s="11"/>
      <c r="B344" s="11"/>
      <c r="C344" s="11"/>
      <c r="D344" s="19"/>
      <c r="E344" s="12" t="s">
        <v>0</v>
      </c>
      <c r="F344" s="11">
        <v>1</v>
      </c>
      <c r="G344" s="17">
        <v>3.92</v>
      </c>
      <c r="H344" s="17">
        <v>0</v>
      </c>
      <c r="I344" s="17">
        <v>0.1</v>
      </c>
      <c r="J344" s="17">
        <v>11.76</v>
      </c>
      <c r="K344" s="12" t="s">
        <v>28</v>
      </c>
      <c r="L344" s="11"/>
      <c r="M344" s="11"/>
    </row>
    <row r="345" spans="1:13" x14ac:dyDescent="0.2">
      <c r="A345" s="11"/>
      <c r="B345" s="11"/>
      <c r="C345" s="11"/>
      <c r="D345" s="19"/>
      <c r="E345" s="11"/>
      <c r="F345" s="11"/>
      <c r="G345" s="11"/>
      <c r="H345" s="11"/>
      <c r="I345" s="11"/>
      <c r="J345" s="16" t="s">
        <v>313</v>
      </c>
      <c r="K345" s="10">
        <f>SUM(J343:J344)</f>
        <v>34.049999999999997</v>
      </c>
      <c r="L345" s="17">
        <v>2.59</v>
      </c>
      <c r="M345" s="10">
        <f>ROUND(L345*K345,2)</f>
        <v>88.19</v>
      </c>
    </row>
    <row r="346" spans="1:13" ht="0.95" customHeight="1" x14ac:dyDescent="0.2">
      <c r="A346" s="18"/>
      <c r="B346" s="18"/>
      <c r="C346" s="18"/>
      <c r="D346" s="26"/>
      <c r="E346" s="18"/>
      <c r="F346" s="18"/>
      <c r="G346" s="18"/>
      <c r="H346" s="18"/>
      <c r="I346" s="18"/>
      <c r="J346" s="18"/>
      <c r="K346" s="18"/>
      <c r="L346" s="18"/>
      <c r="M346" s="18"/>
    </row>
    <row r="347" spans="1:13" x14ac:dyDescent="0.2">
      <c r="A347" s="12" t="s">
        <v>314</v>
      </c>
      <c r="B347" s="12" t="s">
        <v>20</v>
      </c>
      <c r="C347" s="12" t="s">
        <v>141</v>
      </c>
      <c r="D347" s="25" t="s">
        <v>315</v>
      </c>
      <c r="E347" s="11"/>
      <c r="F347" s="11"/>
      <c r="G347" s="11"/>
      <c r="H347" s="11"/>
      <c r="I347" s="11"/>
      <c r="J347" s="11"/>
      <c r="K347" s="13">
        <f>K351</f>
        <v>1.135</v>
      </c>
      <c r="L347" s="13">
        <f>L351</f>
        <v>111.69</v>
      </c>
      <c r="M347" s="13">
        <f>M351</f>
        <v>126.77</v>
      </c>
    </row>
    <row r="348" spans="1:13" ht="67.5" x14ac:dyDescent="0.2">
      <c r="A348" s="11"/>
      <c r="B348" s="11"/>
      <c r="C348" s="11"/>
      <c r="D348" s="19" t="s">
        <v>316</v>
      </c>
      <c r="E348" s="11"/>
      <c r="F348" s="11"/>
      <c r="G348" s="11"/>
      <c r="H348" s="11"/>
      <c r="I348" s="11"/>
      <c r="J348" s="11"/>
      <c r="K348" s="11"/>
      <c r="L348" s="11"/>
      <c r="M348" s="11"/>
    </row>
    <row r="349" spans="1:13" x14ac:dyDescent="0.2">
      <c r="A349" s="11"/>
      <c r="B349" s="11"/>
      <c r="C349" s="11"/>
      <c r="D349" s="19"/>
      <c r="E349" s="12" t="s">
        <v>312</v>
      </c>
      <c r="F349" s="11">
        <v>1</v>
      </c>
      <c r="G349" s="17">
        <v>7.43</v>
      </c>
      <c r="H349" s="17">
        <v>0</v>
      </c>
      <c r="I349" s="17">
        <v>0.1</v>
      </c>
      <c r="J349" s="13">
        <f>F349*(G349+ (G349= 0))*(H349+ (H349= 0))*(I349+ (I349= 0))</f>
        <v>0.74299999999999999</v>
      </c>
      <c r="K349" s="11"/>
      <c r="L349" s="11"/>
      <c r="M349" s="11"/>
    </row>
    <row r="350" spans="1:13" x14ac:dyDescent="0.2">
      <c r="A350" s="11"/>
      <c r="B350" s="11"/>
      <c r="C350" s="11"/>
      <c r="D350" s="19"/>
      <c r="E350" s="12" t="s">
        <v>0</v>
      </c>
      <c r="F350" s="11">
        <v>1</v>
      </c>
      <c r="G350" s="17">
        <v>3.92</v>
      </c>
      <c r="H350" s="17">
        <v>0</v>
      </c>
      <c r="I350" s="17">
        <v>0.1</v>
      </c>
      <c r="J350" s="13">
        <f>F350*(G350+ (G350= 0))*(H350+ (H350= 0))*(I350+ (I350= 0))</f>
        <v>0.39200000000000002</v>
      </c>
      <c r="K350" s="11"/>
      <c r="L350" s="11"/>
      <c r="M350" s="11"/>
    </row>
    <row r="351" spans="1:13" x14ac:dyDescent="0.2">
      <c r="A351" s="11"/>
      <c r="B351" s="11"/>
      <c r="C351" s="11"/>
      <c r="D351" s="19"/>
      <c r="E351" s="11"/>
      <c r="F351" s="11"/>
      <c r="G351" s="11"/>
      <c r="H351" s="11"/>
      <c r="I351" s="11"/>
      <c r="J351" s="16" t="s">
        <v>317</v>
      </c>
      <c r="K351" s="10">
        <f>SUM(J349:J350)</f>
        <v>1.135</v>
      </c>
      <c r="L351" s="17">
        <v>111.69</v>
      </c>
      <c r="M351" s="10">
        <f>ROUND(L351*K351,2)</f>
        <v>126.77</v>
      </c>
    </row>
    <row r="352" spans="1:13" ht="0.95" customHeight="1" x14ac:dyDescent="0.2">
      <c r="A352" s="18"/>
      <c r="B352" s="18"/>
      <c r="C352" s="18"/>
      <c r="D352" s="26"/>
      <c r="E352" s="18"/>
      <c r="F352" s="18"/>
      <c r="G352" s="18"/>
      <c r="H352" s="18"/>
      <c r="I352" s="18"/>
      <c r="J352" s="18"/>
      <c r="K352" s="18"/>
      <c r="L352" s="18"/>
      <c r="M352" s="18"/>
    </row>
    <row r="353" spans="1:13" ht="22.5" x14ac:dyDescent="0.2">
      <c r="A353" s="12" t="s">
        <v>318</v>
      </c>
      <c r="B353" s="12" t="s">
        <v>20</v>
      </c>
      <c r="C353" s="12" t="s">
        <v>21</v>
      </c>
      <c r="D353" s="25" t="s">
        <v>319</v>
      </c>
      <c r="E353" s="11"/>
      <c r="F353" s="11"/>
      <c r="G353" s="11"/>
      <c r="H353" s="11"/>
      <c r="I353" s="11"/>
      <c r="J353" s="11"/>
      <c r="K353" s="13">
        <f>K356</f>
        <v>10</v>
      </c>
      <c r="L353" s="13">
        <f>L356</f>
        <v>45.77</v>
      </c>
      <c r="M353" s="13">
        <f>M356</f>
        <v>457.7</v>
      </c>
    </row>
    <row r="354" spans="1:13" ht="90" x14ac:dyDescent="0.2">
      <c r="A354" s="11"/>
      <c r="B354" s="11"/>
      <c r="C354" s="11"/>
      <c r="D354" s="19" t="s">
        <v>320</v>
      </c>
      <c r="E354" s="11"/>
      <c r="F354" s="11"/>
      <c r="G354" s="11"/>
      <c r="H354" s="11"/>
      <c r="I354" s="11"/>
      <c r="J354" s="11"/>
      <c r="K354" s="11"/>
      <c r="L354" s="11"/>
      <c r="M354" s="11"/>
    </row>
    <row r="355" spans="1:13" x14ac:dyDescent="0.2">
      <c r="A355" s="11"/>
      <c r="B355" s="11"/>
      <c r="C355" s="11"/>
      <c r="D355" s="19"/>
      <c r="E355" s="12" t="s">
        <v>35</v>
      </c>
      <c r="F355" s="11">
        <v>1</v>
      </c>
      <c r="G355" s="17">
        <v>10</v>
      </c>
      <c r="H355" s="17">
        <v>0</v>
      </c>
      <c r="I355" s="17">
        <v>0</v>
      </c>
      <c r="J355" s="13">
        <f>F355*(G355+ (G355= 0))*(H355+ (H355= 0))*(I355+ (I355= 0))</f>
        <v>10</v>
      </c>
      <c r="K355" s="11"/>
      <c r="L355" s="11"/>
      <c r="M355" s="11"/>
    </row>
    <row r="356" spans="1:13" x14ac:dyDescent="0.2">
      <c r="A356" s="11"/>
      <c r="B356" s="11"/>
      <c r="C356" s="11"/>
      <c r="D356" s="19"/>
      <c r="E356" s="11"/>
      <c r="F356" s="11"/>
      <c r="G356" s="11"/>
      <c r="H356" s="11"/>
      <c r="I356" s="11"/>
      <c r="J356" s="16" t="s">
        <v>321</v>
      </c>
      <c r="K356" s="10">
        <f>SUM(J355:J355)</f>
        <v>10</v>
      </c>
      <c r="L356" s="17">
        <v>45.77</v>
      </c>
      <c r="M356" s="10">
        <f>ROUND(L356*K356,2)</f>
        <v>457.7</v>
      </c>
    </row>
    <row r="357" spans="1:13" ht="0.95" customHeight="1" x14ac:dyDescent="0.2">
      <c r="A357" s="18"/>
      <c r="B357" s="18"/>
      <c r="C357" s="18"/>
      <c r="D357" s="26"/>
      <c r="E357" s="18"/>
      <c r="F357" s="18"/>
      <c r="G357" s="18"/>
      <c r="H357" s="18"/>
      <c r="I357" s="18"/>
      <c r="J357" s="18"/>
      <c r="K357" s="18"/>
      <c r="L357" s="18"/>
      <c r="M357" s="18"/>
    </row>
    <row r="358" spans="1:13" x14ac:dyDescent="0.2">
      <c r="A358" s="12" t="s">
        <v>322</v>
      </c>
      <c r="B358" s="12" t="s">
        <v>20</v>
      </c>
      <c r="C358" s="12" t="s">
        <v>21</v>
      </c>
      <c r="D358" s="25" t="s">
        <v>323</v>
      </c>
      <c r="E358" s="11"/>
      <c r="F358" s="11"/>
      <c r="G358" s="11"/>
      <c r="H358" s="11"/>
      <c r="I358" s="11"/>
      <c r="J358" s="11"/>
      <c r="K358" s="13">
        <f>K361</f>
        <v>10</v>
      </c>
      <c r="L358" s="13">
        <f>L361</f>
        <v>50.52</v>
      </c>
      <c r="M358" s="13">
        <f>M361</f>
        <v>505.2</v>
      </c>
    </row>
    <row r="359" spans="1:13" ht="123.75" x14ac:dyDescent="0.2">
      <c r="A359" s="11"/>
      <c r="B359" s="11"/>
      <c r="C359" s="11"/>
      <c r="D359" s="19" t="s">
        <v>324</v>
      </c>
      <c r="E359" s="11"/>
      <c r="F359" s="11"/>
      <c r="G359" s="11"/>
      <c r="H359" s="11"/>
      <c r="I359" s="11"/>
      <c r="J359" s="11"/>
      <c r="K359" s="11"/>
      <c r="L359" s="11"/>
      <c r="M359" s="11"/>
    </row>
    <row r="360" spans="1:13" x14ac:dyDescent="0.2">
      <c r="A360" s="11"/>
      <c r="B360" s="11"/>
      <c r="C360" s="11"/>
      <c r="D360" s="19"/>
      <c r="E360" s="12" t="s">
        <v>35</v>
      </c>
      <c r="F360" s="11">
        <v>1</v>
      </c>
      <c r="G360" s="17">
        <v>10</v>
      </c>
      <c r="H360" s="17">
        <v>0</v>
      </c>
      <c r="I360" s="17">
        <v>0</v>
      </c>
      <c r="J360" s="13">
        <f>F360*(G360+ (G360= 0))*(H360+ (H360= 0))*(I360+ (I360= 0))</f>
        <v>10</v>
      </c>
      <c r="K360" s="11"/>
      <c r="L360" s="11"/>
      <c r="M360" s="11"/>
    </row>
    <row r="361" spans="1:13" x14ac:dyDescent="0.2">
      <c r="A361" s="11"/>
      <c r="B361" s="11"/>
      <c r="C361" s="11"/>
      <c r="D361" s="19"/>
      <c r="E361" s="11"/>
      <c r="F361" s="11"/>
      <c r="G361" s="11"/>
      <c r="H361" s="11"/>
      <c r="I361" s="11"/>
      <c r="J361" s="16" t="s">
        <v>325</v>
      </c>
      <c r="K361" s="10">
        <f>SUM(J360:J360)</f>
        <v>10</v>
      </c>
      <c r="L361" s="17">
        <v>50.52</v>
      </c>
      <c r="M361" s="10">
        <f>ROUND(L361*K361,2)</f>
        <v>505.2</v>
      </c>
    </row>
    <row r="362" spans="1:13" ht="0.95" customHeight="1" x14ac:dyDescent="0.2">
      <c r="A362" s="18"/>
      <c r="B362" s="18"/>
      <c r="C362" s="18"/>
      <c r="D362" s="26"/>
      <c r="E362" s="18"/>
      <c r="F362" s="18"/>
      <c r="G362" s="18"/>
      <c r="H362" s="18"/>
      <c r="I362" s="18"/>
      <c r="J362" s="18"/>
      <c r="K362" s="18"/>
      <c r="L362" s="18"/>
      <c r="M362" s="18"/>
    </row>
    <row r="363" spans="1:13" x14ac:dyDescent="0.2">
      <c r="A363" s="12" t="s">
        <v>326</v>
      </c>
      <c r="B363" s="12" t="s">
        <v>20</v>
      </c>
      <c r="C363" s="12" t="s">
        <v>111</v>
      </c>
      <c r="D363" s="25" t="s">
        <v>327</v>
      </c>
      <c r="E363" s="11"/>
      <c r="F363" s="11"/>
      <c r="G363" s="11"/>
      <c r="H363" s="11"/>
      <c r="I363" s="11"/>
      <c r="J363" s="11"/>
      <c r="K363" s="13">
        <f>K366</f>
        <v>10</v>
      </c>
      <c r="L363" s="13">
        <f>L366</f>
        <v>17.850000000000001</v>
      </c>
      <c r="M363" s="13">
        <f>M366</f>
        <v>178.5</v>
      </c>
    </row>
    <row r="364" spans="1:13" ht="270" x14ac:dyDescent="0.2">
      <c r="A364" s="11"/>
      <c r="B364" s="11"/>
      <c r="C364" s="11"/>
      <c r="D364" s="19" t="s">
        <v>328</v>
      </c>
      <c r="E364" s="11"/>
      <c r="F364" s="11"/>
      <c r="G364" s="11"/>
      <c r="H364" s="11"/>
      <c r="I364" s="11"/>
      <c r="J364" s="11"/>
      <c r="K364" s="11"/>
      <c r="L364" s="11"/>
      <c r="M364" s="11"/>
    </row>
    <row r="365" spans="1:13" x14ac:dyDescent="0.2">
      <c r="A365" s="11"/>
      <c r="B365" s="11"/>
      <c r="C365" s="11"/>
      <c r="D365" s="19"/>
      <c r="E365" s="12" t="s">
        <v>243</v>
      </c>
      <c r="F365" s="11">
        <v>1</v>
      </c>
      <c r="G365" s="14">
        <v>10</v>
      </c>
      <c r="H365" s="14">
        <v>0</v>
      </c>
      <c r="I365" s="14">
        <v>0</v>
      </c>
      <c r="J365" s="15">
        <f>F365*(G365+ (G365= 0))*(H365+ (H365= 0))*(I365+ (I365= 0))</f>
        <v>10</v>
      </c>
      <c r="K365" s="11"/>
      <c r="L365" s="11"/>
      <c r="M365" s="11"/>
    </row>
    <row r="366" spans="1:13" x14ac:dyDescent="0.2">
      <c r="A366" s="11"/>
      <c r="B366" s="11"/>
      <c r="C366" s="11"/>
      <c r="D366" s="19"/>
      <c r="E366" s="11"/>
      <c r="F366" s="11"/>
      <c r="G366" s="11"/>
      <c r="H366" s="11"/>
      <c r="I366" s="11"/>
      <c r="J366" s="16" t="s">
        <v>329</v>
      </c>
      <c r="K366" s="10">
        <f>SUM(J365:J365)</f>
        <v>10</v>
      </c>
      <c r="L366" s="17">
        <v>17.850000000000001</v>
      </c>
      <c r="M366" s="10">
        <f>ROUND(L366*K366,2)</f>
        <v>178.5</v>
      </c>
    </row>
    <row r="367" spans="1:13" ht="0.95" customHeight="1" x14ac:dyDescent="0.2">
      <c r="A367" s="18"/>
      <c r="B367" s="18"/>
      <c r="C367" s="18"/>
      <c r="D367" s="26"/>
      <c r="E367" s="18"/>
      <c r="F367" s="18"/>
      <c r="G367" s="18"/>
      <c r="H367" s="18"/>
      <c r="I367" s="18"/>
      <c r="J367" s="18"/>
      <c r="K367" s="18"/>
      <c r="L367" s="18"/>
      <c r="M367" s="18"/>
    </row>
    <row r="368" spans="1:13" x14ac:dyDescent="0.2">
      <c r="A368" s="12" t="s">
        <v>330</v>
      </c>
      <c r="B368" s="12" t="s">
        <v>20</v>
      </c>
      <c r="C368" s="12" t="s">
        <v>111</v>
      </c>
      <c r="D368" s="25" t="s">
        <v>331</v>
      </c>
      <c r="E368" s="11"/>
      <c r="F368" s="11"/>
      <c r="G368" s="11"/>
      <c r="H368" s="11"/>
      <c r="I368" s="11"/>
      <c r="J368" s="11"/>
      <c r="K368" s="13">
        <f>K371</f>
        <v>10</v>
      </c>
      <c r="L368" s="13">
        <f>L371</f>
        <v>37.21</v>
      </c>
      <c r="M368" s="13">
        <f>M371</f>
        <v>372.1</v>
      </c>
    </row>
    <row r="369" spans="1:13" ht="180" x14ac:dyDescent="0.2">
      <c r="A369" s="11"/>
      <c r="B369" s="11"/>
      <c r="C369" s="11"/>
      <c r="D369" s="19" t="s">
        <v>332</v>
      </c>
      <c r="E369" s="11"/>
      <c r="F369" s="11"/>
      <c r="G369" s="11"/>
      <c r="H369" s="11"/>
      <c r="I369" s="11"/>
      <c r="J369" s="11"/>
      <c r="K369" s="11"/>
      <c r="L369" s="11"/>
      <c r="M369" s="11"/>
    </row>
    <row r="370" spans="1:13" x14ac:dyDescent="0.2">
      <c r="A370" s="11"/>
      <c r="B370" s="11"/>
      <c r="C370" s="11"/>
      <c r="D370" s="19"/>
      <c r="E370" s="12" t="s">
        <v>35</v>
      </c>
      <c r="F370" s="11">
        <v>1</v>
      </c>
      <c r="G370" s="14">
        <v>10</v>
      </c>
      <c r="H370" s="14">
        <v>0</v>
      </c>
      <c r="I370" s="14">
        <v>0</v>
      </c>
      <c r="J370" s="15">
        <f>F370*(G370+ (G370= 0))*(H370+ (H370= 0))*(I370+ (I370= 0))</f>
        <v>10</v>
      </c>
      <c r="K370" s="11"/>
      <c r="L370" s="11"/>
      <c r="M370" s="11"/>
    </row>
    <row r="371" spans="1:13" x14ac:dyDescent="0.2">
      <c r="A371" s="11"/>
      <c r="B371" s="11"/>
      <c r="C371" s="11"/>
      <c r="D371" s="19"/>
      <c r="E371" s="11"/>
      <c r="F371" s="11"/>
      <c r="G371" s="11"/>
      <c r="H371" s="11"/>
      <c r="I371" s="11"/>
      <c r="J371" s="16" t="s">
        <v>333</v>
      </c>
      <c r="K371" s="10">
        <f>SUM(J370:J370)</f>
        <v>10</v>
      </c>
      <c r="L371" s="17">
        <v>37.21</v>
      </c>
      <c r="M371" s="10">
        <f>ROUND(L371*K371,2)</f>
        <v>372.1</v>
      </c>
    </row>
    <row r="372" spans="1:13" ht="0.95" customHeight="1" x14ac:dyDescent="0.2">
      <c r="A372" s="18"/>
      <c r="B372" s="18"/>
      <c r="C372" s="18"/>
      <c r="D372" s="26"/>
      <c r="E372" s="18"/>
      <c r="F372" s="18"/>
      <c r="G372" s="18"/>
      <c r="H372" s="18"/>
      <c r="I372" s="18"/>
      <c r="J372" s="18"/>
      <c r="K372" s="18"/>
      <c r="L372" s="18"/>
      <c r="M372" s="18"/>
    </row>
    <row r="373" spans="1:13" x14ac:dyDescent="0.2">
      <c r="A373" s="12" t="s">
        <v>334</v>
      </c>
      <c r="B373" s="12" t="s">
        <v>20</v>
      </c>
      <c r="C373" s="12" t="s">
        <v>111</v>
      </c>
      <c r="D373" s="25" t="s">
        <v>335</v>
      </c>
      <c r="E373" s="11"/>
      <c r="F373" s="11"/>
      <c r="G373" s="11"/>
      <c r="H373" s="11"/>
      <c r="I373" s="11"/>
      <c r="J373" s="11"/>
      <c r="K373" s="13">
        <f>K376</f>
        <v>10</v>
      </c>
      <c r="L373" s="13">
        <f>L376</f>
        <v>48.97</v>
      </c>
      <c r="M373" s="13">
        <f>M376</f>
        <v>489.7</v>
      </c>
    </row>
    <row r="374" spans="1:13" ht="270" x14ac:dyDescent="0.2">
      <c r="A374" s="11"/>
      <c r="B374" s="11"/>
      <c r="C374" s="11"/>
      <c r="D374" s="19" t="s">
        <v>336</v>
      </c>
      <c r="E374" s="11"/>
      <c r="F374" s="11"/>
      <c r="G374" s="11"/>
      <c r="H374" s="11"/>
      <c r="I374" s="11"/>
      <c r="J374" s="11"/>
      <c r="K374" s="11"/>
      <c r="L374" s="11"/>
      <c r="M374" s="11"/>
    </row>
    <row r="375" spans="1:13" x14ac:dyDescent="0.2">
      <c r="A375" s="11"/>
      <c r="B375" s="11"/>
      <c r="C375" s="11"/>
      <c r="D375" s="19"/>
      <c r="E375" s="12" t="s">
        <v>35</v>
      </c>
      <c r="F375" s="11">
        <v>10</v>
      </c>
      <c r="G375" s="14">
        <v>0</v>
      </c>
      <c r="H375" s="14">
        <v>0</v>
      </c>
      <c r="I375" s="14">
        <v>0</v>
      </c>
      <c r="J375" s="15">
        <f>F375*(G375+ (G375= 0))*(H375+ (H375= 0))*(I375+ (I375= 0))</f>
        <v>10</v>
      </c>
      <c r="K375" s="11"/>
      <c r="L375" s="11"/>
      <c r="M375" s="11"/>
    </row>
    <row r="376" spans="1:13" x14ac:dyDescent="0.2">
      <c r="A376" s="11"/>
      <c r="B376" s="11"/>
      <c r="C376" s="11"/>
      <c r="D376" s="19"/>
      <c r="E376" s="11"/>
      <c r="F376" s="11"/>
      <c r="G376" s="11"/>
      <c r="H376" s="11"/>
      <c r="I376" s="11"/>
      <c r="J376" s="16" t="s">
        <v>337</v>
      </c>
      <c r="K376" s="10">
        <f>SUM(J375:J375)</f>
        <v>10</v>
      </c>
      <c r="L376" s="17">
        <v>48.97</v>
      </c>
      <c r="M376" s="10">
        <f>ROUND(L376*K376,2)</f>
        <v>489.7</v>
      </c>
    </row>
    <row r="377" spans="1:13" ht="0.95" customHeight="1" x14ac:dyDescent="0.2">
      <c r="A377" s="18"/>
      <c r="B377" s="18"/>
      <c r="C377" s="18"/>
      <c r="D377" s="26"/>
      <c r="E377" s="18"/>
      <c r="F377" s="18"/>
      <c r="G377" s="18"/>
      <c r="H377" s="18"/>
      <c r="I377" s="18"/>
      <c r="J377" s="18"/>
      <c r="K377" s="18"/>
      <c r="L377" s="18"/>
      <c r="M377" s="18"/>
    </row>
    <row r="378" spans="1:13" x14ac:dyDescent="0.2">
      <c r="A378" s="12" t="s">
        <v>338</v>
      </c>
      <c r="B378" s="12" t="s">
        <v>20</v>
      </c>
      <c r="C378" s="12" t="s">
        <v>96</v>
      </c>
      <c r="D378" s="25" t="s">
        <v>339</v>
      </c>
      <c r="E378" s="11"/>
      <c r="F378" s="11"/>
      <c r="G378" s="11"/>
      <c r="H378" s="11"/>
      <c r="I378" s="11"/>
      <c r="J378" s="11"/>
      <c r="K378" s="13">
        <f>K381</f>
        <v>3.1</v>
      </c>
      <c r="L378" s="13">
        <f>L381</f>
        <v>220.63</v>
      </c>
      <c r="M378" s="13">
        <f>M381</f>
        <v>683.95</v>
      </c>
    </row>
    <row r="379" spans="1:13" ht="225" x14ac:dyDescent="0.2">
      <c r="A379" s="11"/>
      <c r="B379" s="11"/>
      <c r="C379" s="11"/>
      <c r="D379" s="19" t="s">
        <v>340</v>
      </c>
      <c r="E379" s="11"/>
      <c r="F379" s="11"/>
      <c r="G379" s="11"/>
      <c r="H379" s="11"/>
      <c r="I379" s="11"/>
      <c r="J379" s="11"/>
      <c r="K379" s="11"/>
      <c r="L379" s="11"/>
      <c r="M379" s="11"/>
    </row>
    <row r="380" spans="1:13" x14ac:dyDescent="0.2">
      <c r="A380" s="11"/>
      <c r="B380" s="11"/>
      <c r="C380" s="11"/>
      <c r="D380" s="19"/>
      <c r="E380" s="12" t="s">
        <v>54</v>
      </c>
      <c r="F380" s="11">
        <v>2</v>
      </c>
      <c r="G380" s="17">
        <v>1.55</v>
      </c>
      <c r="H380" s="17">
        <v>0</v>
      </c>
      <c r="I380" s="17">
        <v>0</v>
      </c>
      <c r="J380" s="13">
        <f>F380*(G380+ (G380= 0))*(H380+ (H380= 0))*(I380+ (I380= 0))</f>
        <v>3.1</v>
      </c>
      <c r="K380" s="11"/>
      <c r="L380" s="11"/>
      <c r="M380" s="11"/>
    </row>
    <row r="381" spans="1:13" x14ac:dyDescent="0.2">
      <c r="A381" s="11"/>
      <c r="B381" s="11"/>
      <c r="C381" s="11"/>
      <c r="D381" s="19"/>
      <c r="E381" s="11"/>
      <c r="F381" s="11"/>
      <c r="G381" s="11"/>
      <c r="H381" s="11"/>
      <c r="I381" s="11"/>
      <c r="J381" s="16" t="s">
        <v>341</v>
      </c>
      <c r="K381" s="10">
        <f>SUM(J380:J380)</f>
        <v>3.1</v>
      </c>
      <c r="L381" s="17">
        <v>220.63</v>
      </c>
      <c r="M381" s="10">
        <f>ROUND(L381*K381,2)</f>
        <v>683.95</v>
      </c>
    </row>
    <row r="382" spans="1:13" ht="0.95" customHeight="1" x14ac:dyDescent="0.2">
      <c r="A382" s="18"/>
      <c r="B382" s="18"/>
      <c r="C382" s="18"/>
      <c r="D382" s="26"/>
      <c r="E382" s="18"/>
      <c r="F382" s="18"/>
      <c r="G382" s="18"/>
      <c r="H382" s="18"/>
      <c r="I382" s="18"/>
      <c r="J382" s="18"/>
      <c r="K382" s="18"/>
      <c r="L382" s="18"/>
      <c r="M382" s="18"/>
    </row>
    <row r="383" spans="1:13" x14ac:dyDescent="0.2">
      <c r="A383" s="11"/>
      <c r="B383" s="11"/>
      <c r="C383" s="11"/>
      <c r="D383" s="19"/>
      <c r="E383" s="11"/>
      <c r="F383" s="11"/>
      <c r="G383" s="11"/>
      <c r="H383" s="11"/>
      <c r="I383" s="11"/>
      <c r="J383" s="16" t="s">
        <v>342</v>
      </c>
      <c r="K383" s="20">
        <v>1</v>
      </c>
      <c r="L383" s="10">
        <f>M127+M136+M144+M154+M164+M172+M185+M203+M209+M214+M220+M227+M236+M245+M251+M253+M258+M263+M268+M273+M302+M333+M339+M345+M351+M356+M361+M366+M371+M376+M381</f>
        <v>25158.100000000002</v>
      </c>
      <c r="M383" s="10">
        <f>ROUND(L383*K383,2)</f>
        <v>25158.1</v>
      </c>
    </row>
    <row r="384" spans="1:13" ht="0.95" customHeight="1" x14ac:dyDescent="0.2">
      <c r="A384" s="18"/>
      <c r="B384" s="18"/>
      <c r="C384" s="18"/>
      <c r="D384" s="26"/>
      <c r="E384" s="18"/>
      <c r="F384" s="18"/>
      <c r="G384" s="18"/>
      <c r="H384" s="18"/>
      <c r="I384" s="18"/>
      <c r="J384" s="18"/>
      <c r="K384" s="18"/>
      <c r="L384" s="18"/>
      <c r="M384" s="18"/>
    </row>
    <row r="385" spans="1:13" x14ac:dyDescent="0.2">
      <c r="A385" s="7" t="s">
        <v>343</v>
      </c>
      <c r="B385" s="7" t="s">
        <v>17</v>
      </c>
      <c r="C385" s="7" t="s">
        <v>0</v>
      </c>
      <c r="D385" s="24" t="s">
        <v>344</v>
      </c>
      <c r="E385" s="8"/>
      <c r="F385" s="8"/>
      <c r="G385" s="8"/>
      <c r="H385" s="8"/>
      <c r="I385" s="8"/>
      <c r="J385" s="8"/>
      <c r="K385" s="9">
        <f>K551</f>
        <v>1</v>
      </c>
      <c r="L385" s="10">
        <f>L551</f>
        <v>57166.600000000013</v>
      </c>
      <c r="M385" s="10">
        <f>M551</f>
        <v>57166.6</v>
      </c>
    </row>
    <row r="386" spans="1:13" x14ac:dyDescent="0.2">
      <c r="A386" s="11"/>
      <c r="B386" s="11"/>
      <c r="C386" s="11"/>
      <c r="D386" s="19"/>
      <c r="E386" s="11"/>
      <c r="F386" s="11"/>
      <c r="G386" s="11"/>
      <c r="H386" s="11"/>
      <c r="I386" s="11"/>
      <c r="J386" s="11"/>
      <c r="K386" s="11"/>
      <c r="L386" s="11"/>
      <c r="M386" s="11"/>
    </row>
    <row r="387" spans="1:13" x14ac:dyDescent="0.2">
      <c r="A387" s="12" t="s">
        <v>345</v>
      </c>
      <c r="B387" s="12" t="s">
        <v>20</v>
      </c>
      <c r="C387" s="12" t="s">
        <v>21</v>
      </c>
      <c r="D387" s="25" t="s">
        <v>346</v>
      </c>
      <c r="E387" s="11"/>
      <c r="F387" s="11"/>
      <c r="G387" s="11"/>
      <c r="H387" s="11"/>
      <c r="I387" s="11"/>
      <c r="J387" s="11"/>
      <c r="K387" s="17">
        <v>0</v>
      </c>
      <c r="L387" s="17">
        <v>28.53</v>
      </c>
      <c r="M387" s="13">
        <f>ROUND(K387*L387,2)</f>
        <v>0</v>
      </c>
    </row>
    <row r="388" spans="1:13" ht="90" x14ac:dyDescent="0.2">
      <c r="A388" s="11"/>
      <c r="B388" s="11"/>
      <c r="C388" s="11"/>
      <c r="D388" s="19" t="s">
        <v>347</v>
      </c>
      <c r="E388" s="11"/>
      <c r="F388" s="11"/>
      <c r="G388" s="11"/>
      <c r="H388" s="11"/>
      <c r="I388" s="11"/>
      <c r="J388" s="11"/>
      <c r="K388" s="11"/>
      <c r="L388" s="11"/>
      <c r="M388" s="11"/>
    </row>
    <row r="389" spans="1:13" x14ac:dyDescent="0.2">
      <c r="A389" s="12" t="s">
        <v>348</v>
      </c>
      <c r="B389" s="12" t="s">
        <v>20</v>
      </c>
      <c r="C389" s="12" t="s">
        <v>21</v>
      </c>
      <c r="D389" s="25" t="s">
        <v>349</v>
      </c>
      <c r="E389" s="11"/>
      <c r="F389" s="11"/>
      <c r="G389" s="11"/>
      <c r="H389" s="11"/>
      <c r="I389" s="11"/>
      <c r="J389" s="11"/>
      <c r="K389" s="13">
        <f>K392</f>
        <v>5.3199999999999994</v>
      </c>
      <c r="L389" s="13">
        <f>L392</f>
        <v>36.58</v>
      </c>
      <c r="M389" s="13">
        <f>M392</f>
        <v>194.61</v>
      </c>
    </row>
    <row r="390" spans="1:13" ht="45" x14ac:dyDescent="0.2">
      <c r="A390" s="11"/>
      <c r="B390" s="11"/>
      <c r="C390" s="11"/>
      <c r="D390" s="19" t="s">
        <v>350</v>
      </c>
      <c r="E390" s="11"/>
      <c r="F390" s="11"/>
      <c r="G390" s="11"/>
      <c r="H390" s="11"/>
      <c r="I390" s="11"/>
      <c r="J390" s="11"/>
      <c r="K390" s="11"/>
      <c r="L390" s="11"/>
      <c r="M390" s="11"/>
    </row>
    <row r="391" spans="1:13" x14ac:dyDescent="0.2">
      <c r="A391" s="11"/>
      <c r="B391" s="11"/>
      <c r="C391" s="11"/>
      <c r="D391" s="19"/>
      <c r="E391" s="12" t="s">
        <v>351</v>
      </c>
      <c r="F391" s="11">
        <v>1</v>
      </c>
      <c r="G391" s="14">
        <v>3.8</v>
      </c>
      <c r="H391" s="14">
        <v>0</v>
      </c>
      <c r="I391" s="14">
        <v>1.4</v>
      </c>
      <c r="J391" s="15">
        <f>F391*(G391+ (G391= 0))*(H391+ (H391= 0))*(I391+ (I391= 0))</f>
        <v>5.3199999999999994</v>
      </c>
      <c r="K391" s="11"/>
      <c r="L391" s="11"/>
      <c r="M391" s="11"/>
    </row>
    <row r="392" spans="1:13" x14ac:dyDescent="0.2">
      <c r="A392" s="11"/>
      <c r="B392" s="11"/>
      <c r="C392" s="11"/>
      <c r="D392" s="19"/>
      <c r="E392" s="11"/>
      <c r="F392" s="11"/>
      <c r="G392" s="11"/>
      <c r="H392" s="11"/>
      <c r="I392" s="11"/>
      <c r="J392" s="16" t="s">
        <v>352</v>
      </c>
      <c r="K392" s="10">
        <f>SUM(J391:J391)</f>
        <v>5.3199999999999994</v>
      </c>
      <c r="L392" s="17">
        <v>36.58</v>
      </c>
      <c r="M392" s="10">
        <f>ROUND(L392*K392,2)</f>
        <v>194.61</v>
      </c>
    </row>
    <row r="393" spans="1:13" ht="0.95" customHeight="1" x14ac:dyDescent="0.2">
      <c r="A393" s="18"/>
      <c r="B393" s="18"/>
      <c r="C393" s="18"/>
      <c r="D393" s="26"/>
      <c r="E393" s="18"/>
      <c r="F393" s="18"/>
      <c r="G393" s="18"/>
      <c r="H393" s="18"/>
      <c r="I393" s="18"/>
      <c r="J393" s="18"/>
      <c r="K393" s="18"/>
      <c r="L393" s="18"/>
      <c r="M393" s="18"/>
    </row>
    <row r="394" spans="1:13" x14ac:dyDescent="0.2">
      <c r="A394" s="12" t="s">
        <v>353</v>
      </c>
      <c r="B394" s="12" t="s">
        <v>20</v>
      </c>
      <c r="C394" s="12" t="s">
        <v>21</v>
      </c>
      <c r="D394" s="25" t="s">
        <v>354</v>
      </c>
      <c r="E394" s="11"/>
      <c r="F394" s="11"/>
      <c r="G394" s="11"/>
      <c r="H394" s="11"/>
      <c r="I394" s="11"/>
      <c r="J394" s="11"/>
      <c r="K394" s="13">
        <f>K401</f>
        <v>2.9908999999999999</v>
      </c>
      <c r="L394" s="13">
        <f>L401</f>
        <v>38.51</v>
      </c>
      <c r="M394" s="13">
        <f>M401</f>
        <v>115.18</v>
      </c>
    </row>
    <row r="395" spans="1:13" ht="67.5" x14ac:dyDescent="0.2">
      <c r="A395" s="11"/>
      <c r="B395" s="11"/>
      <c r="C395" s="11"/>
      <c r="D395" s="19" t="s">
        <v>355</v>
      </c>
      <c r="E395" s="11"/>
      <c r="F395" s="11"/>
      <c r="G395" s="11"/>
      <c r="H395" s="11"/>
      <c r="I395" s="11"/>
      <c r="J395" s="11"/>
      <c r="K395" s="11"/>
      <c r="L395" s="11"/>
      <c r="M395" s="11"/>
    </row>
    <row r="396" spans="1:13" x14ac:dyDescent="0.2">
      <c r="A396" s="11"/>
      <c r="B396" s="11"/>
      <c r="C396" s="11"/>
      <c r="D396" s="19"/>
      <c r="E396" s="12" t="s">
        <v>356</v>
      </c>
      <c r="F396" s="11">
        <v>0</v>
      </c>
      <c r="G396" s="17">
        <v>0</v>
      </c>
      <c r="H396" s="17">
        <v>0</v>
      </c>
      <c r="I396" s="17">
        <v>0</v>
      </c>
      <c r="J396" s="13">
        <f>F396*(G396+ (G396= 0))*(H396+ (H396= 0))*(I396+ (I396= 0))</f>
        <v>0</v>
      </c>
      <c r="K396" s="11"/>
      <c r="L396" s="11"/>
      <c r="M396" s="11"/>
    </row>
    <row r="397" spans="1:13" x14ac:dyDescent="0.2">
      <c r="A397" s="11"/>
      <c r="B397" s="11"/>
      <c r="C397" s="11"/>
      <c r="D397" s="19"/>
      <c r="E397" s="12" t="s">
        <v>288</v>
      </c>
      <c r="F397" s="11">
        <v>1</v>
      </c>
      <c r="G397" s="17">
        <v>0.1</v>
      </c>
      <c r="H397" s="17">
        <v>0</v>
      </c>
      <c r="I397" s="17">
        <v>3</v>
      </c>
      <c r="J397" s="13">
        <f>F397*(G397+ (G397= 0))*(H397+ (H397= 0))*(I397+ (I397= 0))</f>
        <v>0.30000000000000004</v>
      </c>
      <c r="K397" s="11"/>
      <c r="L397" s="11"/>
      <c r="M397" s="11"/>
    </row>
    <row r="398" spans="1:13" x14ac:dyDescent="0.2">
      <c r="A398" s="11"/>
      <c r="B398" s="11"/>
      <c r="C398" s="11"/>
      <c r="D398" s="19"/>
      <c r="E398" s="12" t="s">
        <v>357</v>
      </c>
      <c r="F398" s="11">
        <v>1</v>
      </c>
      <c r="G398" s="17">
        <v>0.1</v>
      </c>
      <c r="H398" s="17">
        <v>0</v>
      </c>
      <c r="I398" s="17">
        <v>2.1</v>
      </c>
      <c r="J398" s="13">
        <f>F398*(G398+ (G398= 0))*(H398+ (H398= 0))*(I398+ (I398= 0))</f>
        <v>0.21000000000000002</v>
      </c>
      <c r="K398" s="11"/>
      <c r="L398" s="11"/>
      <c r="M398" s="11"/>
    </row>
    <row r="399" spans="1:13" x14ac:dyDescent="0.2">
      <c r="A399" s="11"/>
      <c r="B399" s="11"/>
      <c r="C399" s="11"/>
      <c r="D399" s="19"/>
      <c r="E399" s="12" t="s">
        <v>208</v>
      </c>
      <c r="F399" s="11">
        <v>1</v>
      </c>
      <c r="G399" s="17">
        <v>0.1</v>
      </c>
      <c r="H399" s="17">
        <v>0</v>
      </c>
      <c r="I399" s="17">
        <v>3</v>
      </c>
      <c r="J399" s="13">
        <f>F399*(G399+ (G399= 0))*(H399+ (H399= 0))*(I399+ (I399= 0))</f>
        <v>0.30000000000000004</v>
      </c>
      <c r="K399" s="11"/>
      <c r="L399" s="11"/>
      <c r="M399" s="11"/>
    </row>
    <row r="400" spans="1:13" x14ac:dyDescent="0.2">
      <c r="A400" s="11"/>
      <c r="B400" s="11"/>
      <c r="C400" s="11"/>
      <c r="D400" s="19"/>
      <c r="E400" s="12" t="s">
        <v>358</v>
      </c>
      <c r="F400" s="11">
        <v>1</v>
      </c>
      <c r="G400" s="17">
        <v>1.1299999999999999</v>
      </c>
      <c r="H400" s="17">
        <v>0</v>
      </c>
      <c r="I400" s="17">
        <v>1.93</v>
      </c>
      <c r="J400" s="13">
        <f>F400*(G400+ (G400= 0))*(H400+ (H400= 0))*(I400+ (I400= 0))</f>
        <v>2.1808999999999998</v>
      </c>
      <c r="K400" s="11"/>
      <c r="L400" s="11"/>
      <c r="M400" s="11"/>
    </row>
    <row r="401" spans="1:13" x14ac:dyDescent="0.2">
      <c r="A401" s="11"/>
      <c r="B401" s="11"/>
      <c r="C401" s="11"/>
      <c r="D401" s="19"/>
      <c r="E401" s="11"/>
      <c r="F401" s="11"/>
      <c r="G401" s="11"/>
      <c r="H401" s="11"/>
      <c r="I401" s="11"/>
      <c r="J401" s="16" t="s">
        <v>359</v>
      </c>
      <c r="K401" s="10">
        <f>SUM(J396:J400)</f>
        <v>2.9908999999999999</v>
      </c>
      <c r="L401" s="17">
        <v>38.51</v>
      </c>
      <c r="M401" s="10">
        <f>ROUND(L401*K401,2)</f>
        <v>115.18</v>
      </c>
    </row>
    <row r="402" spans="1:13" ht="0.95" customHeight="1" x14ac:dyDescent="0.2">
      <c r="A402" s="18"/>
      <c r="B402" s="18"/>
      <c r="C402" s="18"/>
      <c r="D402" s="26"/>
      <c r="E402" s="18"/>
      <c r="F402" s="18"/>
      <c r="G402" s="18"/>
      <c r="H402" s="18"/>
      <c r="I402" s="18"/>
      <c r="J402" s="18"/>
      <c r="K402" s="18"/>
      <c r="L402" s="18"/>
      <c r="M402" s="18"/>
    </row>
    <row r="403" spans="1:13" x14ac:dyDescent="0.2">
      <c r="A403" s="12" t="s">
        <v>360</v>
      </c>
      <c r="B403" s="12" t="s">
        <v>20</v>
      </c>
      <c r="C403" s="12" t="s">
        <v>111</v>
      </c>
      <c r="D403" s="25" t="s">
        <v>361</v>
      </c>
      <c r="E403" s="11"/>
      <c r="F403" s="11"/>
      <c r="G403" s="11"/>
      <c r="H403" s="11"/>
      <c r="I403" s="11"/>
      <c r="J403" s="11"/>
      <c r="K403" s="13">
        <f>K409</f>
        <v>39.866267999999998</v>
      </c>
      <c r="L403" s="13">
        <f>L409</f>
        <v>9.66</v>
      </c>
      <c r="M403" s="13">
        <f>M409</f>
        <v>385.11</v>
      </c>
    </row>
    <row r="404" spans="1:13" ht="135" x14ac:dyDescent="0.2">
      <c r="A404" s="11"/>
      <c r="B404" s="11"/>
      <c r="C404" s="11"/>
      <c r="D404" s="19" t="s">
        <v>362</v>
      </c>
      <c r="E404" s="11"/>
      <c r="F404" s="11"/>
      <c r="G404" s="11"/>
      <c r="H404" s="11"/>
      <c r="I404" s="11"/>
      <c r="J404" s="11"/>
      <c r="K404" s="11"/>
      <c r="L404" s="11"/>
      <c r="M404" s="11"/>
    </row>
    <row r="405" spans="1:13" x14ac:dyDescent="0.2">
      <c r="A405" s="11"/>
      <c r="B405" s="11"/>
      <c r="C405" s="11"/>
      <c r="D405" s="19"/>
      <c r="E405" s="12" t="s">
        <v>363</v>
      </c>
      <c r="F405" s="11">
        <v>1</v>
      </c>
      <c r="G405" s="14">
        <v>0</v>
      </c>
      <c r="H405" s="14">
        <v>0</v>
      </c>
      <c r="I405" s="14">
        <v>3</v>
      </c>
      <c r="J405" s="14">
        <v>9.9999000000000002</v>
      </c>
      <c r="K405" s="12" t="s">
        <v>364</v>
      </c>
      <c r="L405" s="11"/>
      <c r="M405" s="11"/>
    </row>
    <row r="406" spans="1:13" x14ac:dyDescent="0.2">
      <c r="A406" s="11"/>
      <c r="B406" s="11"/>
      <c r="C406" s="11"/>
      <c r="D406" s="19"/>
      <c r="E406" s="12" t="s">
        <v>365</v>
      </c>
      <c r="F406" s="11">
        <v>1</v>
      </c>
      <c r="G406" s="14">
        <v>0</v>
      </c>
      <c r="H406" s="14">
        <v>0</v>
      </c>
      <c r="I406" s="14">
        <v>2.1</v>
      </c>
      <c r="J406" s="14">
        <v>6.99993</v>
      </c>
      <c r="K406" s="12" t="s">
        <v>364</v>
      </c>
      <c r="L406" s="11"/>
      <c r="M406" s="11"/>
    </row>
    <row r="407" spans="1:13" x14ac:dyDescent="0.2">
      <c r="A407" s="11"/>
      <c r="B407" s="11"/>
      <c r="C407" s="11"/>
      <c r="D407" s="19"/>
      <c r="E407" s="12" t="s">
        <v>366</v>
      </c>
      <c r="F407" s="11">
        <v>1</v>
      </c>
      <c r="G407" s="14">
        <v>0</v>
      </c>
      <c r="H407" s="14">
        <v>0</v>
      </c>
      <c r="I407" s="14">
        <v>3</v>
      </c>
      <c r="J407" s="14">
        <v>9.9999000000000002</v>
      </c>
      <c r="K407" s="12" t="s">
        <v>364</v>
      </c>
      <c r="L407" s="11"/>
      <c r="M407" s="11"/>
    </row>
    <row r="408" spans="1:13" x14ac:dyDescent="0.2">
      <c r="A408" s="11"/>
      <c r="B408" s="11"/>
      <c r="C408" s="11"/>
      <c r="D408" s="19"/>
      <c r="E408" s="12" t="s">
        <v>358</v>
      </c>
      <c r="F408" s="11">
        <v>2</v>
      </c>
      <c r="G408" s="14">
        <v>0</v>
      </c>
      <c r="H408" s="14">
        <v>0</v>
      </c>
      <c r="I408" s="14">
        <v>1.93</v>
      </c>
      <c r="J408" s="14">
        <v>12.866537999999998</v>
      </c>
      <c r="K408" s="12" t="s">
        <v>364</v>
      </c>
      <c r="L408" s="11"/>
      <c r="M408" s="11"/>
    </row>
    <row r="409" spans="1:13" x14ac:dyDescent="0.2">
      <c r="A409" s="11"/>
      <c r="B409" s="11"/>
      <c r="C409" s="11"/>
      <c r="D409" s="19"/>
      <c r="E409" s="11"/>
      <c r="F409" s="11"/>
      <c r="G409" s="11"/>
      <c r="H409" s="11"/>
      <c r="I409" s="11"/>
      <c r="J409" s="16" t="s">
        <v>367</v>
      </c>
      <c r="K409" s="10">
        <f>SUM(J405:J408)</f>
        <v>39.866267999999998</v>
      </c>
      <c r="L409" s="17">
        <v>9.66</v>
      </c>
      <c r="M409" s="10">
        <f>ROUND(L409*K409,2)</f>
        <v>385.11</v>
      </c>
    </row>
    <row r="410" spans="1:13" ht="0.95" customHeight="1" x14ac:dyDescent="0.2">
      <c r="A410" s="18"/>
      <c r="B410" s="18"/>
      <c r="C410" s="18"/>
      <c r="D410" s="26"/>
      <c r="E410" s="18"/>
      <c r="F410" s="18"/>
      <c r="G410" s="18"/>
      <c r="H410" s="18"/>
      <c r="I410" s="18"/>
      <c r="J410" s="18"/>
      <c r="K410" s="18"/>
      <c r="L410" s="18"/>
      <c r="M410" s="18"/>
    </row>
    <row r="411" spans="1:13" x14ac:dyDescent="0.2">
      <c r="A411" s="12" t="s">
        <v>368</v>
      </c>
      <c r="B411" s="12" t="s">
        <v>20</v>
      </c>
      <c r="C411" s="12" t="s">
        <v>21</v>
      </c>
      <c r="D411" s="25" t="s">
        <v>369</v>
      </c>
      <c r="E411" s="11"/>
      <c r="F411" s="11"/>
      <c r="G411" s="11"/>
      <c r="H411" s="11"/>
      <c r="I411" s="11"/>
      <c r="J411" s="11"/>
      <c r="K411" s="13">
        <f>K429</f>
        <v>95.510900000000007</v>
      </c>
      <c r="L411" s="13">
        <f>L429</f>
        <v>91.99</v>
      </c>
      <c r="M411" s="13">
        <f>M429</f>
        <v>8786.0499999999993</v>
      </c>
    </row>
    <row r="412" spans="1:13" ht="157.5" x14ac:dyDescent="0.2">
      <c r="A412" s="11"/>
      <c r="B412" s="11"/>
      <c r="C412" s="11"/>
      <c r="D412" s="19" t="s">
        <v>370</v>
      </c>
      <c r="E412" s="11"/>
      <c r="F412" s="11"/>
      <c r="G412" s="11"/>
      <c r="H412" s="11"/>
      <c r="I412" s="11"/>
      <c r="J412" s="11"/>
      <c r="K412" s="11"/>
      <c r="L412" s="11"/>
      <c r="M412" s="11"/>
    </row>
    <row r="413" spans="1:13" x14ac:dyDescent="0.2">
      <c r="A413" s="11"/>
      <c r="B413" s="11"/>
      <c r="C413" s="11"/>
      <c r="D413" s="19"/>
      <c r="E413" s="12" t="s">
        <v>371</v>
      </c>
      <c r="F413" s="11">
        <v>0</v>
      </c>
      <c r="G413" s="17">
        <v>0</v>
      </c>
      <c r="H413" s="17">
        <v>0</v>
      </c>
      <c r="I413" s="17">
        <v>0</v>
      </c>
      <c r="J413" s="13">
        <f>F413*(G413+ (G413= 0))*(H413+ (H413= 0))*(I413+ (I413= 0))</f>
        <v>0</v>
      </c>
      <c r="K413" s="11"/>
      <c r="L413" s="11"/>
      <c r="M413" s="11"/>
    </row>
    <row r="414" spans="1:13" x14ac:dyDescent="0.2">
      <c r="A414" s="11"/>
      <c r="B414" s="11"/>
      <c r="C414" s="11"/>
      <c r="D414" s="19"/>
      <c r="E414" s="12" t="s">
        <v>357</v>
      </c>
      <c r="F414" s="11">
        <v>1</v>
      </c>
      <c r="G414" s="17">
        <v>0.83</v>
      </c>
      <c r="H414" s="17">
        <v>0</v>
      </c>
      <c r="I414" s="17">
        <v>2.7</v>
      </c>
      <c r="J414" s="13">
        <f>F414*(G414+ (G414= 0))*(H414+ (H414= 0))*(I414+ (I414= 0))</f>
        <v>2.2410000000000001</v>
      </c>
      <c r="K414" s="11"/>
      <c r="L414" s="11"/>
      <c r="M414" s="11"/>
    </row>
    <row r="415" spans="1:13" x14ac:dyDescent="0.2">
      <c r="A415" s="11"/>
      <c r="B415" s="11"/>
      <c r="C415" s="11"/>
      <c r="D415" s="19"/>
      <c r="E415" s="12" t="s">
        <v>0</v>
      </c>
      <c r="F415" s="11">
        <v>1</v>
      </c>
      <c r="G415" s="17">
        <v>3.3</v>
      </c>
      <c r="H415" s="17">
        <v>0</v>
      </c>
      <c r="I415" s="17">
        <v>0.45</v>
      </c>
      <c r="J415" s="13">
        <f>F415*(G415+ (G415= 0))*(H415+ (H415= 0))*(I415+ (I415= 0))</f>
        <v>1.4849999999999999</v>
      </c>
      <c r="K415" s="11"/>
      <c r="L415" s="11"/>
      <c r="M415" s="11"/>
    </row>
    <row r="416" spans="1:13" x14ac:dyDescent="0.2">
      <c r="A416" s="11"/>
      <c r="B416" s="11"/>
      <c r="C416" s="11"/>
      <c r="D416" s="19"/>
      <c r="E416" s="12" t="s">
        <v>257</v>
      </c>
      <c r="F416" s="11">
        <v>0</v>
      </c>
      <c r="G416" s="17">
        <v>0</v>
      </c>
      <c r="H416" s="17">
        <v>0</v>
      </c>
      <c r="I416" s="17">
        <v>0</v>
      </c>
      <c r="J416" s="13">
        <f>F416*(G416+ (G416= 0))*(H416+ (H416= 0))*(I416+ (I416= 0))</f>
        <v>0</v>
      </c>
      <c r="K416" s="11"/>
      <c r="L416" s="11"/>
      <c r="M416" s="11"/>
    </row>
    <row r="417" spans="1:13" x14ac:dyDescent="0.2">
      <c r="A417" s="11"/>
      <c r="B417" s="11"/>
      <c r="C417" s="11"/>
      <c r="D417" s="19"/>
      <c r="E417" s="12" t="s">
        <v>372</v>
      </c>
      <c r="F417" s="11">
        <v>2</v>
      </c>
      <c r="G417" s="17">
        <v>0.35</v>
      </c>
      <c r="H417" s="17">
        <v>0</v>
      </c>
      <c r="I417" s="17">
        <v>2.85</v>
      </c>
      <c r="J417" s="13">
        <f>F417*(G417+ (G417= 0))*(H417+ (H417= 0))*(I417+ (I417= 0))</f>
        <v>1.9949999999999999</v>
      </c>
      <c r="K417" s="11"/>
      <c r="L417" s="11"/>
      <c r="M417" s="11"/>
    </row>
    <row r="418" spans="1:13" x14ac:dyDescent="0.2">
      <c r="A418" s="11"/>
      <c r="B418" s="11"/>
      <c r="C418" s="11"/>
      <c r="D418" s="19"/>
      <c r="E418" s="12" t="s">
        <v>0</v>
      </c>
      <c r="F418" s="11">
        <v>1</v>
      </c>
      <c r="G418" s="17">
        <v>3</v>
      </c>
      <c r="H418" s="17">
        <v>0</v>
      </c>
      <c r="I418" s="17">
        <v>1.37</v>
      </c>
      <c r="J418" s="13">
        <f>F418*(G418+ (G418= 0))*(H418+ (H418= 0))*(I418+ (I418= 0))</f>
        <v>4.1100000000000003</v>
      </c>
      <c r="K418" s="11"/>
      <c r="L418" s="11"/>
      <c r="M418" s="11"/>
    </row>
    <row r="419" spans="1:13" x14ac:dyDescent="0.2">
      <c r="A419" s="11"/>
      <c r="B419" s="11"/>
      <c r="C419" s="11"/>
      <c r="D419" s="19"/>
      <c r="E419" s="12" t="s">
        <v>373</v>
      </c>
      <c r="F419" s="11">
        <v>1</v>
      </c>
      <c r="G419" s="17">
        <v>2.89</v>
      </c>
      <c r="H419" s="17">
        <v>0</v>
      </c>
      <c r="I419" s="17">
        <v>4.22</v>
      </c>
      <c r="J419" s="13">
        <f>F419*(G419+ (G419= 0))*(H419+ (H419= 0))*(I419+ (I419= 0))</f>
        <v>12.1958</v>
      </c>
      <c r="K419" s="11"/>
      <c r="L419" s="11"/>
      <c r="M419" s="11"/>
    </row>
    <row r="420" spans="1:13" x14ac:dyDescent="0.2">
      <c r="A420" s="11"/>
      <c r="B420" s="11"/>
      <c r="C420" s="11"/>
      <c r="D420" s="19"/>
      <c r="E420" s="12" t="s">
        <v>374</v>
      </c>
      <c r="F420" s="11">
        <v>2</v>
      </c>
      <c r="G420" s="17">
        <v>0.15</v>
      </c>
      <c r="H420" s="17">
        <v>0</v>
      </c>
      <c r="I420" s="17">
        <v>4.22</v>
      </c>
      <c r="J420" s="13">
        <f>F420*(G420+ (G420= 0))*(H420+ (H420= 0))*(I420+ (I420= 0))</f>
        <v>1.2659999999999998</v>
      </c>
      <c r="K420" s="11"/>
      <c r="L420" s="11"/>
      <c r="M420" s="11"/>
    </row>
    <row r="421" spans="1:13" x14ac:dyDescent="0.2">
      <c r="A421" s="11"/>
      <c r="B421" s="11"/>
      <c r="C421" s="11"/>
      <c r="D421" s="19"/>
      <c r="E421" s="12" t="s">
        <v>0</v>
      </c>
      <c r="F421" s="11">
        <v>1</v>
      </c>
      <c r="G421" s="17">
        <v>2.2000000000000002</v>
      </c>
      <c r="H421" s="17">
        <v>0</v>
      </c>
      <c r="I421" s="17">
        <v>0.62</v>
      </c>
      <c r="J421" s="13">
        <f>F421*(G421+ (G421= 0))*(H421+ (H421= 0))*(I421+ (I421= 0))</f>
        <v>1.3640000000000001</v>
      </c>
      <c r="K421" s="11"/>
      <c r="L421" s="11"/>
      <c r="M421" s="11"/>
    </row>
    <row r="422" spans="1:13" x14ac:dyDescent="0.2">
      <c r="A422" s="11"/>
      <c r="B422" s="11"/>
      <c r="C422" s="11"/>
      <c r="D422" s="19"/>
      <c r="E422" s="12" t="s">
        <v>375</v>
      </c>
      <c r="F422" s="11">
        <v>1</v>
      </c>
      <c r="G422" s="17">
        <v>3.2</v>
      </c>
      <c r="H422" s="17">
        <v>0</v>
      </c>
      <c r="I422" s="17">
        <v>2.6</v>
      </c>
      <c r="J422" s="13">
        <f>F422*(G422+ (G422= 0))*(H422+ (H422= 0))*(I422+ (I422= 0))</f>
        <v>8.32</v>
      </c>
      <c r="K422" s="11"/>
      <c r="L422" s="11"/>
      <c r="M422" s="11"/>
    </row>
    <row r="423" spans="1:13" x14ac:dyDescent="0.2">
      <c r="A423" s="11"/>
      <c r="B423" s="11"/>
      <c r="C423" s="11"/>
      <c r="D423" s="19"/>
      <c r="E423" s="12" t="s">
        <v>0</v>
      </c>
      <c r="F423" s="11">
        <v>2</v>
      </c>
      <c r="G423" s="17">
        <v>1.5</v>
      </c>
      <c r="H423" s="17">
        <v>0</v>
      </c>
      <c r="I423" s="17">
        <v>4</v>
      </c>
      <c r="J423" s="13">
        <f>F423*(G423+ (G423= 0))*(H423+ (H423= 0))*(I423+ (I423= 0))</f>
        <v>12</v>
      </c>
      <c r="K423" s="11"/>
      <c r="L423" s="11"/>
      <c r="M423" s="11"/>
    </row>
    <row r="424" spans="1:13" x14ac:dyDescent="0.2">
      <c r="A424" s="11"/>
      <c r="B424" s="11"/>
      <c r="C424" s="11"/>
      <c r="D424" s="19"/>
      <c r="E424" s="12" t="s">
        <v>376</v>
      </c>
      <c r="F424" s="11">
        <v>0</v>
      </c>
      <c r="G424" s="17">
        <v>0</v>
      </c>
      <c r="H424" s="17">
        <v>0</v>
      </c>
      <c r="I424" s="17">
        <v>0</v>
      </c>
      <c r="J424" s="13">
        <f>F424*(G424+ (G424= 0))*(H424+ (H424= 0))*(I424+ (I424= 0))</f>
        <v>0</v>
      </c>
      <c r="K424" s="11"/>
      <c r="L424" s="11"/>
      <c r="M424" s="11"/>
    </row>
    <row r="425" spans="1:13" x14ac:dyDescent="0.2">
      <c r="A425" s="11"/>
      <c r="B425" s="11"/>
      <c r="C425" s="11"/>
      <c r="D425" s="19"/>
      <c r="E425" s="12" t="s">
        <v>44</v>
      </c>
      <c r="F425" s="11">
        <v>0</v>
      </c>
      <c r="G425" s="17">
        <v>0</v>
      </c>
      <c r="H425" s="17">
        <v>0</v>
      </c>
      <c r="I425" s="17">
        <v>0</v>
      </c>
      <c r="J425" s="13">
        <f>F425*(G425+ (G425= 0))*(H425+ (H425= 0))*(I425+ (I425= 0))</f>
        <v>0</v>
      </c>
      <c r="K425" s="11"/>
      <c r="L425" s="11"/>
      <c r="M425" s="11"/>
    </row>
    <row r="426" spans="1:13" x14ac:dyDescent="0.2">
      <c r="A426" s="11"/>
      <c r="B426" s="11"/>
      <c r="C426" s="11"/>
      <c r="D426" s="19"/>
      <c r="E426" s="12" t="s">
        <v>377</v>
      </c>
      <c r="F426" s="11">
        <v>1</v>
      </c>
      <c r="G426" s="17">
        <v>8.4600000000000009</v>
      </c>
      <c r="H426" s="17">
        <v>0</v>
      </c>
      <c r="I426" s="17">
        <v>4.42</v>
      </c>
      <c r="J426" s="13">
        <f>F426*(G426+ (G426= 0))*(H426+ (H426= 0))*(I426+ (I426= 0))</f>
        <v>37.3932</v>
      </c>
      <c r="K426" s="11"/>
      <c r="L426" s="11"/>
      <c r="M426" s="11"/>
    </row>
    <row r="427" spans="1:13" x14ac:dyDescent="0.2">
      <c r="A427" s="11"/>
      <c r="B427" s="11"/>
      <c r="C427" s="11"/>
      <c r="D427" s="19"/>
      <c r="E427" s="12" t="s">
        <v>0</v>
      </c>
      <c r="F427" s="11">
        <v>1</v>
      </c>
      <c r="G427" s="17">
        <v>5.23</v>
      </c>
      <c r="H427" s="17">
        <v>0</v>
      </c>
      <c r="I427" s="17">
        <v>1.57</v>
      </c>
      <c r="J427" s="13">
        <f>F427*(G427+ (G427= 0))*(H427+ (H427= 0))*(I427+ (I427= 0))</f>
        <v>8.2111000000000018</v>
      </c>
      <c r="K427" s="11"/>
      <c r="L427" s="11"/>
      <c r="M427" s="11"/>
    </row>
    <row r="428" spans="1:13" x14ac:dyDescent="0.2">
      <c r="A428" s="11"/>
      <c r="B428" s="11"/>
      <c r="C428" s="11"/>
      <c r="D428" s="19"/>
      <c r="E428" s="12" t="s">
        <v>378</v>
      </c>
      <c r="F428" s="11">
        <v>1</v>
      </c>
      <c r="G428" s="17">
        <v>3.14</v>
      </c>
      <c r="H428" s="17">
        <v>0</v>
      </c>
      <c r="I428" s="17">
        <v>1.57</v>
      </c>
      <c r="J428" s="13">
        <f>F428*(G428+ (G428= 0))*(H428+ (H428= 0))*(I428+ (I428= 0))</f>
        <v>4.9298000000000002</v>
      </c>
      <c r="K428" s="11"/>
      <c r="L428" s="11"/>
      <c r="M428" s="11"/>
    </row>
    <row r="429" spans="1:13" x14ac:dyDescent="0.2">
      <c r="A429" s="11"/>
      <c r="B429" s="11"/>
      <c r="C429" s="11"/>
      <c r="D429" s="19"/>
      <c r="E429" s="11"/>
      <c r="F429" s="11"/>
      <c r="G429" s="11"/>
      <c r="H429" s="11"/>
      <c r="I429" s="11"/>
      <c r="J429" s="16" t="s">
        <v>379</v>
      </c>
      <c r="K429" s="10">
        <f>SUM(J413:J428)</f>
        <v>95.510900000000007</v>
      </c>
      <c r="L429" s="17">
        <v>91.99</v>
      </c>
      <c r="M429" s="10">
        <f>ROUND(L429*K429,2)</f>
        <v>8786.0499999999993</v>
      </c>
    </row>
    <row r="430" spans="1:13" ht="0.95" customHeight="1" x14ac:dyDescent="0.2">
      <c r="A430" s="18"/>
      <c r="B430" s="18"/>
      <c r="C430" s="18"/>
      <c r="D430" s="26"/>
      <c r="E430" s="18"/>
      <c r="F430" s="18"/>
      <c r="G430" s="18"/>
      <c r="H430" s="18"/>
      <c r="I430" s="18"/>
      <c r="J430" s="18"/>
      <c r="K430" s="18"/>
      <c r="L430" s="18"/>
      <c r="M430" s="18"/>
    </row>
    <row r="431" spans="1:13" x14ac:dyDescent="0.2">
      <c r="A431" s="12" t="s">
        <v>380</v>
      </c>
      <c r="B431" s="12" t="s">
        <v>20</v>
      </c>
      <c r="C431" s="12" t="s">
        <v>21</v>
      </c>
      <c r="D431" s="25" t="s">
        <v>381</v>
      </c>
      <c r="E431" s="11"/>
      <c r="F431" s="11"/>
      <c r="G431" s="11"/>
      <c r="H431" s="11"/>
      <c r="I431" s="11"/>
      <c r="J431" s="11"/>
      <c r="K431" s="13">
        <f>K438</f>
        <v>8.032</v>
      </c>
      <c r="L431" s="13">
        <f>L438</f>
        <v>96.04</v>
      </c>
      <c r="M431" s="13">
        <f>M438</f>
        <v>771.39</v>
      </c>
    </row>
    <row r="432" spans="1:13" ht="157.5" x14ac:dyDescent="0.2">
      <c r="A432" s="11"/>
      <c r="B432" s="11"/>
      <c r="C432" s="11"/>
      <c r="D432" s="19" t="s">
        <v>382</v>
      </c>
      <c r="E432" s="11"/>
      <c r="F432" s="11"/>
      <c r="G432" s="11"/>
      <c r="H432" s="11"/>
      <c r="I432" s="11"/>
      <c r="J432" s="11"/>
      <c r="K432" s="11"/>
      <c r="L432" s="11"/>
      <c r="M432" s="11"/>
    </row>
    <row r="433" spans="1:13" x14ac:dyDescent="0.2">
      <c r="A433" s="11"/>
      <c r="B433" s="11"/>
      <c r="C433" s="11"/>
      <c r="D433" s="19"/>
      <c r="E433" s="12" t="s">
        <v>376</v>
      </c>
      <c r="F433" s="11">
        <v>0</v>
      </c>
      <c r="G433" s="17">
        <v>0</v>
      </c>
      <c r="H433" s="17">
        <v>0</v>
      </c>
      <c r="I433" s="17">
        <v>0</v>
      </c>
      <c r="J433" s="13">
        <f>F433*(G433+ (G433= 0))*(H433+ (H433= 0))*(I433+ (I433= 0))</f>
        <v>0</v>
      </c>
      <c r="K433" s="11"/>
      <c r="L433" s="11"/>
      <c r="M433" s="11"/>
    </row>
    <row r="434" spans="1:13" x14ac:dyDescent="0.2">
      <c r="A434" s="11"/>
      <c r="B434" s="11"/>
      <c r="C434" s="11"/>
      <c r="D434" s="19"/>
      <c r="E434" s="12" t="s">
        <v>257</v>
      </c>
      <c r="F434" s="11">
        <v>0</v>
      </c>
      <c r="G434" s="17">
        <v>0</v>
      </c>
      <c r="H434" s="17">
        <v>0</v>
      </c>
      <c r="I434" s="17">
        <v>0</v>
      </c>
      <c r="J434" s="13">
        <f>F434*(G434+ (G434= 0))*(H434+ (H434= 0))*(I434+ (I434= 0))</f>
        <v>0</v>
      </c>
      <c r="K434" s="11"/>
      <c r="L434" s="11"/>
      <c r="M434" s="11"/>
    </row>
    <row r="435" spans="1:13" x14ac:dyDescent="0.2">
      <c r="A435" s="11"/>
      <c r="B435" s="11"/>
      <c r="C435" s="11"/>
      <c r="D435" s="19"/>
      <c r="E435" s="12" t="s">
        <v>383</v>
      </c>
      <c r="F435" s="11">
        <v>1</v>
      </c>
      <c r="G435" s="17">
        <v>5.37</v>
      </c>
      <c r="H435" s="17">
        <v>0</v>
      </c>
      <c r="I435" s="17">
        <v>0.32</v>
      </c>
      <c r="J435" s="13">
        <f>F435*(G435+ (G435= 0))*(H435+ (H435= 0))*(I435+ (I435= 0))</f>
        <v>1.7184000000000001</v>
      </c>
      <c r="K435" s="11"/>
      <c r="L435" s="11"/>
      <c r="M435" s="11"/>
    </row>
    <row r="436" spans="1:13" x14ac:dyDescent="0.2">
      <c r="A436" s="11"/>
      <c r="B436" s="11"/>
      <c r="C436" s="11"/>
      <c r="D436" s="19"/>
      <c r="E436" s="12" t="s">
        <v>384</v>
      </c>
      <c r="F436" s="11">
        <v>1</v>
      </c>
      <c r="G436" s="17">
        <v>14.36</v>
      </c>
      <c r="H436" s="17">
        <v>0</v>
      </c>
      <c r="I436" s="17">
        <v>0.32</v>
      </c>
      <c r="J436" s="13">
        <f>F436*(G436+ (G436= 0))*(H436+ (H436= 0))*(I436+ (I436= 0))</f>
        <v>4.5952000000000002</v>
      </c>
      <c r="K436" s="11"/>
      <c r="L436" s="11"/>
      <c r="M436" s="11"/>
    </row>
    <row r="437" spans="1:13" x14ac:dyDescent="0.2">
      <c r="A437" s="11"/>
      <c r="B437" s="11"/>
      <c r="C437" s="11"/>
      <c r="D437" s="19"/>
      <c r="E437" s="12" t="s">
        <v>385</v>
      </c>
      <c r="F437" s="11">
        <v>1</v>
      </c>
      <c r="G437" s="17">
        <v>5.37</v>
      </c>
      <c r="H437" s="17">
        <v>0</v>
      </c>
      <c r="I437" s="17">
        <v>0.32</v>
      </c>
      <c r="J437" s="13">
        <f>F437*(G437+ (G437= 0))*(H437+ (H437= 0))*(I437+ (I437= 0))</f>
        <v>1.7184000000000001</v>
      </c>
      <c r="K437" s="11"/>
      <c r="L437" s="11"/>
      <c r="M437" s="11"/>
    </row>
    <row r="438" spans="1:13" x14ac:dyDescent="0.2">
      <c r="A438" s="11"/>
      <c r="B438" s="11"/>
      <c r="C438" s="11"/>
      <c r="D438" s="19"/>
      <c r="E438" s="11"/>
      <c r="F438" s="11"/>
      <c r="G438" s="11"/>
      <c r="H438" s="11"/>
      <c r="I438" s="11"/>
      <c r="J438" s="16" t="s">
        <v>386</v>
      </c>
      <c r="K438" s="10">
        <f>SUM(J433:J437)</f>
        <v>8.032</v>
      </c>
      <c r="L438" s="17">
        <v>96.04</v>
      </c>
      <c r="M438" s="10">
        <f>ROUND(L438*K438,2)</f>
        <v>771.39</v>
      </c>
    </row>
    <row r="439" spans="1:13" ht="0.95" customHeight="1" x14ac:dyDescent="0.2">
      <c r="A439" s="18"/>
      <c r="B439" s="18"/>
      <c r="C439" s="18"/>
      <c r="D439" s="26"/>
      <c r="E439" s="18"/>
      <c r="F439" s="18"/>
      <c r="G439" s="18"/>
      <c r="H439" s="18"/>
      <c r="I439" s="18"/>
      <c r="J439" s="18"/>
      <c r="K439" s="18"/>
      <c r="L439" s="18"/>
      <c r="M439" s="18"/>
    </row>
    <row r="440" spans="1:13" x14ac:dyDescent="0.2">
      <c r="A440" s="12" t="s">
        <v>387</v>
      </c>
      <c r="B440" s="12" t="s">
        <v>20</v>
      </c>
      <c r="C440" s="12" t="s">
        <v>21</v>
      </c>
      <c r="D440" s="25" t="s">
        <v>388</v>
      </c>
      <c r="E440" s="11"/>
      <c r="F440" s="11"/>
      <c r="G440" s="11"/>
      <c r="H440" s="11"/>
      <c r="I440" s="11"/>
      <c r="J440" s="11"/>
      <c r="K440" s="13">
        <f>K454</f>
        <v>127.25080000000001</v>
      </c>
      <c r="L440" s="13">
        <f>L454</f>
        <v>68.53</v>
      </c>
      <c r="M440" s="13">
        <f>M454</f>
        <v>8720.5</v>
      </c>
    </row>
    <row r="441" spans="1:13" ht="213.75" x14ac:dyDescent="0.2">
      <c r="A441" s="11"/>
      <c r="B441" s="11"/>
      <c r="C441" s="11"/>
      <c r="D441" s="19" t="s">
        <v>389</v>
      </c>
      <c r="E441" s="11"/>
      <c r="F441" s="11"/>
      <c r="G441" s="11"/>
      <c r="H441" s="11"/>
      <c r="I441" s="11"/>
      <c r="J441" s="11"/>
      <c r="K441" s="11"/>
      <c r="L441" s="11"/>
      <c r="M441" s="11"/>
    </row>
    <row r="442" spans="1:13" x14ac:dyDescent="0.2">
      <c r="A442" s="11"/>
      <c r="B442" s="11"/>
      <c r="C442" s="11"/>
      <c r="D442" s="19"/>
      <c r="E442" s="12" t="s">
        <v>371</v>
      </c>
      <c r="F442" s="11">
        <v>0</v>
      </c>
      <c r="G442" s="17">
        <v>0</v>
      </c>
      <c r="H442" s="17">
        <v>0</v>
      </c>
      <c r="I442" s="17">
        <v>0</v>
      </c>
      <c r="J442" s="13">
        <f>F442*(G442+ (G442= 0))*(H442+ (H442= 0))*(I442+ (I442= 0))</f>
        <v>0</v>
      </c>
      <c r="K442" s="11"/>
      <c r="L442" s="11"/>
      <c r="M442" s="11"/>
    </row>
    <row r="443" spans="1:13" x14ac:dyDescent="0.2">
      <c r="A443" s="11"/>
      <c r="B443" s="11"/>
      <c r="C443" s="11"/>
      <c r="D443" s="19"/>
      <c r="E443" s="12" t="s">
        <v>390</v>
      </c>
      <c r="F443" s="11">
        <v>1</v>
      </c>
      <c r="G443" s="17">
        <v>6.22</v>
      </c>
      <c r="H443" s="17">
        <v>0</v>
      </c>
      <c r="I443" s="17">
        <v>4.55</v>
      </c>
      <c r="J443" s="13">
        <f>F443*(G443+ (G443= 0))*(H443+ (H443= 0))*(I443+ (I443= 0))</f>
        <v>28.300999999999998</v>
      </c>
      <c r="K443" s="11"/>
      <c r="L443" s="11"/>
      <c r="M443" s="11"/>
    </row>
    <row r="444" spans="1:13" x14ac:dyDescent="0.2">
      <c r="A444" s="11"/>
      <c r="B444" s="11"/>
      <c r="C444" s="11"/>
      <c r="D444" s="19"/>
      <c r="E444" s="12" t="s">
        <v>391</v>
      </c>
      <c r="F444" s="11">
        <v>-1</v>
      </c>
      <c r="G444" s="17">
        <v>8.7200000000000006</v>
      </c>
      <c r="H444" s="17">
        <v>0</v>
      </c>
      <c r="I444" s="17">
        <v>0</v>
      </c>
      <c r="J444" s="13">
        <f>F444*(G444+ (G444= 0))*(H444+ (H444= 0))*(I444+ (I444= 0))</f>
        <v>-8.7200000000000006</v>
      </c>
      <c r="K444" s="11"/>
      <c r="L444" s="11"/>
      <c r="M444" s="11"/>
    </row>
    <row r="445" spans="1:13" x14ac:dyDescent="0.2">
      <c r="A445" s="11"/>
      <c r="B445" s="11"/>
      <c r="C445" s="11"/>
      <c r="D445" s="19"/>
      <c r="E445" s="12" t="s">
        <v>392</v>
      </c>
      <c r="F445" s="11">
        <v>1</v>
      </c>
      <c r="G445" s="17">
        <v>6.19</v>
      </c>
      <c r="H445" s="17">
        <v>0</v>
      </c>
      <c r="I445" s="17">
        <v>2.5299999999999998</v>
      </c>
      <c r="J445" s="13">
        <f>F445*(G445+ (G445= 0))*(H445+ (H445= 0))*(I445+ (I445= 0))</f>
        <v>15.6607</v>
      </c>
      <c r="K445" s="11"/>
      <c r="L445" s="11"/>
      <c r="M445" s="11"/>
    </row>
    <row r="446" spans="1:13" x14ac:dyDescent="0.2">
      <c r="A446" s="11"/>
      <c r="B446" s="11"/>
      <c r="C446" s="11"/>
      <c r="D446" s="19"/>
      <c r="E446" s="12" t="s">
        <v>391</v>
      </c>
      <c r="F446" s="11">
        <v>-1</v>
      </c>
      <c r="G446" s="17">
        <v>3.83</v>
      </c>
      <c r="H446" s="17">
        <v>0</v>
      </c>
      <c r="I446" s="17">
        <v>0</v>
      </c>
      <c r="J446" s="13">
        <f>F446*(G446+ (G446= 0))*(H446+ (H446= 0))*(I446+ (I446= 0))</f>
        <v>-3.83</v>
      </c>
      <c r="K446" s="11"/>
      <c r="L446" s="11"/>
      <c r="M446" s="11"/>
    </row>
    <row r="447" spans="1:13" x14ac:dyDescent="0.2">
      <c r="A447" s="11"/>
      <c r="B447" s="11"/>
      <c r="C447" s="11"/>
      <c r="D447" s="19"/>
      <c r="E447" s="12" t="s">
        <v>257</v>
      </c>
      <c r="F447" s="11">
        <v>0</v>
      </c>
      <c r="G447" s="17">
        <v>0</v>
      </c>
      <c r="H447" s="17">
        <v>0</v>
      </c>
      <c r="I447" s="17">
        <v>0</v>
      </c>
      <c r="J447" s="13">
        <f>F447*(G447+ (G447= 0))*(H447+ (H447= 0))*(I447+ (I447= 0))</f>
        <v>0</v>
      </c>
      <c r="K447" s="11"/>
      <c r="L447" s="11"/>
      <c r="M447" s="11"/>
    </row>
    <row r="448" spans="1:13" x14ac:dyDescent="0.2">
      <c r="A448" s="11"/>
      <c r="B448" s="11"/>
      <c r="C448" s="11"/>
      <c r="D448" s="19"/>
      <c r="E448" s="12" t="s">
        <v>393</v>
      </c>
      <c r="F448" s="11">
        <v>1</v>
      </c>
      <c r="G448" s="17">
        <v>7.78</v>
      </c>
      <c r="H448" s="17">
        <v>0</v>
      </c>
      <c r="I448" s="17">
        <v>4.22</v>
      </c>
      <c r="J448" s="13">
        <f>F448*(G448+ (G448= 0))*(H448+ (H448= 0))*(I448+ (I448= 0))</f>
        <v>32.831600000000002</v>
      </c>
      <c r="K448" s="11"/>
      <c r="L448" s="11"/>
      <c r="M448" s="11"/>
    </row>
    <row r="449" spans="1:13" x14ac:dyDescent="0.2">
      <c r="A449" s="11"/>
      <c r="B449" s="11"/>
      <c r="C449" s="11"/>
      <c r="D449" s="19"/>
      <c r="E449" s="12" t="s">
        <v>391</v>
      </c>
      <c r="F449" s="11">
        <v>-1</v>
      </c>
      <c r="G449" s="17">
        <v>7.24</v>
      </c>
      <c r="H449" s="17">
        <v>0</v>
      </c>
      <c r="I449" s="17">
        <v>0</v>
      </c>
      <c r="J449" s="13">
        <f>F449*(G449+ (G449= 0))*(H449+ (H449= 0))*(I449+ (I449= 0))</f>
        <v>-7.24</v>
      </c>
      <c r="K449" s="11"/>
      <c r="L449" s="11"/>
      <c r="M449" s="11"/>
    </row>
    <row r="450" spans="1:13" x14ac:dyDescent="0.2">
      <c r="A450" s="11"/>
      <c r="B450" s="11"/>
      <c r="C450" s="11"/>
      <c r="D450" s="19"/>
      <c r="E450" s="12" t="s">
        <v>394</v>
      </c>
      <c r="F450" s="11">
        <v>1</v>
      </c>
      <c r="G450" s="17">
        <v>11.09</v>
      </c>
      <c r="H450" s="17">
        <v>0</v>
      </c>
      <c r="I450" s="17">
        <v>3.75</v>
      </c>
      <c r="J450" s="13">
        <f>F450*(G450+ (G450= 0))*(H450+ (H450= 0))*(I450+ (I450= 0))</f>
        <v>41.587499999999999</v>
      </c>
      <c r="K450" s="11"/>
      <c r="L450" s="11"/>
      <c r="M450" s="11"/>
    </row>
    <row r="451" spans="1:13" x14ac:dyDescent="0.2">
      <c r="A451" s="11"/>
      <c r="B451" s="11"/>
      <c r="C451" s="11"/>
      <c r="D451" s="19"/>
      <c r="E451" s="12" t="s">
        <v>391</v>
      </c>
      <c r="F451" s="11">
        <v>-1</v>
      </c>
      <c r="G451" s="17">
        <v>4.12</v>
      </c>
      <c r="H451" s="17">
        <v>0</v>
      </c>
      <c r="I451" s="17">
        <v>0</v>
      </c>
      <c r="J451" s="13">
        <f>F451*(G451+ (G451= 0))*(H451+ (H451= 0))*(I451+ (I451= 0))</f>
        <v>-4.12</v>
      </c>
      <c r="K451" s="11"/>
      <c r="L451" s="11"/>
      <c r="M451" s="11"/>
    </row>
    <row r="452" spans="1:13" x14ac:dyDescent="0.2">
      <c r="A452" s="11"/>
      <c r="B452" s="11"/>
      <c r="C452" s="11"/>
      <c r="D452" s="19"/>
      <c r="E452" s="12" t="s">
        <v>395</v>
      </c>
      <c r="F452" s="11">
        <v>1</v>
      </c>
      <c r="G452" s="17">
        <v>15.92</v>
      </c>
      <c r="H452" s="17">
        <v>0</v>
      </c>
      <c r="I452" s="17">
        <v>2.5</v>
      </c>
      <c r="J452" s="13">
        <f>F452*(G452+ (G452= 0))*(H452+ (H452= 0))*(I452+ (I452= 0))</f>
        <v>39.799999999999997</v>
      </c>
      <c r="K452" s="11"/>
      <c r="L452" s="11"/>
      <c r="M452" s="11"/>
    </row>
    <row r="453" spans="1:13" x14ac:dyDescent="0.2">
      <c r="A453" s="11"/>
      <c r="B453" s="11"/>
      <c r="C453" s="11"/>
      <c r="D453" s="19"/>
      <c r="E453" s="12" t="s">
        <v>391</v>
      </c>
      <c r="F453" s="11">
        <v>-1</v>
      </c>
      <c r="G453" s="17">
        <v>7.02</v>
      </c>
      <c r="H453" s="17">
        <v>0</v>
      </c>
      <c r="I453" s="17">
        <v>0</v>
      </c>
      <c r="J453" s="13">
        <f>F453*(G453+ (G453= 0))*(H453+ (H453= 0))*(I453+ (I453= 0))</f>
        <v>-7.02</v>
      </c>
      <c r="K453" s="11"/>
      <c r="L453" s="11"/>
      <c r="M453" s="11"/>
    </row>
    <row r="454" spans="1:13" x14ac:dyDescent="0.2">
      <c r="A454" s="11"/>
      <c r="B454" s="11"/>
      <c r="C454" s="11"/>
      <c r="D454" s="19"/>
      <c r="E454" s="11"/>
      <c r="F454" s="11"/>
      <c r="G454" s="11"/>
      <c r="H454" s="11"/>
      <c r="I454" s="11"/>
      <c r="J454" s="16" t="s">
        <v>396</v>
      </c>
      <c r="K454" s="10">
        <f>SUM(J442:J453)</f>
        <v>127.25080000000001</v>
      </c>
      <c r="L454" s="17">
        <v>68.53</v>
      </c>
      <c r="M454" s="10">
        <f>ROUND(L454*K454,2)</f>
        <v>8720.5</v>
      </c>
    </row>
    <row r="455" spans="1:13" ht="0.95" customHeight="1" x14ac:dyDescent="0.2">
      <c r="A455" s="18"/>
      <c r="B455" s="18"/>
      <c r="C455" s="18"/>
      <c r="D455" s="26"/>
      <c r="E455" s="18"/>
      <c r="F455" s="18"/>
      <c r="G455" s="18"/>
      <c r="H455" s="18"/>
      <c r="I455" s="18"/>
      <c r="J455" s="18"/>
      <c r="K455" s="18"/>
      <c r="L455" s="18"/>
      <c r="M455" s="18"/>
    </row>
    <row r="456" spans="1:13" ht="22.5" x14ac:dyDescent="0.2">
      <c r="A456" s="12" t="s">
        <v>397</v>
      </c>
      <c r="B456" s="12" t="s">
        <v>20</v>
      </c>
      <c r="C456" s="12" t="s">
        <v>21</v>
      </c>
      <c r="D456" s="25" t="s">
        <v>398</v>
      </c>
      <c r="E456" s="11"/>
      <c r="F456" s="11"/>
      <c r="G456" s="11"/>
      <c r="H456" s="11"/>
      <c r="I456" s="11"/>
      <c r="J456" s="11"/>
      <c r="K456" s="13">
        <f>K471</f>
        <v>229.4538</v>
      </c>
      <c r="L456" s="13">
        <f>L471</f>
        <v>57.51</v>
      </c>
      <c r="M456" s="13">
        <f>M471</f>
        <v>13195.89</v>
      </c>
    </row>
    <row r="457" spans="1:13" ht="135" x14ac:dyDescent="0.2">
      <c r="A457" s="11"/>
      <c r="B457" s="11"/>
      <c r="C457" s="11"/>
      <c r="D457" s="19" t="s">
        <v>399</v>
      </c>
      <c r="E457" s="11"/>
      <c r="F457" s="11"/>
      <c r="G457" s="11"/>
      <c r="H457" s="11"/>
      <c r="I457" s="11"/>
      <c r="J457" s="11"/>
      <c r="K457" s="11"/>
      <c r="L457" s="11"/>
      <c r="M457" s="11"/>
    </row>
    <row r="458" spans="1:13" x14ac:dyDescent="0.2">
      <c r="A458" s="11"/>
      <c r="B458" s="11"/>
      <c r="C458" s="11"/>
      <c r="D458" s="19"/>
      <c r="E458" s="12" t="s">
        <v>371</v>
      </c>
      <c r="F458" s="11">
        <v>0</v>
      </c>
      <c r="G458" s="17">
        <v>0</v>
      </c>
      <c r="H458" s="17">
        <v>0</v>
      </c>
      <c r="I458" s="17">
        <v>0</v>
      </c>
      <c r="J458" s="13">
        <f>F458*(G458+ (G458= 0))*(H458+ (H458= 0))*(I458+ (I458= 0))</f>
        <v>0</v>
      </c>
      <c r="K458" s="11"/>
      <c r="L458" s="11"/>
      <c r="M458" s="11"/>
    </row>
    <row r="459" spans="1:13" x14ac:dyDescent="0.2">
      <c r="A459" s="11"/>
      <c r="B459" s="11"/>
      <c r="C459" s="11"/>
      <c r="D459" s="19"/>
      <c r="E459" s="12" t="s">
        <v>254</v>
      </c>
      <c r="F459" s="11">
        <v>1</v>
      </c>
      <c r="G459" s="17">
        <v>10.59</v>
      </c>
      <c r="H459" s="17">
        <v>0</v>
      </c>
      <c r="I459" s="17">
        <v>4.45</v>
      </c>
      <c r="J459" s="13">
        <f>F459*(G459+ (G459= 0))*(H459+ (H459= 0))*(I459+ (I459= 0))</f>
        <v>47.125500000000002</v>
      </c>
      <c r="K459" s="11"/>
      <c r="L459" s="11"/>
      <c r="M459" s="11"/>
    </row>
    <row r="460" spans="1:13" x14ac:dyDescent="0.2">
      <c r="A460" s="11"/>
      <c r="B460" s="11"/>
      <c r="C460" s="11"/>
      <c r="D460" s="19"/>
      <c r="E460" s="12" t="s">
        <v>0</v>
      </c>
      <c r="F460" s="11">
        <v>1</v>
      </c>
      <c r="G460" s="17">
        <v>5.58</v>
      </c>
      <c r="H460" s="17">
        <v>0</v>
      </c>
      <c r="I460" s="17">
        <v>2.1</v>
      </c>
      <c r="J460" s="13">
        <f>F460*(G460+ (G460= 0))*(H460+ (H460= 0))*(I460+ (I460= 0))</f>
        <v>11.718</v>
      </c>
      <c r="K460" s="11"/>
      <c r="L460" s="11"/>
      <c r="M460" s="11"/>
    </row>
    <row r="461" spans="1:13" x14ac:dyDescent="0.2">
      <c r="A461" s="11"/>
      <c r="B461" s="11"/>
      <c r="C461" s="11"/>
      <c r="D461" s="19"/>
      <c r="E461" s="12" t="s">
        <v>400</v>
      </c>
      <c r="F461" s="11">
        <v>1</v>
      </c>
      <c r="G461" s="17">
        <v>1.44</v>
      </c>
      <c r="H461" s="17">
        <v>0</v>
      </c>
      <c r="I461" s="17">
        <v>2.71</v>
      </c>
      <c r="J461" s="13">
        <f>F461*(G461+ (G461= 0))*(H461+ (H461= 0))*(I461+ (I461= 0))</f>
        <v>3.9023999999999996</v>
      </c>
      <c r="K461" s="11"/>
      <c r="L461" s="11"/>
      <c r="M461" s="11"/>
    </row>
    <row r="462" spans="1:13" x14ac:dyDescent="0.2">
      <c r="A462" s="11"/>
      <c r="B462" s="11"/>
      <c r="C462" s="11"/>
      <c r="D462" s="19"/>
      <c r="E462" s="12" t="s">
        <v>401</v>
      </c>
      <c r="F462" s="11">
        <v>1</v>
      </c>
      <c r="G462" s="17">
        <v>4.47</v>
      </c>
      <c r="H462" s="17">
        <v>0</v>
      </c>
      <c r="I462" s="17">
        <v>2.71</v>
      </c>
      <c r="J462" s="13">
        <f>F462*(G462+ (G462= 0))*(H462+ (H462= 0))*(I462+ (I462= 0))</f>
        <v>12.1137</v>
      </c>
      <c r="K462" s="11"/>
      <c r="L462" s="11"/>
      <c r="M462" s="11"/>
    </row>
    <row r="463" spans="1:13" x14ac:dyDescent="0.2">
      <c r="A463" s="11"/>
      <c r="B463" s="11"/>
      <c r="C463" s="11"/>
      <c r="D463" s="19"/>
      <c r="E463" s="12" t="s">
        <v>402</v>
      </c>
      <c r="F463" s="11">
        <v>2</v>
      </c>
      <c r="G463" s="17">
        <v>3.94</v>
      </c>
      <c r="H463" s="17">
        <v>0.46</v>
      </c>
      <c r="I463" s="17">
        <v>0</v>
      </c>
      <c r="J463" s="13">
        <f>F463*(G463+ (G463= 0))*(H463+ (H463= 0))*(I463+ (I463= 0))</f>
        <v>3.6248</v>
      </c>
      <c r="K463" s="11"/>
      <c r="L463" s="11"/>
      <c r="M463" s="11"/>
    </row>
    <row r="464" spans="1:13" x14ac:dyDescent="0.2">
      <c r="A464" s="11"/>
      <c r="B464" s="11"/>
      <c r="C464" s="11"/>
      <c r="D464" s="19"/>
      <c r="E464" s="12" t="s">
        <v>0</v>
      </c>
      <c r="F464" s="11">
        <v>1</v>
      </c>
      <c r="G464" s="17">
        <v>3.94</v>
      </c>
      <c r="H464" s="17">
        <v>0.4</v>
      </c>
      <c r="I464" s="17">
        <v>0</v>
      </c>
      <c r="J464" s="13">
        <f>F464*(G464+ (G464= 0))*(H464+ (H464= 0))*(I464+ (I464= 0))</f>
        <v>1.5760000000000001</v>
      </c>
      <c r="K464" s="11"/>
      <c r="L464" s="11"/>
      <c r="M464" s="11"/>
    </row>
    <row r="465" spans="1:13" x14ac:dyDescent="0.2">
      <c r="A465" s="11"/>
      <c r="B465" s="11"/>
      <c r="C465" s="11"/>
      <c r="D465" s="19"/>
      <c r="E465" s="12" t="s">
        <v>0</v>
      </c>
      <c r="F465" s="11">
        <v>1</v>
      </c>
      <c r="G465" s="17">
        <v>3.44</v>
      </c>
      <c r="H465" s="17">
        <v>0.46</v>
      </c>
      <c r="I465" s="17">
        <v>0</v>
      </c>
      <c r="J465" s="13">
        <f>F465*(G465+ (G465= 0))*(H465+ (H465= 0))*(I465+ (I465= 0))</f>
        <v>1.5824</v>
      </c>
      <c r="K465" s="11"/>
      <c r="L465" s="11"/>
      <c r="M465" s="11"/>
    </row>
    <row r="466" spans="1:13" x14ac:dyDescent="0.2">
      <c r="A466" s="11"/>
      <c r="B466" s="11"/>
      <c r="C466" s="11"/>
      <c r="D466" s="19"/>
      <c r="E466" s="12" t="s">
        <v>0</v>
      </c>
      <c r="F466" s="11">
        <v>1</v>
      </c>
      <c r="G466" s="17">
        <v>3.44</v>
      </c>
      <c r="H466" s="17">
        <v>0.4</v>
      </c>
      <c r="I466" s="17">
        <v>0</v>
      </c>
      <c r="J466" s="13">
        <f>F466*(G466+ (G466= 0))*(H466+ (H466= 0))*(I466+ (I466= 0))</f>
        <v>1.3760000000000001</v>
      </c>
      <c r="K466" s="11"/>
      <c r="L466" s="11"/>
      <c r="M466" s="11"/>
    </row>
    <row r="467" spans="1:13" x14ac:dyDescent="0.2">
      <c r="A467" s="11"/>
      <c r="B467" s="11"/>
      <c r="C467" s="11"/>
      <c r="D467" s="19"/>
      <c r="E467" s="12" t="s">
        <v>257</v>
      </c>
      <c r="F467" s="11">
        <v>0</v>
      </c>
      <c r="G467" s="17">
        <v>0</v>
      </c>
      <c r="H467" s="17">
        <v>0</v>
      </c>
      <c r="I467" s="17">
        <v>0</v>
      </c>
      <c r="J467" s="13">
        <f>F467*(G467+ (G467= 0))*(H467+ (H467= 0))*(I467+ (I467= 0))</f>
        <v>0</v>
      </c>
      <c r="K467" s="11"/>
      <c r="L467" s="11"/>
      <c r="M467" s="11"/>
    </row>
    <row r="468" spans="1:13" x14ac:dyDescent="0.2">
      <c r="A468" s="11"/>
      <c r="B468" s="11"/>
      <c r="C468" s="11"/>
      <c r="D468" s="19"/>
      <c r="E468" s="12" t="s">
        <v>403</v>
      </c>
      <c r="F468" s="11">
        <v>1</v>
      </c>
      <c r="G468" s="17">
        <v>26.66</v>
      </c>
      <c r="H468" s="17">
        <v>0</v>
      </c>
      <c r="I468" s="17">
        <v>4.25</v>
      </c>
      <c r="J468" s="13">
        <f>F468*(G468+ (G468= 0))*(H468+ (H468= 0))*(I468+ (I468= 0))</f>
        <v>113.30500000000001</v>
      </c>
      <c r="K468" s="11"/>
      <c r="L468" s="11"/>
      <c r="M468" s="11"/>
    </row>
    <row r="469" spans="1:13" x14ac:dyDescent="0.2">
      <c r="A469" s="11"/>
      <c r="B469" s="11"/>
      <c r="C469" s="11"/>
      <c r="D469" s="19"/>
      <c r="E469" s="12" t="s">
        <v>404</v>
      </c>
      <c r="F469" s="11">
        <v>1</v>
      </c>
      <c r="G469" s="17">
        <v>5.84</v>
      </c>
      <c r="H469" s="17">
        <v>0</v>
      </c>
      <c r="I469" s="17">
        <v>4.25</v>
      </c>
      <c r="J469" s="13">
        <f>F469*(G469+ (G469= 0))*(H469+ (H469= 0))*(I469+ (I469= 0))</f>
        <v>24.82</v>
      </c>
      <c r="K469" s="11"/>
      <c r="L469" s="11"/>
      <c r="M469" s="11"/>
    </row>
    <row r="470" spans="1:13" x14ac:dyDescent="0.2">
      <c r="A470" s="11"/>
      <c r="B470" s="11"/>
      <c r="C470" s="11"/>
      <c r="D470" s="19"/>
      <c r="E470" s="12" t="s">
        <v>373</v>
      </c>
      <c r="F470" s="11">
        <v>1</v>
      </c>
      <c r="G470" s="17">
        <v>2.77</v>
      </c>
      <c r="H470" s="17">
        <v>0</v>
      </c>
      <c r="I470" s="17">
        <v>3</v>
      </c>
      <c r="J470" s="13">
        <f>F470*(G470+ (G470= 0))*(H470+ (H470= 0))*(I470+ (I470= 0))</f>
        <v>8.31</v>
      </c>
      <c r="K470" s="11"/>
      <c r="L470" s="11"/>
      <c r="M470" s="11"/>
    </row>
    <row r="471" spans="1:13" x14ac:dyDescent="0.2">
      <c r="A471" s="11"/>
      <c r="B471" s="11"/>
      <c r="C471" s="11"/>
      <c r="D471" s="19"/>
      <c r="E471" s="11"/>
      <c r="F471" s="11"/>
      <c r="G471" s="11"/>
      <c r="H471" s="11"/>
      <c r="I471" s="11"/>
      <c r="J471" s="16" t="s">
        <v>405</v>
      </c>
      <c r="K471" s="10">
        <f>SUM(J458:J470)</f>
        <v>229.4538</v>
      </c>
      <c r="L471" s="17">
        <v>57.51</v>
      </c>
      <c r="M471" s="10">
        <f>ROUND(L471*K471,2)</f>
        <v>13195.89</v>
      </c>
    </row>
    <row r="472" spans="1:13" ht="0.95" customHeight="1" x14ac:dyDescent="0.2">
      <c r="A472" s="18"/>
      <c r="B472" s="18"/>
      <c r="C472" s="18"/>
      <c r="D472" s="26"/>
      <c r="E472" s="18"/>
      <c r="F472" s="18"/>
      <c r="G472" s="18"/>
      <c r="H472" s="18"/>
      <c r="I472" s="18"/>
      <c r="J472" s="18"/>
      <c r="K472" s="18"/>
      <c r="L472" s="18"/>
      <c r="M472" s="18"/>
    </row>
    <row r="473" spans="1:13" x14ac:dyDescent="0.2">
      <c r="A473" s="12" t="s">
        <v>406</v>
      </c>
      <c r="B473" s="12" t="s">
        <v>20</v>
      </c>
      <c r="C473" s="12" t="s">
        <v>21</v>
      </c>
      <c r="D473" s="25" t="s">
        <v>407</v>
      </c>
      <c r="E473" s="11"/>
      <c r="F473" s="11"/>
      <c r="G473" s="11"/>
      <c r="H473" s="11"/>
      <c r="I473" s="11"/>
      <c r="J473" s="11"/>
      <c r="K473" s="13">
        <f>K476</f>
        <v>9.6114999999999995</v>
      </c>
      <c r="L473" s="13">
        <f>L476</f>
        <v>194.4</v>
      </c>
      <c r="M473" s="13">
        <f>M476</f>
        <v>1868.48</v>
      </c>
    </row>
    <row r="474" spans="1:13" ht="382.5" x14ac:dyDescent="0.2">
      <c r="A474" s="11"/>
      <c r="B474" s="11"/>
      <c r="C474" s="11"/>
      <c r="D474" s="19" t="s">
        <v>408</v>
      </c>
      <c r="E474" s="11"/>
      <c r="F474" s="11"/>
      <c r="G474" s="11"/>
      <c r="H474" s="11"/>
      <c r="I474" s="11"/>
      <c r="J474" s="11"/>
      <c r="K474" s="11"/>
      <c r="L474" s="11"/>
      <c r="M474" s="11"/>
    </row>
    <row r="475" spans="1:13" x14ac:dyDescent="0.2">
      <c r="A475" s="11"/>
      <c r="B475" s="11"/>
      <c r="C475" s="11"/>
      <c r="D475" s="19"/>
      <c r="E475" s="12" t="s">
        <v>0</v>
      </c>
      <c r="F475" s="11">
        <v>1</v>
      </c>
      <c r="G475" s="14">
        <v>4.09</v>
      </c>
      <c r="H475" s="14">
        <v>0</v>
      </c>
      <c r="I475" s="14">
        <v>2.35</v>
      </c>
      <c r="J475" s="15">
        <f>F475*(G475+ (G475= 0))*(H475+ (H475= 0))*(I475+ (I475= 0))</f>
        <v>9.6114999999999995</v>
      </c>
      <c r="K475" s="11"/>
      <c r="L475" s="11"/>
      <c r="M475" s="11"/>
    </row>
    <row r="476" spans="1:13" x14ac:dyDescent="0.2">
      <c r="A476" s="11"/>
      <c r="B476" s="11"/>
      <c r="C476" s="11"/>
      <c r="D476" s="19"/>
      <c r="E476" s="11"/>
      <c r="F476" s="11"/>
      <c r="G476" s="11"/>
      <c r="H476" s="11"/>
      <c r="I476" s="11"/>
      <c r="J476" s="16" t="s">
        <v>409</v>
      </c>
      <c r="K476" s="10">
        <f>SUM(J475:J475)</f>
        <v>9.6114999999999995</v>
      </c>
      <c r="L476" s="17">
        <v>194.4</v>
      </c>
      <c r="M476" s="10">
        <f>ROUND(L476*K476,2)</f>
        <v>1868.48</v>
      </c>
    </row>
    <row r="477" spans="1:13" ht="0.95" customHeight="1" x14ac:dyDescent="0.2">
      <c r="A477" s="18"/>
      <c r="B477" s="18"/>
      <c r="C477" s="18"/>
      <c r="D477" s="26"/>
      <c r="E477" s="18"/>
      <c r="F477" s="18"/>
      <c r="G477" s="18"/>
      <c r="H477" s="18"/>
      <c r="I477" s="18"/>
      <c r="J477" s="18"/>
      <c r="K477" s="18"/>
      <c r="L477" s="18"/>
      <c r="M477" s="18"/>
    </row>
    <row r="478" spans="1:13" x14ac:dyDescent="0.2">
      <c r="A478" s="12" t="s">
        <v>410</v>
      </c>
      <c r="B478" s="12" t="s">
        <v>20</v>
      </c>
      <c r="C478" s="12" t="s">
        <v>21</v>
      </c>
      <c r="D478" s="25" t="s">
        <v>411</v>
      </c>
      <c r="E478" s="11"/>
      <c r="F478" s="11"/>
      <c r="G478" s="11"/>
      <c r="H478" s="11"/>
      <c r="I478" s="11"/>
      <c r="J478" s="11"/>
      <c r="K478" s="13">
        <f>K481</f>
        <v>21.887500000000003</v>
      </c>
      <c r="L478" s="13">
        <f>L481</f>
        <v>783.71</v>
      </c>
      <c r="M478" s="13">
        <f>M481</f>
        <v>17153.45</v>
      </c>
    </row>
    <row r="479" spans="1:13" ht="409.5" x14ac:dyDescent="0.2">
      <c r="A479" s="11"/>
      <c r="B479" s="11"/>
      <c r="C479" s="11"/>
      <c r="D479" s="19" t="s">
        <v>412</v>
      </c>
      <c r="E479" s="11"/>
      <c r="F479" s="11"/>
      <c r="G479" s="11"/>
      <c r="H479" s="11"/>
      <c r="I479" s="11"/>
      <c r="J479" s="11"/>
      <c r="K479" s="11"/>
      <c r="L479" s="11"/>
      <c r="M479" s="11"/>
    </row>
    <row r="480" spans="1:13" x14ac:dyDescent="0.2">
      <c r="A480" s="11"/>
      <c r="B480" s="11"/>
      <c r="C480" s="11"/>
      <c r="D480" s="19"/>
      <c r="E480" s="12" t="s">
        <v>0</v>
      </c>
      <c r="F480" s="11">
        <v>1</v>
      </c>
      <c r="G480" s="17">
        <v>5.15</v>
      </c>
      <c r="H480" s="17">
        <v>4.25</v>
      </c>
      <c r="I480" s="17">
        <v>0</v>
      </c>
      <c r="J480" s="13">
        <f>F480*(G480+ (G480= 0))*(H480+ (H480= 0))*(I480+ (I480= 0))</f>
        <v>21.887500000000003</v>
      </c>
      <c r="K480" s="11"/>
      <c r="L480" s="11"/>
      <c r="M480" s="11"/>
    </row>
    <row r="481" spans="1:13" x14ac:dyDescent="0.2">
      <c r="A481" s="11"/>
      <c r="B481" s="11"/>
      <c r="C481" s="11"/>
      <c r="D481" s="19"/>
      <c r="E481" s="11"/>
      <c r="F481" s="11"/>
      <c r="G481" s="11"/>
      <c r="H481" s="11"/>
      <c r="I481" s="11"/>
      <c r="J481" s="16" t="s">
        <v>413</v>
      </c>
      <c r="K481" s="10">
        <f>SUM(J480:J480)</f>
        <v>21.887500000000003</v>
      </c>
      <c r="L481" s="17">
        <v>783.71</v>
      </c>
      <c r="M481" s="10">
        <f>ROUND(L481*K481,2)</f>
        <v>17153.45</v>
      </c>
    </row>
    <row r="482" spans="1:13" ht="0.95" customHeight="1" x14ac:dyDescent="0.2">
      <c r="A482" s="18"/>
      <c r="B482" s="18"/>
      <c r="C482" s="18"/>
      <c r="D482" s="26"/>
      <c r="E482" s="18"/>
      <c r="F482" s="18"/>
      <c r="G482" s="18"/>
      <c r="H482" s="18"/>
      <c r="I482" s="18"/>
      <c r="J482" s="18"/>
      <c r="K482" s="18"/>
      <c r="L482" s="18"/>
      <c r="M482" s="18"/>
    </row>
    <row r="483" spans="1:13" x14ac:dyDescent="0.2">
      <c r="A483" s="12" t="s">
        <v>414</v>
      </c>
      <c r="B483" s="12" t="s">
        <v>20</v>
      </c>
      <c r="C483" s="12" t="s">
        <v>21</v>
      </c>
      <c r="D483" s="25" t="s">
        <v>415</v>
      </c>
      <c r="E483" s="11"/>
      <c r="F483" s="11"/>
      <c r="G483" s="11"/>
      <c r="H483" s="11"/>
      <c r="I483" s="11"/>
      <c r="J483" s="11"/>
      <c r="K483" s="13">
        <f>K486</f>
        <v>12.34</v>
      </c>
      <c r="L483" s="13">
        <f>L486</f>
        <v>129.4</v>
      </c>
      <c r="M483" s="13">
        <f>M486</f>
        <v>1596.8</v>
      </c>
    </row>
    <row r="484" spans="1:13" ht="123.75" x14ac:dyDescent="0.2">
      <c r="A484" s="11"/>
      <c r="B484" s="11"/>
      <c r="C484" s="11"/>
      <c r="D484" s="19" t="s">
        <v>416</v>
      </c>
      <c r="E484" s="11"/>
      <c r="F484" s="11"/>
      <c r="G484" s="11"/>
      <c r="H484" s="11"/>
      <c r="I484" s="11"/>
      <c r="J484" s="11"/>
      <c r="K484" s="11"/>
      <c r="L484" s="11"/>
      <c r="M484" s="11"/>
    </row>
    <row r="485" spans="1:13" x14ac:dyDescent="0.2">
      <c r="A485" s="11"/>
      <c r="B485" s="11"/>
      <c r="C485" s="11"/>
      <c r="D485" s="19"/>
      <c r="E485" s="12" t="s">
        <v>417</v>
      </c>
      <c r="F485" s="11">
        <v>1</v>
      </c>
      <c r="G485" s="17">
        <v>6.17</v>
      </c>
      <c r="H485" s="17">
        <v>0</v>
      </c>
      <c r="I485" s="17">
        <v>2</v>
      </c>
      <c r="J485" s="13">
        <f>F485*(G485+ (G485= 0))*(H485+ (H485= 0))*(I485+ (I485= 0))</f>
        <v>12.34</v>
      </c>
      <c r="K485" s="11"/>
      <c r="L485" s="11"/>
      <c r="M485" s="11"/>
    </row>
    <row r="486" spans="1:13" x14ac:dyDescent="0.2">
      <c r="A486" s="11"/>
      <c r="B486" s="11"/>
      <c r="C486" s="11"/>
      <c r="D486" s="19"/>
      <c r="E486" s="11"/>
      <c r="F486" s="11"/>
      <c r="G486" s="11"/>
      <c r="H486" s="11"/>
      <c r="I486" s="11"/>
      <c r="J486" s="16" t="s">
        <v>418</v>
      </c>
      <c r="K486" s="10">
        <f>SUM(J485:J485)</f>
        <v>12.34</v>
      </c>
      <c r="L486" s="17">
        <v>129.4</v>
      </c>
      <c r="M486" s="10">
        <f>ROUND(L486*K486,2)</f>
        <v>1596.8</v>
      </c>
    </row>
    <row r="487" spans="1:13" ht="0.95" customHeight="1" x14ac:dyDescent="0.2">
      <c r="A487" s="18"/>
      <c r="B487" s="18"/>
      <c r="C487" s="18"/>
      <c r="D487" s="26"/>
      <c r="E487" s="18"/>
      <c r="F487" s="18"/>
      <c r="G487" s="18"/>
      <c r="H487" s="18"/>
      <c r="I487" s="18"/>
      <c r="J487" s="18"/>
      <c r="K487" s="18"/>
      <c r="L487" s="18"/>
      <c r="M487" s="18"/>
    </row>
    <row r="488" spans="1:13" x14ac:dyDescent="0.2">
      <c r="A488" s="12" t="s">
        <v>419</v>
      </c>
      <c r="B488" s="12" t="s">
        <v>20</v>
      </c>
      <c r="C488" s="12" t="s">
        <v>21</v>
      </c>
      <c r="D488" s="25" t="s">
        <v>420</v>
      </c>
      <c r="E488" s="11"/>
      <c r="F488" s="11"/>
      <c r="G488" s="11"/>
      <c r="H488" s="11"/>
      <c r="I488" s="11"/>
      <c r="J488" s="11"/>
      <c r="K488" s="13">
        <f>K491</f>
        <v>20</v>
      </c>
      <c r="L488" s="13">
        <f>L491</f>
        <v>34.94</v>
      </c>
      <c r="M488" s="13">
        <f>M491</f>
        <v>698.8</v>
      </c>
    </row>
    <row r="489" spans="1:13" ht="315" x14ac:dyDescent="0.2">
      <c r="A489" s="11"/>
      <c r="B489" s="11"/>
      <c r="C489" s="11"/>
      <c r="D489" s="19" t="s">
        <v>421</v>
      </c>
      <c r="E489" s="11"/>
      <c r="F489" s="11"/>
      <c r="G489" s="11"/>
      <c r="H489" s="11"/>
      <c r="I489" s="11"/>
      <c r="J489" s="11"/>
      <c r="K489" s="11"/>
      <c r="L489" s="11"/>
      <c r="M489" s="11"/>
    </row>
    <row r="490" spans="1:13" x14ac:dyDescent="0.2">
      <c r="A490" s="11"/>
      <c r="B490" s="11"/>
      <c r="C490" s="11"/>
      <c r="D490" s="19"/>
      <c r="E490" s="12" t="s">
        <v>73</v>
      </c>
      <c r="F490" s="11">
        <v>1</v>
      </c>
      <c r="G490" s="17">
        <v>20</v>
      </c>
      <c r="H490" s="17">
        <v>0</v>
      </c>
      <c r="I490" s="17">
        <v>0</v>
      </c>
      <c r="J490" s="13">
        <f>F490*(G490+ (G490= 0))*(H490+ (H490= 0))*(I490+ (I490= 0))</f>
        <v>20</v>
      </c>
      <c r="K490" s="11"/>
      <c r="L490" s="11"/>
      <c r="M490" s="11"/>
    </row>
    <row r="491" spans="1:13" x14ac:dyDescent="0.2">
      <c r="A491" s="11"/>
      <c r="B491" s="11"/>
      <c r="C491" s="11"/>
      <c r="D491" s="19"/>
      <c r="E491" s="11"/>
      <c r="F491" s="11"/>
      <c r="G491" s="11"/>
      <c r="H491" s="11"/>
      <c r="I491" s="11"/>
      <c r="J491" s="16" t="s">
        <v>419</v>
      </c>
      <c r="K491" s="10">
        <f>SUM(J490:J490)</f>
        <v>20</v>
      </c>
      <c r="L491" s="17">
        <v>34.94</v>
      </c>
      <c r="M491" s="10">
        <f>ROUND(L491*K491,2)</f>
        <v>698.8</v>
      </c>
    </row>
    <row r="492" spans="1:13" ht="0.95" customHeight="1" x14ac:dyDescent="0.2">
      <c r="A492" s="18"/>
      <c r="B492" s="18"/>
      <c r="C492" s="18"/>
      <c r="D492" s="26"/>
      <c r="E492" s="18"/>
      <c r="F492" s="18"/>
      <c r="G492" s="18"/>
      <c r="H492" s="18"/>
      <c r="I492" s="18"/>
      <c r="J492" s="18"/>
      <c r="K492" s="18"/>
      <c r="L492" s="18"/>
      <c r="M492" s="18"/>
    </row>
    <row r="493" spans="1:13" x14ac:dyDescent="0.2">
      <c r="A493" s="12" t="s">
        <v>422</v>
      </c>
      <c r="B493" s="12" t="s">
        <v>20</v>
      </c>
      <c r="C493" s="12" t="s">
        <v>21</v>
      </c>
      <c r="D493" s="25" t="s">
        <v>423</v>
      </c>
      <c r="E493" s="11"/>
      <c r="F493" s="11"/>
      <c r="G493" s="11"/>
      <c r="H493" s="11"/>
      <c r="I493" s="11"/>
      <c r="J493" s="11"/>
      <c r="K493" s="13">
        <f>K496</f>
        <v>1</v>
      </c>
      <c r="L493" s="13">
        <f>L496</f>
        <v>301.35000000000002</v>
      </c>
      <c r="M493" s="13">
        <f>M496</f>
        <v>301.35000000000002</v>
      </c>
    </row>
    <row r="494" spans="1:13" ht="56.25" x14ac:dyDescent="0.2">
      <c r="A494" s="11"/>
      <c r="B494" s="11"/>
      <c r="C494" s="11"/>
      <c r="D494" s="19" t="s">
        <v>424</v>
      </c>
      <c r="E494" s="11"/>
      <c r="F494" s="11"/>
      <c r="G494" s="11"/>
      <c r="H494" s="11"/>
      <c r="I494" s="11"/>
      <c r="J494" s="11"/>
      <c r="K494" s="11"/>
      <c r="L494" s="11"/>
      <c r="M494" s="11"/>
    </row>
    <row r="495" spans="1:13" x14ac:dyDescent="0.2">
      <c r="A495" s="11"/>
      <c r="B495" s="11"/>
      <c r="C495" s="11"/>
      <c r="D495" s="19"/>
      <c r="E495" s="12" t="s">
        <v>425</v>
      </c>
      <c r="F495" s="11">
        <v>1</v>
      </c>
      <c r="G495" s="17">
        <v>0</v>
      </c>
      <c r="H495" s="17">
        <v>0</v>
      </c>
      <c r="I495" s="17">
        <v>0</v>
      </c>
      <c r="J495" s="13">
        <f>F495*(G495+ (G495= 0))*(H495+ (H495= 0))*(I495+ (I495= 0))</f>
        <v>1</v>
      </c>
      <c r="K495" s="11"/>
      <c r="L495" s="11"/>
      <c r="M495" s="11"/>
    </row>
    <row r="496" spans="1:13" x14ac:dyDescent="0.2">
      <c r="A496" s="11"/>
      <c r="B496" s="11"/>
      <c r="C496" s="11"/>
      <c r="D496" s="19"/>
      <c r="E496" s="11"/>
      <c r="F496" s="11"/>
      <c r="G496" s="11"/>
      <c r="H496" s="11"/>
      <c r="I496" s="11"/>
      <c r="J496" s="16" t="s">
        <v>426</v>
      </c>
      <c r="K496" s="10">
        <f>SUM(J495:J495)</f>
        <v>1</v>
      </c>
      <c r="L496" s="17">
        <v>301.35000000000002</v>
      </c>
      <c r="M496" s="10">
        <f>ROUND(L496*K496,2)</f>
        <v>301.35000000000002</v>
      </c>
    </row>
    <row r="497" spans="1:13" ht="0.95" customHeight="1" x14ac:dyDescent="0.2">
      <c r="A497" s="18"/>
      <c r="B497" s="18"/>
      <c r="C497" s="18"/>
      <c r="D497" s="26"/>
      <c r="E497" s="18"/>
      <c r="F497" s="18"/>
      <c r="G497" s="18"/>
      <c r="H497" s="18"/>
      <c r="I497" s="18"/>
      <c r="J497" s="18"/>
      <c r="K497" s="18"/>
      <c r="L497" s="18"/>
      <c r="M497" s="18"/>
    </row>
    <row r="498" spans="1:13" x14ac:dyDescent="0.2">
      <c r="A498" s="12" t="s">
        <v>427</v>
      </c>
      <c r="B498" s="12" t="s">
        <v>20</v>
      </c>
      <c r="C498" s="12" t="s">
        <v>111</v>
      </c>
      <c r="D498" s="25" t="s">
        <v>428</v>
      </c>
      <c r="E498" s="11"/>
      <c r="F498" s="11"/>
      <c r="G498" s="11"/>
      <c r="H498" s="11"/>
      <c r="I498" s="11"/>
      <c r="J498" s="11"/>
      <c r="K498" s="13">
        <f>K501</f>
        <v>2</v>
      </c>
      <c r="L498" s="13">
        <f>L501</f>
        <v>12.13</v>
      </c>
      <c r="M498" s="13">
        <f>M501</f>
        <v>24.26</v>
      </c>
    </row>
    <row r="499" spans="1:13" ht="22.5" x14ac:dyDescent="0.2">
      <c r="A499" s="11"/>
      <c r="B499" s="11"/>
      <c r="C499" s="11"/>
      <c r="D499" s="19" t="s">
        <v>429</v>
      </c>
      <c r="E499" s="11"/>
      <c r="F499" s="11"/>
      <c r="G499" s="11"/>
      <c r="H499" s="11"/>
      <c r="I499" s="11"/>
      <c r="J499" s="11"/>
      <c r="K499" s="11"/>
      <c r="L499" s="11"/>
      <c r="M499" s="11"/>
    </row>
    <row r="500" spans="1:13" x14ac:dyDescent="0.2">
      <c r="A500" s="11"/>
      <c r="B500" s="11"/>
      <c r="C500" s="11"/>
      <c r="D500" s="19"/>
      <c r="E500" s="12" t="s">
        <v>243</v>
      </c>
      <c r="F500" s="11">
        <v>2</v>
      </c>
      <c r="G500" s="17">
        <v>0</v>
      </c>
      <c r="H500" s="17">
        <v>0</v>
      </c>
      <c r="I500" s="17">
        <v>0</v>
      </c>
      <c r="J500" s="13">
        <f>F500*(G500+ (G500= 0))*(H500+ (H500= 0))*(I500+ (I500= 0))</f>
        <v>2</v>
      </c>
      <c r="K500" s="11"/>
      <c r="L500" s="11"/>
      <c r="M500" s="11"/>
    </row>
    <row r="501" spans="1:13" x14ac:dyDescent="0.2">
      <c r="A501" s="11"/>
      <c r="B501" s="11"/>
      <c r="C501" s="11"/>
      <c r="D501" s="19"/>
      <c r="E501" s="11"/>
      <c r="F501" s="11"/>
      <c r="G501" s="11"/>
      <c r="H501" s="11"/>
      <c r="I501" s="11"/>
      <c r="J501" s="16" t="s">
        <v>430</v>
      </c>
      <c r="K501" s="10">
        <f>SUM(J500:J500)</f>
        <v>2</v>
      </c>
      <c r="L501" s="17">
        <v>12.13</v>
      </c>
      <c r="M501" s="10">
        <f>ROUND(L501*K501,2)</f>
        <v>24.26</v>
      </c>
    </row>
    <row r="502" spans="1:13" ht="0.95" customHeight="1" x14ac:dyDescent="0.2">
      <c r="A502" s="18"/>
      <c r="B502" s="18"/>
      <c r="C502" s="18"/>
      <c r="D502" s="26"/>
      <c r="E502" s="18"/>
      <c r="F502" s="18"/>
      <c r="G502" s="18"/>
      <c r="H502" s="18"/>
      <c r="I502" s="18"/>
      <c r="J502" s="18"/>
      <c r="K502" s="18"/>
      <c r="L502" s="18"/>
      <c r="M502" s="18"/>
    </row>
    <row r="503" spans="1:13" x14ac:dyDescent="0.2">
      <c r="A503" s="12" t="s">
        <v>431</v>
      </c>
      <c r="B503" s="12" t="s">
        <v>20</v>
      </c>
      <c r="C503" s="12" t="s">
        <v>111</v>
      </c>
      <c r="D503" s="25" t="s">
        <v>432</v>
      </c>
      <c r="E503" s="11"/>
      <c r="F503" s="11"/>
      <c r="G503" s="11"/>
      <c r="H503" s="11"/>
      <c r="I503" s="11"/>
      <c r="J503" s="11"/>
      <c r="K503" s="13">
        <f>K506</f>
        <v>2</v>
      </c>
      <c r="L503" s="13">
        <f>L506</f>
        <v>12.77</v>
      </c>
      <c r="M503" s="13">
        <f>M506</f>
        <v>25.54</v>
      </c>
    </row>
    <row r="504" spans="1:13" ht="22.5" x14ac:dyDescent="0.2">
      <c r="A504" s="11"/>
      <c r="B504" s="11"/>
      <c r="C504" s="11"/>
      <c r="D504" s="19" t="s">
        <v>433</v>
      </c>
      <c r="E504" s="11"/>
      <c r="F504" s="11"/>
      <c r="G504" s="11"/>
      <c r="H504" s="11"/>
      <c r="I504" s="11"/>
      <c r="J504" s="11"/>
      <c r="K504" s="11"/>
      <c r="L504" s="11"/>
      <c r="M504" s="11"/>
    </row>
    <row r="505" spans="1:13" x14ac:dyDescent="0.2">
      <c r="A505" s="11"/>
      <c r="B505" s="11"/>
      <c r="C505" s="11"/>
      <c r="D505" s="19"/>
      <c r="E505" s="12" t="s">
        <v>243</v>
      </c>
      <c r="F505" s="11">
        <v>2</v>
      </c>
      <c r="G505" s="17">
        <v>0</v>
      </c>
      <c r="H505" s="17">
        <v>0</v>
      </c>
      <c r="I505" s="17">
        <v>0</v>
      </c>
      <c r="J505" s="13">
        <f>F505*(G505+ (G505= 0))*(H505+ (H505= 0))*(I505+ (I505= 0))</f>
        <v>2</v>
      </c>
      <c r="K505" s="11"/>
      <c r="L505" s="11"/>
      <c r="M505" s="11"/>
    </row>
    <row r="506" spans="1:13" x14ac:dyDescent="0.2">
      <c r="A506" s="11"/>
      <c r="B506" s="11"/>
      <c r="C506" s="11"/>
      <c r="D506" s="19"/>
      <c r="E506" s="11"/>
      <c r="F506" s="11"/>
      <c r="G506" s="11"/>
      <c r="H506" s="11"/>
      <c r="I506" s="11"/>
      <c r="J506" s="16" t="s">
        <v>434</v>
      </c>
      <c r="K506" s="10">
        <f>SUM(J505:J505)</f>
        <v>2</v>
      </c>
      <c r="L506" s="17">
        <v>12.77</v>
      </c>
      <c r="M506" s="10">
        <f>ROUND(L506*K506,2)</f>
        <v>25.54</v>
      </c>
    </row>
    <row r="507" spans="1:13" ht="0.95" customHeight="1" x14ac:dyDescent="0.2">
      <c r="A507" s="18"/>
      <c r="B507" s="18"/>
      <c r="C507" s="18"/>
      <c r="D507" s="26"/>
      <c r="E507" s="18"/>
      <c r="F507" s="18"/>
      <c r="G507" s="18"/>
      <c r="H507" s="18"/>
      <c r="I507" s="18"/>
      <c r="J507" s="18"/>
      <c r="K507" s="18"/>
      <c r="L507" s="18"/>
      <c r="M507" s="18"/>
    </row>
    <row r="508" spans="1:13" x14ac:dyDescent="0.2">
      <c r="A508" s="12" t="s">
        <v>435</v>
      </c>
      <c r="B508" s="12" t="s">
        <v>20</v>
      </c>
      <c r="C508" s="12" t="s">
        <v>111</v>
      </c>
      <c r="D508" s="25" t="s">
        <v>436</v>
      </c>
      <c r="E508" s="11"/>
      <c r="F508" s="11"/>
      <c r="G508" s="11"/>
      <c r="H508" s="11"/>
      <c r="I508" s="11"/>
      <c r="J508" s="11"/>
      <c r="K508" s="13">
        <f>K511</f>
        <v>2</v>
      </c>
      <c r="L508" s="13">
        <f>L511</f>
        <v>20.27</v>
      </c>
      <c r="M508" s="13">
        <f>M511</f>
        <v>40.54</v>
      </c>
    </row>
    <row r="509" spans="1:13" ht="22.5" x14ac:dyDescent="0.2">
      <c r="A509" s="11"/>
      <c r="B509" s="11"/>
      <c r="C509" s="11"/>
      <c r="D509" s="19" t="s">
        <v>437</v>
      </c>
      <c r="E509" s="11"/>
      <c r="F509" s="11"/>
      <c r="G509" s="11"/>
      <c r="H509" s="11"/>
      <c r="I509" s="11"/>
      <c r="J509" s="11"/>
      <c r="K509" s="11"/>
      <c r="L509" s="11"/>
      <c r="M509" s="11"/>
    </row>
    <row r="510" spans="1:13" x14ac:dyDescent="0.2">
      <c r="A510" s="11"/>
      <c r="B510" s="11"/>
      <c r="C510" s="11"/>
      <c r="D510" s="19"/>
      <c r="E510" s="12" t="s">
        <v>243</v>
      </c>
      <c r="F510" s="11">
        <v>2</v>
      </c>
      <c r="G510" s="17">
        <v>0</v>
      </c>
      <c r="H510" s="17">
        <v>0</v>
      </c>
      <c r="I510" s="17">
        <v>0</v>
      </c>
      <c r="J510" s="13">
        <f>F510*(G510+ (G510= 0))*(H510+ (H510= 0))*(I510+ (I510= 0))</f>
        <v>2</v>
      </c>
      <c r="K510" s="11"/>
      <c r="L510" s="11"/>
      <c r="M510" s="11"/>
    </row>
    <row r="511" spans="1:13" x14ac:dyDescent="0.2">
      <c r="A511" s="11"/>
      <c r="B511" s="11"/>
      <c r="C511" s="11"/>
      <c r="D511" s="19"/>
      <c r="E511" s="11"/>
      <c r="F511" s="11"/>
      <c r="G511" s="11"/>
      <c r="H511" s="11"/>
      <c r="I511" s="11"/>
      <c r="J511" s="16" t="s">
        <v>438</v>
      </c>
      <c r="K511" s="10">
        <f>SUM(J510:J510)</f>
        <v>2</v>
      </c>
      <c r="L511" s="17">
        <v>20.27</v>
      </c>
      <c r="M511" s="10">
        <f>ROUND(L511*K511,2)</f>
        <v>40.54</v>
      </c>
    </row>
    <row r="512" spans="1:13" ht="0.95" customHeight="1" x14ac:dyDescent="0.2">
      <c r="A512" s="18"/>
      <c r="B512" s="18"/>
      <c r="C512" s="18"/>
      <c r="D512" s="26"/>
      <c r="E512" s="18"/>
      <c r="F512" s="18"/>
      <c r="G512" s="18"/>
      <c r="H512" s="18"/>
      <c r="I512" s="18"/>
      <c r="J512" s="18"/>
      <c r="K512" s="18"/>
      <c r="L512" s="18"/>
      <c r="M512" s="18"/>
    </row>
    <row r="513" spans="1:13" x14ac:dyDescent="0.2">
      <c r="A513" s="12" t="s">
        <v>439</v>
      </c>
      <c r="B513" s="12" t="s">
        <v>20</v>
      </c>
      <c r="C513" s="12" t="s">
        <v>21</v>
      </c>
      <c r="D513" s="25" t="s">
        <v>440</v>
      </c>
      <c r="E513" s="11"/>
      <c r="F513" s="11"/>
      <c r="G513" s="11"/>
      <c r="H513" s="11"/>
      <c r="I513" s="11"/>
      <c r="J513" s="11"/>
      <c r="K513" s="13">
        <f>K516</f>
        <v>25.06</v>
      </c>
      <c r="L513" s="13">
        <f>L516</f>
        <v>13.47</v>
      </c>
      <c r="M513" s="13">
        <f>M516</f>
        <v>337.56</v>
      </c>
    </row>
    <row r="514" spans="1:13" ht="67.5" x14ac:dyDescent="0.2">
      <c r="A514" s="11"/>
      <c r="B514" s="11"/>
      <c r="C514" s="11"/>
      <c r="D514" s="19" t="s">
        <v>441</v>
      </c>
      <c r="E514" s="11"/>
      <c r="F514" s="11"/>
      <c r="G514" s="11"/>
      <c r="H514" s="11"/>
      <c r="I514" s="11"/>
      <c r="J514" s="11"/>
      <c r="K514" s="11"/>
      <c r="L514" s="11"/>
      <c r="M514" s="11"/>
    </row>
    <row r="515" spans="1:13" x14ac:dyDescent="0.2">
      <c r="A515" s="11"/>
      <c r="B515" s="11"/>
      <c r="C515" s="11"/>
      <c r="D515" s="19"/>
      <c r="E515" s="12" t="s">
        <v>442</v>
      </c>
      <c r="F515" s="11">
        <v>1</v>
      </c>
      <c r="G515" s="17">
        <v>25.06</v>
      </c>
      <c r="H515" s="17">
        <v>0</v>
      </c>
      <c r="I515" s="17">
        <v>0</v>
      </c>
      <c r="J515" s="13">
        <f>F515*(G515+ (G515= 0))*(H515+ (H515= 0))*(I515+ (I515= 0))</f>
        <v>25.06</v>
      </c>
      <c r="K515" s="11"/>
      <c r="L515" s="11"/>
      <c r="M515" s="11"/>
    </row>
    <row r="516" spans="1:13" x14ac:dyDescent="0.2">
      <c r="A516" s="11"/>
      <c r="B516" s="11"/>
      <c r="C516" s="11"/>
      <c r="D516" s="19"/>
      <c r="E516" s="11"/>
      <c r="F516" s="11"/>
      <c r="G516" s="11"/>
      <c r="H516" s="11"/>
      <c r="I516" s="11"/>
      <c r="J516" s="16" t="s">
        <v>443</v>
      </c>
      <c r="K516" s="10">
        <f>SUM(J515:J515)</f>
        <v>25.06</v>
      </c>
      <c r="L516" s="17">
        <v>13.47</v>
      </c>
      <c r="M516" s="10">
        <f>ROUND(L516*K516,2)</f>
        <v>337.56</v>
      </c>
    </row>
    <row r="517" spans="1:13" ht="0.95" customHeight="1" x14ac:dyDescent="0.2">
      <c r="A517" s="18"/>
      <c r="B517" s="18"/>
      <c r="C517" s="18"/>
      <c r="D517" s="26"/>
      <c r="E517" s="18"/>
      <c r="F517" s="18"/>
      <c r="G517" s="18"/>
      <c r="H517" s="18"/>
      <c r="I517" s="18"/>
      <c r="J517" s="18"/>
      <c r="K517" s="18"/>
      <c r="L517" s="18"/>
      <c r="M517" s="18"/>
    </row>
    <row r="518" spans="1:13" x14ac:dyDescent="0.2">
      <c r="A518" s="12" t="s">
        <v>444</v>
      </c>
      <c r="B518" s="12" t="s">
        <v>20</v>
      </c>
      <c r="C518" s="12" t="s">
        <v>21</v>
      </c>
      <c r="D518" s="25" t="s">
        <v>445</v>
      </c>
      <c r="E518" s="11"/>
      <c r="F518" s="11"/>
      <c r="G518" s="11"/>
      <c r="H518" s="11"/>
      <c r="I518" s="11"/>
      <c r="J518" s="11"/>
      <c r="K518" s="13">
        <f>K521</f>
        <v>25.06</v>
      </c>
      <c r="L518" s="13">
        <f>L521</f>
        <v>23.99</v>
      </c>
      <c r="M518" s="13">
        <f>M521</f>
        <v>601.19000000000005</v>
      </c>
    </row>
    <row r="519" spans="1:13" ht="90" x14ac:dyDescent="0.2">
      <c r="A519" s="11"/>
      <c r="B519" s="11"/>
      <c r="C519" s="11"/>
      <c r="D519" s="19" t="s">
        <v>446</v>
      </c>
      <c r="E519" s="11"/>
      <c r="F519" s="11"/>
      <c r="G519" s="11"/>
      <c r="H519" s="11"/>
      <c r="I519" s="11"/>
      <c r="J519" s="11"/>
      <c r="K519" s="11"/>
      <c r="L519" s="11"/>
      <c r="M519" s="11"/>
    </row>
    <row r="520" spans="1:13" x14ac:dyDescent="0.2">
      <c r="A520" s="11"/>
      <c r="B520" s="11"/>
      <c r="C520" s="11"/>
      <c r="D520" s="19"/>
      <c r="E520" s="12" t="s">
        <v>442</v>
      </c>
      <c r="F520" s="11">
        <v>1</v>
      </c>
      <c r="G520" s="17">
        <v>25.06</v>
      </c>
      <c r="H520" s="17">
        <v>0</v>
      </c>
      <c r="I520" s="17">
        <v>0</v>
      </c>
      <c r="J520" s="13">
        <f>F520*(G520+ (G520= 0))*(H520+ (H520= 0))*(I520+ (I520= 0))</f>
        <v>25.06</v>
      </c>
      <c r="K520" s="11"/>
      <c r="L520" s="11"/>
      <c r="M520" s="11"/>
    </row>
    <row r="521" spans="1:13" x14ac:dyDescent="0.2">
      <c r="A521" s="11"/>
      <c r="B521" s="11"/>
      <c r="C521" s="11"/>
      <c r="D521" s="19"/>
      <c r="E521" s="11"/>
      <c r="F521" s="11"/>
      <c r="G521" s="11"/>
      <c r="H521" s="11"/>
      <c r="I521" s="11"/>
      <c r="J521" s="16" t="s">
        <v>447</v>
      </c>
      <c r="K521" s="10">
        <f>SUM(J520:J520)</f>
        <v>25.06</v>
      </c>
      <c r="L521" s="17">
        <v>23.99</v>
      </c>
      <c r="M521" s="10">
        <f>ROUND(L521*K521,2)</f>
        <v>601.19000000000005</v>
      </c>
    </row>
    <row r="522" spans="1:13" ht="0.95" customHeight="1" x14ac:dyDescent="0.2">
      <c r="A522" s="18"/>
      <c r="B522" s="18"/>
      <c r="C522" s="18"/>
      <c r="D522" s="26"/>
      <c r="E522" s="18"/>
      <c r="F522" s="18"/>
      <c r="G522" s="18"/>
      <c r="H522" s="18"/>
      <c r="I522" s="18"/>
      <c r="J522" s="18"/>
      <c r="K522" s="18"/>
      <c r="L522" s="18"/>
      <c r="M522" s="18"/>
    </row>
    <row r="523" spans="1:13" x14ac:dyDescent="0.2">
      <c r="A523" s="12" t="s">
        <v>448</v>
      </c>
      <c r="B523" s="12" t="s">
        <v>20</v>
      </c>
      <c r="C523" s="12" t="s">
        <v>21</v>
      </c>
      <c r="D523" s="25" t="s">
        <v>449</v>
      </c>
      <c r="E523" s="11"/>
      <c r="F523" s="11"/>
      <c r="G523" s="11"/>
      <c r="H523" s="11"/>
      <c r="I523" s="11"/>
      <c r="J523" s="11"/>
      <c r="K523" s="13">
        <f>K526</f>
        <v>94.5</v>
      </c>
      <c r="L523" s="13">
        <f>L526</f>
        <v>9.11</v>
      </c>
      <c r="M523" s="13">
        <f>M526</f>
        <v>860.9</v>
      </c>
    </row>
    <row r="524" spans="1:13" ht="90" x14ac:dyDescent="0.2">
      <c r="A524" s="11"/>
      <c r="B524" s="11"/>
      <c r="C524" s="11"/>
      <c r="D524" s="19" t="s">
        <v>450</v>
      </c>
      <c r="E524" s="11"/>
      <c r="F524" s="11"/>
      <c r="G524" s="11"/>
      <c r="H524" s="11"/>
      <c r="I524" s="11"/>
      <c r="J524" s="11"/>
      <c r="K524" s="11"/>
      <c r="L524" s="11"/>
      <c r="M524" s="11"/>
    </row>
    <row r="525" spans="1:13" x14ac:dyDescent="0.2">
      <c r="A525" s="11"/>
      <c r="B525" s="11"/>
      <c r="C525" s="11"/>
      <c r="D525" s="19"/>
      <c r="E525" s="12" t="s">
        <v>451</v>
      </c>
      <c r="F525" s="11">
        <v>1</v>
      </c>
      <c r="G525" s="17">
        <v>94.5</v>
      </c>
      <c r="H525" s="17">
        <v>0</v>
      </c>
      <c r="I525" s="17">
        <v>0</v>
      </c>
      <c r="J525" s="13">
        <f>F525*(G525+ (G525= 0))*(H525+ (H525= 0))*(I525+ (I525= 0))</f>
        <v>94.5</v>
      </c>
      <c r="K525" s="11"/>
      <c r="L525" s="11"/>
      <c r="M525" s="11"/>
    </row>
    <row r="526" spans="1:13" x14ac:dyDescent="0.2">
      <c r="A526" s="11"/>
      <c r="B526" s="11"/>
      <c r="C526" s="11"/>
      <c r="D526" s="19"/>
      <c r="E526" s="11"/>
      <c r="F526" s="11"/>
      <c r="G526" s="11"/>
      <c r="H526" s="11"/>
      <c r="I526" s="11"/>
      <c r="J526" s="16" t="s">
        <v>452</v>
      </c>
      <c r="K526" s="10">
        <f>SUM(J525:J525)</f>
        <v>94.5</v>
      </c>
      <c r="L526" s="17">
        <v>9.11</v>
      </c>
      <c r="M526" s="10">
        <f>ROUND(L526*K526,2)</f>
        <v>860.9</v>
      </c>
    </row>
    <row r="527" spans="1:13" ht="0.95" customHeight="1" x14ac:dyDescent="0.2">
      <c r="A527" s="18"/>
      <c r="B527" s="18"/>
      <c r="C527" s="18"/>
      <c r="D527" s="26"/>
      <c r="E527" s="18"/>
      <c r="F527" s="18"/>
      <c r="G527" s="18"/>
      <c r="H527" s="18"/>
      <c r="I527" s="18"/>
      <c r="J527" s="18"/>
      <c r="K527" s="18"/>
      <c r="L527" s="18"/>
      <c r="M527" s="18"/>
    </row>
    <row r="528" spans="1:13" x14ac:dyDescent="0.2">
      <c r="A528" s="12" t="s">
        <v>453</v>
      </c>
      <c r="B528" s="12" t="s">
        <v>20</v>
      </c>
      <c r="C528" s="12" t="s">
        <v>21</v>
      </c>
      <c r="D528" s="25" t="s">
        <v>454</v>
      </c>
      <c r="E528" s="11"/>
      <c r="F528" s="11"/>
      <c r="G528" s="11"/>
      <c r="H528" s="11"/>
      <c r="I528" s="11"/>
      <c r="J528" s="11"/>
      <c r="K528" s="13">
        <f>K532</f>
        <v>56.24</v>
      </c>
      <c r="L528" s="13">
        <f>L532</f>
        <v>12.86</v>
      </c>
      <c r="M528" s="13">
        <f>M532</f>
        <v>723.25</v>
      </c>
    </row>
    <row r="529" spans="1:13" ht="90" x14ac:dyDescent="0.2">
      <c r="A529" s="11"/>
      <c r="B529" s="11"/>
      <c r="C529" s="11"/>
      <c r="D529" s="19" t="s">
        <v>455</v>
      </c>
      <c r="E529" s="11"/>
      <c r="F529" s="11"/>
      <c r="G529" s="11"/>
      <c r="H529" s="11"/>
      <c r="I529" s="11"/>
      <c r="J529" s="11"/>
      <c r="K529" s="11"/>
      <c r="L529" s="11"/>
      <c r="M529" s="11"/>
    </row>
    <row r="530" spans="1:13" x14ac:dyDescent="0.2">
      <c r="A530" s="11"/>
      <c r="B530" s="11"/>
      <c r="C530" s="11"/>
      <c r="D530" s="19"/>
      <c r="E530" s="12" t="s">
        <v>456</v>
      </c>
      <c r="F530" s="11">
        <v>1</v>
      </c>
      <c r="G530" s="17">
        <v>14.8</v>
      </c>
      <c r="H530" s="17">
        <v>0</v>
      </c>
      <c r="I530" s="17">
        <v>3.8</v>
      </c>
      <c r="J530" s="13">
        <f>F530*(G530+ (G530= 0))*(H530+ (H530= 0))*(I530+ (I530= 0))</f>
        <v>56.24</v>
      </c>
      <c r="K530" s="11"/>
      <c r="L530" s="11"/>
      <c r="M530" s="11"/>
    </row>
    <row r="531" spans="1:13" x14ac:dyDescent="0.2">
      <c r="A531" s="11"/>
      <c r="B531" s="11"/>
      <c r="C531" s="11"/>
      <c r="D531" s="19"/>
      <c r="E531" s="12" t="s">
        <v>0</v>
      </c>
      <c r="F531" s="11">
        <v>0</v>
      </c>
      <c r="G531" s="17">
        <v>0</v>
      </c>
      <c r="H531" s="17">
        <v>0</v>
      </c>
      <c r="I531" s="17">
        <v>0</v>
      </c>
      <c r="J531" s="13">
        <f>F531*(G531+ (G531= 0))*(H531+ (H531= 0))*(I531+ (I531= 0))</f>
        <v>0</v>
      </c>
      <c r="K531" s="11"/>
      <c r="L531" s="11"/>
      <c r="M531" s="11"/>
    </row>
    <row r="532" spans="1:13" x14ac:dyDescent="0.2">
      <c r="A532" s="11"/>
      <c r="B532" s="11"/>
      <c r="C532" s="11"/>
      <c r="D532" s="19"/>
      <c r="E532" s="11"/>
      <c r="F532" s="11"/>
      <c r="G532" s="11"/>
      <c r="H532" s="11"/>
      <c r="I532" s="11"/>
      <c r="J532" s="16" t="s">
        <v>457</v>
      </c>
      <c r="K532" s="10">
        <f>SUM(J530:J531)</f>
        <v>56.24</v>
      </c>
      <c r="L532" s="17">
        <v>12.86</v>
      </c>
      <c r="M532" s="10">
        <f>ROUND(L532*K532,2)</f>
        <v>723.25</v>
      </c>
    </row>
    <row r="533" spans="1:13" ht="0.95" customHeight="1" x14ac:dyDescent="0.2">
      <c r="A533" s="18"/>
      <c r="B533" s="18"/>
      <c r="C533" s="18"/>
      <c r="D533" s="26"/>
      <c r="E533" s="18"/>
      <c r="F533" s="18"/>
      <c r="G533" s="18"/>
      <c r="H533" s="18"/>
      <c r="I533" s="18"/>
      <c r="J533" s="18"/>
      <c r="K533" s="18"/>
      <c r="L533" s="18"/>
      <c r="M533" s="18"/>
    </row>
    <row r="534" spans="1:13" x14ac:dyDescent="0.2">
      <c r="A534" s="12" t="s">
        <v>458</v>
      </c>
      <c r="B534" s="12" t="s">
        <v>20</v>
      </c>
      <c r="C534" s="12" t="s">
        <v>21</v>
      </c>
      <c r="D534" s="25" t="s">
        <v>459</v>
      </c>
      <c r="E534" s="11"/>
      <c r="F534" s="11"/>
      <c r="G534" s="11"/>
      <c r="H534" s="11"/>
      <c r="I534" s="11"/>
      <c r="J534" s="11"/>
      <c r="K534" s="13">
        <f>K549</f>
        <v>48.434700000000007</v>
      </c>
      <c r="L534" s="13">
        <f>L549</f>
        <v>15.81</v>
      </c>
      <c r="M534" s="13">
        <f>M549</f>
        <v>765.75</v>
      </c>
    </row>
    <row r="535" spans="1:13" ht="90" x14ac:dyDescent="0.2">
      <c r="A535" s="11"/>
      <c r="B535" s="11"/>
      <c r="C535" s="11"/>
      <c r="D535" s="19" t="s">
        <v>460</v>
      </c>
      <c r="E535" s="11"/>
      <c r="F535" s="11"/>
      <c r="G535" s="11"/>
      <c r="H535" s="11"/>
      <c r="I535" s="11"/>
      <c r="J535" s="11"/>
      <c r="K535" s="11"/>
      <c r="L535" s="11"/>
      <c r="M535" s="11"/>
    </row>
    <row r="536" spans="1:13" x14ac:dyDescent="0.2">
      <c r="A536" s="11"/>
      <c r="B536" s="11"/>
      <c r="C536" s="11"/>
      <c r="D536" s="19"/>
      <c r="E536" s="12" t="s">
        <v>461</v>
      </c>
      <c r="F536" s="11">
        <v>0</v>
      </c>
      <c r="G536" s="17">
        <v>0</v>
      </c>
      <c r="H536" s="17">
        <v>0</v>
      </c>
      <c r="I536" s="17">
        <v>0</v>
      </c>
      <c r="J536" s="13">
        <f>F536*(G536+ (G536= 0))*(H536+ (H536= 0))*(I536+ (I536= 0))</f>
        <v>0</v>
      </c>
      <c r="K536" s="11"/>
      <c r="L536" s="11"/>
      <c r="M536" s="11"/>
    </row>
    <row r="537" spans="1:13" x14ac:dyDescent="0.2">
      <c r="A537" s="11"/>
      <c r="B537" s="11"/>
      <c r="C537" s="11"/>
      <c r="D537" s="19"/>
      <c r="E537" s="12" t="s">
        <v>462</v>
      </c>
      <c r="F537" s="11">
        <v>0</v>
      </c>
      <c r="G537" s="17">
        <v>0</v>
      </c>
      <c r="H537" s="17">
        <v>0</v>
      </c>
      <c r="I537" s="17">
        <v>0</v>
      </c>
      <c r="J537" s="13">
        <f>F537*(G537+ (G537= 0))*(H537+ (H537= 0))*(I537+ (I537= 0))</f>
        <v>0</v>
      </c>
      <c r="K537" s="11"/>
      <c r="L537" s="11"/>
      <c r="M537" s="11"/>
    </row>
    <row r="538" spans="1:13" x14ac:dyDescent="0.2">
      <c r="A538" s="11"/>
      <c r="B538" s="11"/>
      <c r="C538" s="11"/>
      <c r="D538" s="19"/>
      <c r="E538" s="12" t="s">
        <v>371</v>
      </c>
      <c r="F538" s="11">
        <v>0</v>
      </c>
      <c r="G538" s="17">
        <v>0</v>
      </c>
      <c r="H538" s="17">
        <v>0</v>
      </c>
      <c r="I538" s="17">
        <v>0</v>
      </c>
      <c r="J538" s="13">
        <f>F538*(G538+ (G538= 0))*(H538+ (H538= 0))*(I538+ (I538= 0))</f>
        <v>0</v>
      </c>
      <c r="K538" s="11"/>
      <c r="L538" s="11"/>
      <c r="M538" s="11"/>
    </row>
    <row r="539" spans="1:13" x14ac:dyDescent="0.2">
      <c r="A539" s="11"/>
      <c r="B539" s="11"/>
      <c r="C539" s="11"/>
      <c r="D539" s="19"/>
      <c r="E539" s="12" t="s">
        <v>390</v>
      </c>
      <c r="F539" s="11">
        <v>1</v>
      </c>
      <c r="G539" s="17">
        <v>6.22</v>
      </c>
      <c r="H539" s="17">
        <v>0</v>
      </c>
      <c r="I539" s="17">
        <v>0.35</v>
      </c>
      <c r="J539" s="13">
        <f>F539*(G539+ (G539= 0))*(H539+ (H539= 0))*(I539+ (I539= 0))</f>
        <v>2.1769999999999996</v>
      </c>
      <c r="K539" s="11"/>
      <c r="L539" s="11"/>
      <c r="M539" s="11"/>
    </row>
    <row r="540" spans="1:13" x14ac:dyDescent="0.2">
      <c r="A540" s="11"/>
      <c r="B540" s="11"/>
      <c r="C540" s="11"/>
      <c r="D540" s="19"/>
      <c r="E540" s="12" t="s">
        <v>392</v>
      </c>
      <c r="F540" s="11">
        <v>1</v>
      </c>
      <c r="G540" s="17">
        <v>6.19</v>
      </c>
      <c r="H540" s="17">
        <v>0</v>
      </c>
      <c r="I540" s="17">
        <v>0.18</v>
      </c>
      <c r="J540" s="13">
        <f>F540*(G540+ (G540= 0))*(H540+ (H540= 0))*(I540+ (I540= 0))</f>
        <v>1.1142000000000001</v>
      </c>
      <c r="K540" s="11"/>
      <c r="L540" s="11"/>
      <c r="M540" s="11"/>
    </row>
    <row r="541" spans="1:13" x14ac:dyDescent="0.2">
      <c r="A541" s="11"/>
      <c r="B541" s="11"/>
      <c r="C541" s="11"/>
      <c r="D541" s="19"/>
      <c r="E541" s="12" t="s">
        <v>257</v>
      </c>
      <c r="F541" s="11">
        <v>0</v>
      </c>
      <c r="G541" s="17">
        <v>0</v>
      </c>
      <c r="H541" s="17">
        <v>0</v>
      </c>
      <c r="I541" s="17">
        <v>0</v>
      </c>
      <c r="J541" s="13">
        <f>F541*(G541+ (G541= 0))*(H541+ (H541= 0))*(I541+ (I541= 0))</f>
        <v>0</v>
      </c>
      <c r="K541" s="11"/>
      <c r="L541" s="11"/>
      <c r="M541" s="11"/>
    </row>
    <row r="542" spans="1:13" x14ac:dyDescent="0.2">
      <c r="A542" s="11"/>
      <c r="B542" s="11"/>
      <c r="C542" s="11"/>
      <c r="D542" s="19"/>
      <c r="E542" s="12" t="s">
        <v>393</v>
      </c>
      <c r="F542" s="11">
        <v>1</v>
      </c>
      <c r="G542" s="17">
        <v>7.78</v>
      </c>
      <c r="H542" s="17">
        <v>0</v>
      </c>
      <c r="I542" s="17">
        <v>1.04</v>
      </c>
      <c r="J542" s="13">
        <f>F542*(G542+ (G542= 0))*(H542+ (H542= 0))*(I542+ (I542= 0))</f>
        <v>8.0912000000000006</v>
      </c>
      <c r="K542" s="11"/>
      <c r="L542" s="11"/>
      <c r="M542" s="11"/>
    </row>
    <row r="543" spans="1:13" x14ac:dyDescent="0.2">
      <c r="A543" s="11"/>
      <c r="B543" s="11"/>
      <c r="C543" s="11"/>
      <c r="D543" s="19"/>
      <c r="E543" s="12" t="s">
        <v>394</v>
      </c>
      <c r="F543" s="11">
        <v>1</v>
      </c>
      <c r="G543" s="17">
        <v>11.09</v>
      </c>
      <c r="H543" s="17">
        <v>0</v>
      </c>
      <c r="I543" s="17">
        <v>0.47</v>
      </c>
      <c r="J543" s="13">
        <f>F543*(G543+ (G543= 0))*(H543+ (H543= 0))*(I543+ (I543= 0))</f>
        <v>5.2122999999999999</v>
      </c>
      <c r="K543" s="11"/>
      <c r="L543" s="11"/>
      <c r="M543" s="11"/>
    </row>
    <row r="544" spans="1:13" x14ac:dyDescent="0.2">
      <c r="A544" s="11"/>
      <c r="B544" s="11"/>
      <c r="C544" s="11"/>
      <c r="D544" s="19"/>
      <c r="E544" s="12" t="s">
        <v>463</v>
      </c>
      <c r="F544" s="11">
        <v>0</v>
      </c>
      <c r="G544" s="17">
        <v>0</v>
      </c>
      <c r="H544" s="17">
        <v>0</v>
      </c>
      <c r="I544" s="17">
        <v>0</v>
      </c>
      <c r="J544" s="13">
        <f>F544*(G544+ (G544= 0))*(H544+ (H544= 0))*(I544+ (I544= 0))</f>
        <v>0</v>
      </c>
      <c r="K544" s="11"/>
      <c r="L544" s="11"/>
      <c r="M544" s="11"/>
    </row>
    <row r="545" spans="1:13" x14ac:dyDescent="0.2">
      <c r="A545" s="11"/>
      <c r="B545" s="11"/>
      <c r="C545" s="11"/>
      <c r="D545" s="19"/>
      <c r="E545" s="12" t="s">
        <v>464</v>
      </c>
      <c r="F545" s="11">
        <v>1</v>
      </c>
      <c r="G545" s="17">
        <v>6.19</v>
      </c>
      <c r="H545" s="17">
        <v>0</v>
      </c>
      <c r="I545" s="17">
        <v>0</v>
      </c>
      <c r="J545" s="13">
        <f>F545*(G545+ (G545= 0))*(H545+ (H545= 0))*(I545+ (I545= 0))</f>
        <v>6.19</v>
      </c>
      <c r="K545" s="11"/>
      <c r="L545" s="11"/>
      <c r="M545" s="11"/>
    </row>
    <row r="546" spans="1:13" x14ac:dyDescent="0.2">
      <c r="A546" s="11"/>
      <c r="B546" s="11"/>
      <c r="C546" s="11"/>
      <c r="D546" s="19"/>
      <c r="E546" s="12" t="s">
        <v>465</v>
      </c>
      <c r="F546" s="11">
        <v>1</v>
      </c>
      <c r="G546" s="17">
        <v>7.7</v>
      </c>
      <c r="H546" s="17">
        <v>0</v>
      </c>
      <c r="I546" s="17">
        <v>0</v>
      </c>
      <c r="J546" s="13">
        <f>F546*(G546+ (G546= 0))*(H546+ (H546= 0))*(I546+ (I546= 0))</f>
        <v>7.7</v>
      </c>
      <c r="K546" s="11"/>
      <c r="L546" s="11"/>
      <c r="M546" s="11"/>
    </row>
    <row r="547" spans="1:13" x14ac:dyDescent="0.2">
      <c r="A547" s="11"/>
      <c r="B547" s="11"/>
      <c r="C547" s="11"/>
      <c r="D547" s="19"/>
      <c r="E547" s="12" t="s">
        <v>466</v>
      </c>
      <c r="F547" s="11">
        <v>1</v>
      </c>
      <c r="G547" s="17">
        <v>6.9</v>
      </c>
      <c r="H547" s="17">
        <v>0</v>
      </c>
      <c r="I547" s="17">
        <v>0</v>
      </c>
      <c r="J547" s="13">
        <f>F547*(G547+ (G547= 0))*(H547+ (H547= 0))*(I547+ (I547= 0))</f>
        <v>6.9</v>
      </c>
      <c r="K547" s="11"/>
      <c r="L547" s="11"/>
      <c r="M547" s="11"/>
    </row>
    <row r="548" spans="1:13" x14ac:dyDescent="0.2">
      <c r="A548" s="11"/>
      <c r="B548" s="11"/>
      <c r="C548" s="11"/>
      <c r="D548" s="19"/>
      <c r="E548" s="12" t="s">
        <v>467</v>
      </c>
      <c r="F548" s="11">
        <v>1</v>
      </c>
      <c r="G548" s="17">
        <v>11.05</v>
      </c>
      <c r="H548" s="17">
        <v>0</v>
      </c>
      <c r="I548" s="17">
        <v>0</v>
      </c>
      <c r="J548" s="13">
        <f>F548*(G548+ (G548= 0))*(H548+ (H548= 0))*(I548+ (I548= 0))</f>
        <v>11.05</v>
      </c>
      <c r="K548" s="11"/>
      <c r="L548" s="11"/>
      <c r="M548" s="11"/>
    </row>
    <row r="549" spans="1:13" x14ac:dyDescent="0.2">
      <c r="A549" s="11"/>
      <c r="B549" s="11"/>
      <c r="C549" s="11"/>
      <c r="D549" s="19"/>
      <c r="E549" s="11"/>
      <c r="F549" s="11"/>
      <c r="G549" s="11"/>
      <c r="H549" s="11"/>
      <c r="I549" s="11"/>
      <c r="J549" s="16" t="s">
        <v>468</v>
      </c>
      <c r="K549" s="10">
        <f>SUM(J536:J548)</f>
        <v>48.434700000000007</v>
      </c>
      <c r="L549" s="17">
        <v>15.81</v>
      </c>
      <c r="M549" s="10">
        <f>ROUND(L549*K549,2)</f>
        <v>765.75</v>
      </c>
    </row>
    <row r="550" spans="1:13" ht="0.95" customHeight="1" x14ac:dyDescent="0.2">
      <c r="A550" s="18"/>
      <c r="B550" s="18"/>
      <c r="C550" s="18"/>
      <c r="D550" s="26"/>
      <c r="E550" s="18"/>
      <c r="F550" s="18"/>
      <c r="G550" s="18"/>
      <c r="H550" s="18"/>
      <c r="I550" s="18"/>
      <c r="J550" s="18"/>
      <c r="K550" s="18"/>
      <c r="L550" s="18"/>
      <c r="M550" s="18"/>
    </row>
    <row r="551" spans="1:13" x14ac:dyDescent="0.2">
      <c r="A551" s="11"/>
      <c r="B551" s="11"/>
      <c r="C551" s="11"/>
      <c r="D551" s="19"/>
      <c r="E551" s="11"/>
      <c r="F551" s="11"/>
      <c r="G551" s="11"/>
      <c r="H551" s="11"/>
      <c r="I551" s="11"/>
      <c r="J551" s="16" t="s">
        <v>469</v>
      </c>
      <c r="K551" s="20">
        <v>1</v>
      </c>
      <c r="L551" s="10">
        <f>M387+M392+M401+M409+M429+M438+M454+M471+M476+M481+M486+M491+M496+M501+M506+M511+M516+M521+M526+M532+M549</f>
        <v>57166.600000000013</v>
      </c>
      <c r="M551" s="10">
        <f>ROUND(L551*K551,2)</f>
        <v>57166.6</v>
      </c>
    </row>
    <row r="552" spans="1:13" ht="0.95" customHeight="1" x14ac:dyDescent="0.2">
      <c r="A552" s="18"/>
      <c r="B552" s="18"/>
      <c r="C552" s="18"/>
      <c r="D552" s="26"/>
      <c r="E552" s="18"/>
      <c r="F552" s="18"/>
      <c r="G552" s="18"/>
      <c r="H552" s="18"/>
      <c r="I552" s="18"/>
      <c r="J552" s="18"/>
      <c r="K552" s="18"/>
      <c r="L552" s="18"/>
      <c r="M552" s="18"/>
    </row>
    <row r="553" spans="1:13" x14ac:dyDescent="0.2">
      <c r="A553" s="7" t="s">
        <v>470</v>
      </c>
      <c r="B553" s="7" t="s">
        <v>17</v>
      </c>
      <c r="C553" s="7" t="s">
        <v>0</v>
      </c>
      <c r="D553" s="24" t="s">
        <v>471</v>
      </c>
      <c r="E553" s="8"/>
      <c r="F553" s="8"/>
      <c r="G553" s="8"/>
      <c r="H553" s="8"/>
      <c r="I553" s="8"/>
      <c r="J553" s="8"/>
      <c r="K553" s="9">
        <f>K865</f>
        <v>1</v>
      </c>
      <c r="L553" s="10">
        <f>L865</f>
        <v>95555.76</v>
      </c>
      <c r="M553" s="10">
        <f>M865</f>
        <v>95555.76</v>
      </c>
    </row>
    <row r="554" spans="1:13" x14ac:dyDescent="0.2">
      <c r="A554" s="11"/>
      <c r="B554" s="11"/>
      <c r="C554" s="11"/>
      <c r="D554" s="19"/>
      <c r="E554" s="11"/>
      <c r="F554" s="11"/>
      <c r="G554" s="11"/>
      <c r="H554" s="11"/>
      <c r="I554" s="11"/>
      <c r="J554" s="11"/>
      <c r="K554" s="11"/>
      <c r="L554" s="11"/>
      <c r="M554" s="11"/>
    </row>
    <row r="555" spans="1:13" x14ac:dyDescent="0.2">
      <c r="A555" s="12" t="s">
        <v>472</v>
      </c>
      <c r="B555" s="12" t="s">
        <v>20</v>
      </c>
      <c r="C555" s="12" t="s">
        <v>21</v>
      </c>
      <c r="D555" s="25" t="s">
        <v>473</v>
      </c>
      <c r="E555" s="11"/>
      <c r="F555" s="11"/>
      <c r="G555" s="11"/>
      <c r="H555" s="11"/>
      <c r="I555" s="11"/>
      <c r="J555" s="11"/>
      <c r="K555" s="13">
        <f>K573</f>
        <v>709.03679999999986</v>
      </c>
      <c r="L555" s="13">
        <f>L573</f>
        <v>16.66</v>
      </c>
      <c r="M555" s="13">
        <f>M573</f>
        <v>11812.55</v>
      </c>
    </row>
    <row r="556" spans="1:13" ht="45" x14ac:dyDescent="0.2">
      <c r="A556" s="11"/>
      <c r="B556" s="11"/>
      <c r="C556" s="11"/>
      <c r="D556" s="19" t="s">
        <v>474</v>
      </c>
      <c r="E556" s="11"/>
      <c r="F556" s="11"/>
      <c r="G556" s="11"/>
      <c r="H556" s="11"/>
      <c r="I556" s="11"/>
      <c r="J556" s="11"/>
      <c r="K556" s="11"/>
      <c r="L556" s="11"/>
      <c r="M556" s="11"/>
    </row>
    <row r="557" spans="1:13" x14ac:dyDescent="0.2">
      <c r="A557" s="11"/>
      <c r="B557" s="11"/>
      <c r="C557" s="11"/>
      <c r="D557" s="19"/>
      <c r="E557" s="12" t="s">
        <v>54</v>
      </c>
      <c r="F557" s="11">
        <v>1</v>
      </c>
      <c r="G557" s="17">
        <v>71.41</v>
      </c>
      <c r="H557" s="17">
        <v>0</v>
      </c>
      <c r="I557" s="17">
        <v>2.5</v>
      </c>
      <c r="J557" s="13">
        <f>F557*(G557+ (G557= 0))*(H557+ (H557= 0))*(I557+ (I557= 0))</f>
        <v>178.52499999999998</v>
      </c>
      <c r="K557" s="11"/>
      <c r="L557" s="11"/>
      <c r="M557" s="11"/>
    </row>
    <row r="558" spans="1:13" x14ac:dyDescent="0.2">
      <c r="A558" s="11"/>
      <c r="B558" s="11"/>
      <c r="C558" s="11"/>
      <c r="D558" s="19"/>
      <c r="E558" s="12" t="s">
        <v>0</v>
      </c>
      <c r="F558" s="11">
        <v>1</v>
      </c>
      <c r="G558" s="17">
        <v>6.83</v>
      </c>
      <c r="H558" s="17">
        <v>0</v>
      </c>
      <c r="I558" s="17">
        <v>1.5</v>
      </c>
      <c r="J558" s="13">
        <f>F558*(G558+ (G558= 0))*(H558+ (H558= 0))*(I558+ (I558= 0))</f>
        <v>10.245000000000001</v>
      </c>
      <c r="K558" s="11"/>
      <c r="L558" s="11"/>
      <c r="M558" s="11"/>
    </row>
    <row r="559" spans="1:13" x14ac:dyDescent="0.2">
      <c r="A559" s="11"/>
      <c r="B559" s="11"/>
      <c r="C559" s="11"/>
      <c r="D559" s="19"/>
      <c r="E559" s="12" t="s">
        <v>55</v>
      </c>
      <c r="F559" s="11">
        <v>1</v>
      </c>
      <c r="G559" s="17">
        <v>60.29</v>
      </c>
      <c r="H559" s="17">
        <v>0</v>
      </c>
      <c r="I559" s="17">
        <v>4.21</v>
      </c>
      <c r="J559" s="13">
        <f>F559*(G559+ (G559= 0))*(H559+ (H559= 0))*(I559+ (I559= 0))</f>
        <v>253.82089999999999</v>
      </c>
      <c r="K559" s="11"/>
      <c r="L559" s="11"/>
      <c r="M559" s="11"/>
    </row>
    <row r="560" spans="1:13" x14ac:dyDescent="0.2">
      <c r="A560" s="11"/>
      <c r="B560" s="11"/>
      <c r="C560" s="11"/>
      <c r="D560" s="19"/>
      <c r="E560" s="12" t="s">
        <v>56</v>
      </c>
      <c r="F560" s="11">
        <v>1</v>
      </c>
      <c r="G560" s="17">
        <v>27.11</v>
      </c>
      <c r="H560" s="17">
        <v>0</v>
      </c>
      <c r="I560" s="17">
        <v>0.85</v>
      </c>
      <c r="J560" s="13">
        <f>F560*(G560+ (G560= 0))*(H560+ (H560= 0))*(I560+ (I560= 0))</f>
        <v>23.043499999999998</v>
      </c>
      <c r="K560" s="11"/>
      <c r="L560" s="11"/>
      <c r="M560" s="11"/>
    </row>
    <row r="561" spans="1:13" x14ac:dyDescent="0.2">
      <c r="A561" s="11"/>
      <c r="B561" s="11"/>
      <c r="C561" s="11"/>
      <c r="D561" s="19"/>
      <c r="E561" s="12" t="s">
        <v>57</v>
      </c>
      <c r="F561" s="11">
        <v>1</v>
      </c>
      <c r="G561" s="17">
        <v>17.100000000000001</v>
      </c>
      <c r="H561" s="17">
        <v>0</v>
      </c>
      <c r="I561" s="17">
        <v>0</v>
      </c>
      <c r="J561" s="13">
        <f>F561*(G561+ (G561= 0))*(H561+ (H561= 0))*(I561+ (I561= 0))</f>
        <v>17.100000000000001</v>
      </c>
      <c r="K561" s="11"/>
      <c r="L561" s="11"/>
      <c r="M561" s="11"/>
    </row>
    <row r="562" spans="1:13" x14ac:dyDescent="0.2">
      <c r="A562" s="11"/>
      <c r="B562" s="11"/>
      <c r="C562" s="11"/>
      <c r="D562" s="19"/>
      <c r="E562" s="12" t="s">
        <v>0</v>
      </c>
      <c r="F562" s="11">
        <v>1</v>
      </c>
      <c r="G562" s="17">
        <v>23.22</v>
      </c>
      <c r="H562" s="17">
        <v>0</v>
      </c>
      <c r="I562" s="17">
        <v>0</v>
      </c>
      <c r="J562" s="13">
        <f>F562*(G562+ (G562= 0))*(H562+ (H562= 0))*(I562+ (I562= 0))</f>
        <v>23.22</v>
      </c>
      <c r="K562" s="11"/>
      <c r="L562" s="11"/>
      <c r="M562" s="11"/>
    </row>
    <row r="563" spans="1:13" x14ac:dyDescent="0.2">
      <c r="A563" s="11"/>
      <c r="B563" s="11"/>
      <c r="C563" s="11"/>
      <c r="D563" s="19"/>
      <c r="E563" s="12" t="s">
        <v>0</v>
      </c>
      <c r="F563" s="11">
        <v>2</v>
      </c>
      <c r="G563" s="17">
        <v>15.83</v>
      </c>
      <c r="H563" s="17">
        <v>0</v>
      </c>
      <c r="I563" s="17">
        <v>0</v>
      </c>
      <c r="J563" s="13">
        <f>F563*(G563+ (G563= 0))*(H563+ (H563= 0))*(I563+ (I563= 0))</f>
        <v>31.66</v>
      </c>
      <c r="K563" s="11"/>
      <c r="L563" s="11"/>
      <c r="M563" s="11"/>
    </row>
    <row r="564" spans="1:13" x14ac:dyDescent="0.2">
      <c r="A564" s="11"/>
      <c r="B564" s="11"/>
      <c r="C564" s="11"/>
      <c r="D564" s="19"/>
      <c r="E564" s="12" t="s">
        <v>58</v>
      </c>
      <c r="F564" s="11">
        <v>1</v>
      </c>
      <c r="G564" s="17">
        <v>15.25</v>
      </c>
      <c r="H564" s="17">
        <v>0</v>
      </c>
      <c r="I564" s="17">
        <v>0</v>
      </c>
      <c r="J564" s="13">
        <f>F564*(G564+ (G564= 0))*(H564+ (H564= 0))*(I564+ (I564= 0))</f>
        <v>15.25</v>
      </c>
      <c r="K564" s="11"/>
      <c r="L564" s="11"/>
      <c r="M564" s="11"/>
    </row>
    <row r="565" spans="1:13" x14ac:dyDescent="0.2">
      <c r="A565" s="11"/>
      <c r="B565" s="11"/>
      <c r="C565" s="11"/>
      <c r="D565" s="19"/>
      <c r="E565" s="12" t="s">
        <v>0</v>
      </c>
      <c r="F565" s="11">
        <v>1</v>
      </c>
      <c r="G565" s="17">
        <v>16.559999999999999</v>
      </c>
      <c r="H565" s="17">
        <v>0</v>
      </c>
      <c r="I565" s="17">
        <v>0</v>
      </c>
      <c r="J565" s="13">
        <f>F565*(G565+ (G565= 0))*(H565+ (H565= 0))*(I565+ (I565= 0))</f>
        <v>16.559999999999999</v>
      </c>
      <c r="K565" s="11"/>
      <c r="L565" s="11"/>
      <c r="M565" s="11"/>
    </row>
    <row r="566" spans="1:13" x14ac:dyDescent="0.2">
      <c r="A566" s="11"/>
      <c r="B566" s="11"/>
      <c r="C566" s="11"/>
      <c r="D566" s="19"/>
      <c r="E566" s="12" t="s">
        <v>0</v>
      </c>
      <c r="F566" s="11">
        <v>2</v>
      </c>
      <c r="G566" s="17">
        <v>14</v>
      </c>
      <c r="H566" s="17">
        <v>0</v>
      </c>
      <c r="I566" s="17">
        <v>0</v>
      </c>
      <c r="J566" s="13">
        <f>F566*(G566+ (G566= 0))*(H566+ (H566= 0))*(I566+ (I566= 0))</f>
        <v>28</v>
      </c>
      <c r="K566" s="11"/>
      <c r="L566" s="11"/>
      <c r="M566" s="11"/>
    </row>
    <row r="567" spans="1:13" x14ac:dyDescent="0.2">
      <c r="A567" s="11"/>
      <c r="B567" s="11"/>
      <c r="C567" s="11"/>
      <c r="D567" s="19"/>
      <c r="E567" s="12" t="s">
        <v>475</v>
      </c>
      <c r="F567" s="11">
        <v>1</v>
      </c>
      <c r="G567" s="17">
        <v>6.52</v>
      </c>
      <c r="H567" s="17">
        <v>0</v>
      </c>
      <c r="I567" s="17">
        <v>3.72</v>
      </c>
      <c r="J567" s="13">
        <f>F567*(G567+ (G567= 0))*(H567+ (H567= 0))*(I567+ (I567= 0))</f>
        <v>24.2544</v>
      </c>
      <c r="K567" s="11"/>
      <c r="L567" s="11"/>
      <c r="M567" s="11"/>
    </row>
    <row r="568" spans="1:13" x14ac:dyDescent="0.2">
      <c r="A568" s="11"/>
      <c r="B568" s="11"/>
      <c r="C568" s="11"/>
      <c r="D568" s="19"/>
      <c r="E568" s="12" t="s">
        <v>0</v>
      </c>
      <c r="F568" s="11">
        <v>1</v>
      </c>
      <c r="G568" s="17">
        <v>5.88</v>
      </c>
      <c r="H568" s="17">
        <v>0</v>
      </c>
      <c r="I568" s="17">
        <v>3.4</v>
      </c>
      <c r="J568" s="13">
        <f>F568*(G568+ (G568= 0))*(H568+ (H568= 0))*(I568+ (I568= 0))</f>
        <v>19.992000000000001</v>
      </c>
      <c r="K568" s="11"/>
      <c r="L568" s="11"/>
      <c r="M568" s="11"/>
    </row>
    <row r="569" spans="1:13" x14ac:dyDescent="0.2">
      <c r="A569" s="11"/>
      <c r="B569" s="11"/>
      <c r="C569" s="11"/>
      <c r="D569" s="19"/>
      <c r="E569" s="12" t="s">
        <v>0</v>
      </c>
      <c r="F569" s="11">
        <v>2</v>
      </c>
      <c r="G569" s="17">
        <v>1.5</v>
      </c>
      <c r="H569" s="17">
        <v>0</v>
      </c>
      <c r="I569" s="17">
        <v>3</v>
      </c>
      <c r="J569" s="13">
        <f>F569*(G569+ (G569= 0))*(H569+ (H569= 0))*(I569+ (I569= 0))</f>
        <v>9</v>
      </c>
      <c r="K569" s="11"/>
      <c r="L569" s="11"/>
      <c r="M569" s="11"/>
    </row>
    <row r="570" spans="1:13" x14ac:dyDescent="0.2">
      <c r="A570" s="11"/>
      <c r="B570" s="11"/>
      <c r="C570" s="11"/>
      <c r="D570" s="19"/>
      <c r="E570" s="12" t="s">
        <v>0</v>
      </c>
      <c r="F570" s="11">
        <v>1</v>
      </c>
      <c r="G570" s="17">
        <v>3.04</v>
      </c>
      <c r="H570" s="17">
        <v>0</v>
      </c>
      <c r="I570" s="17">
        <v>2.5</v>
      </c>
      <c r="J570" s="13">
        <f>F570*(G570+ (G570= 0))*(H570+ (H570= 0))*(I570+ (I570= 0))</f>
        <v>7.6</v>
      </c>
      <c r="K570" s="11"/>
      <c r="L570" s="11"/>
      <c r="M570" s="11"/>
    </row>
    <row r="571" spans="1:13" x14ac:dyDescent="0.2">
      <c r="A571" s="11"/>
      <c r="B571" s="11"/>
      <c r="C571" s="11"/>
      <c r="D571" s="19"/>
      <c r="E571" s="12" t="s">
        <v>0</v>
      </c>
      <c r="F571" s="11">
        <v>1</v>
      </c>
      <c r="G571" s="17">
        <v>3.94</v>
      </c>
      <c r="H571" s="17">
        <v>0</v>
      </c>
      <c r="I571" s="17">
        <v>2.2000000000000002</v>
      </c>
      <c r="J571" s="13">
        <f>F571*(G571+ (G571= 0))*(H571+ (H571= 0))*(I571+ (I571= 0))</f>
        <v>8.668000000000001</v>
      </c>
      <c r="K571" s="11"/>
      <c r="L571" s="11"/>
      <c r="M571" s="11"/>
    </row>
    <row r="572" spans="1:13" x14ac:dyDescent="0.2">
      <c r="A572" s="11"/>
      <c r="B572" s="11"/>
      <c r="C572" s="11"/>
      <c r="D572" s="19"/>
      <c r="E572" s="12" t="s">
        <v>476</v>
      </c>
      <c r="F572" s="11">
        <v>1</v>
      </c>
      <c r="G572" s="17">
        <v>13.58</v>
      </c>
      <c r="H572" s="17">
        <v>0</v>
      </c>
      <c r="I572" s="17">
        <v>3.1</v>
      </c>
      <c r="J572" s="13">
        <f>F572*(G572+ (G572= 0))*(H572+ (H572= 0))*(I572+ (I572= 0))</f>
        <v>42.097999999999999</v>
      </c>
      <c r="K572" s="11"/>
      <c r="L572" s="11"/>
      <c r="M572" s="11"/>
    </row>
    <row r="573" spans="1:13" x14ac:dyDescent="0.2">
      <c r="A573" s="11"/>
      <c r="B573" s="11"/>
      <c r="C573" s="11"/>
      <c r="D573" s="19"/>
      <c r="E573" s="11"/>
      <c r="F573" s="11"/>
      <c r="G573" s="11"/>
      <c r="H573" s="11"/>
      <c r="I573" s="11"/>
      <c r="J573" s="16" t="s">
        <v>477</v>
      </c>
      <c r="K573" s="10">
        <f>SUM(J557:J572)</f>
        <v>709.03679999999986</v>
      </c>
      <c r="L573" s="17">
        <v>16.66</v>
      </c>
      <c r="M573" s="10">
        <f>ROUND(L573*K573,2)</f>
        <v>11812.55</v>
      </c>
    </row>
    <row r="574" spans="1:13" ht="0.95" customHeight="1" x14ac:dyDescent="0.2">
      <c r="A574" s="18"/>
      <c r="B574" s="18"/>
      <c r="C574" s="18"/>
      <c r="D574" s="26"/>
      <c r="E574" s="18"/>
      <c r="F574" s="18"/>
      <c r="G574" s="18"/>
      <c r="H574" s="18"/>
      <c r="I574" s="18"/>
      <c r="J574" s="18"/>
      <c r="K574" s="18"/>
      <c r="L574" s="18"/>
      <c r="M574" s="18"/>
    </row>
    <row r="575" spans="1:13" x14ac:dyDescent="0.2">
      <c r="A575" s="12" t="s">
        <v>478</v>
      </c>
      <c r="B575" s="12" t="s">
        <v>20</v>
      </c>
      <c r="C575" s="12" t="s">
        <v>21</v>
      </c>
      <c r="D575" s="25" t="s">
        <v>479</v>
      </c>
      <c r="E575" s="11"/>
      <c r="F575" s="11"/>
      <c r="G575" s="11"/>
      <c r="H575" s="11"/>
      <c r="I575" s="11"/>
      <c r="J575" s="11"/>
      <c r="K575" s="13">
        <f>K578</f>
        <v>71.535000000000011</v>
      </c>
      <c r="L575" s="13">
        <f>L578</f>
        <v>6.33</v>
      </c>
      <c r="M575" s="13">
        <f>M578</f>
        <v>452.82</v>
      </c>
    </row>
    <row r="576" spans="1:13" ht="101.25" x14ac:dyDescent="0.2">
      <c r="A576" s="11"/>
      <c r="B576" s="11"/>
      <c r="C576" s="11"/>
      <c r="D576" s="19" t="s">
        <v>480</v>
      </c>
      <c r="E576" s="11"/>
      <c r="F576" s="11"/>
      <c r="G576" s="11"/>
      <c r="H576" s="11"/>
      <c r="I576" s="11"/>
      <c r="J576" s="11"/>
      <c r="K576" s="11"/>
      <c r="L576" s="11"/>
      <c r="M576" s="11"/>
    </row>
    <row r="577" spans="1:13" x14ac:dyDescent="0.2">
      <c r="A577" s="11"/>
      <c r="B577" s="11"/>
      <c r="C577" s="11"/>
      <c r="D577" s="19"/>
      <c r="E577" s="12" t="s">
        <v>481</v>
      </c>
      <c r="F577" s="11">
        <v>1</v>
      </c>
      <c r="G577" s="17">
        <v>25.1</v>
      </c>
      <c r="H577" s="17">
        <v>2.85</v>
      </c>
      <c r="I577" s="17">
        <v>0</v>
      </c>
      <c r="J577" s="13">
        <f>F577*(G577+ (G577= 0))*(H577+ (H577= 0))*(I577+ (I577= 0))</f>
        <v>71.535000000000011</v>
      </c>
      <c r="K577" s="11"/>
      <c r="L577" s="11"/>
      <c r="M577" s="11"/>
    </row>
    <row r="578" spans="1:13" x14ac:dyDescent="0.2">
      <c r="A578" s="11"/>
      <c r="B578" s="11"/>
      <c r="C578" s="11"/>
      <c r="D578" s="19"/>
      <c r="E578" s="11"/>
      <c r="F578" s="11"/>
      <c r="G578" s="11"/>
      <c r="H578" s="11"/>
      <c r="I578" s="11"/>
      <c r="J578" s="16" t="s">
        <v>482</v>
      </c>
      <c r="K578" s="10">
        <f>SUM(J577:J577)</f>
        <v>71.535000000000011</v>
      </c>
      <c r="L578" s="17">
        <v>6.33</v>
      </c>
      <c r="M578" s="10">
        <f>ROUND(L578*K578,2)</f>
        <v>452.82</v>
      </c>
    </row>
    <row r="579" spans="1:13" ht="0.95" customHeight="1" x14ac:dyDescent="0.2">
      <c r="A579" s="18"/>
      <c r="B579" s="18"/>
      <c r="C579" s="18"/>
      <c r="D579" s="26"/>
      <c r="E579" s="18"/>
      <c r="F579" s="18"/>
      <c r="G579" s="18"/>
      <c r="H579" s="18"/>
      <c r="I579" s="18"/>
      <c r="J579" s="18"/>
      <c r="K579" s="18"/>
      <c r="L579" s="18"/>
      <c r="M579" s="18"/>
    </row>
    <row r="580" spans="1:13" x14ac:dyDescent="0.2">
      <c r="A580" s="12" t="s">
        <v>483</v>
      </c>
      <c r="B580" s="12" t="s">
        <v>20</v>
      </c>
      <c r="C580" s="12" t="s">
        <v>21</v>
      </c>
      <c r="D580" s="25" t="s">
        <v>484</v>
      </c>
      <c r="E580" s="11"/>
      <c r="F580" s="11"/>
      <c r="G580" s="11"/>
      <c r="H580" s="11"/>
      <c r="I580" s="11"/>
      <c r="J580" s="11"/>
      <c r="K580" s="13">
        <f>K583</f>
        <v>10</v>
      </c>
      <c r="L580" s="13">
        <f>L583</f>
        <v>21.69</v>
      </c>
      <c r="M580" s="13">
        <f>M583</f>
        <v>216.9</v>
      </c>
    </row>
    <row r="581" spans="1:13" ht="45" x14ac:dyDescent="0.2">
      <c r="A581" s="11"/>
      <c r="B581" s="11"/>
      <c r="C581" s="11"/>
      <c r="D581" s="19" t="s">
        <v>485</v>
      </c>
      <c r="E581" s="11"/>
      <c r="F581" s="11"/>
      <c r="G581" s="11"/>
      <c r="H581" s="11"/>
      <c r="I581" s="11"/>
      <c r="J581" s="11"/>
      <c r="K581" s="11"/>
      <c r="L581" s="11"/>
      <c r="M581" s="11"/>
    </row>
    <row r="582" spans="1:13" x14ac:dyDescent="0.2">
      <c r="A582" s="11"/>
      <c r="B582" s="11"/>
      <c r="C582" s="11"/>
      <c r="D582" s="19"/>
      <c r="E582" s="12" t="s">
        <v>73</v>
      </c>
      <c r="F582" s="11">
        <v>1</v>
      </c>
      <c r="G582" s="17">
        <v>10</v>
      </c>
      <c r="H582" s="17">
        <v>0</v>
      </c>
      <c r="I582" s="17">
        <v>0</v>
      </c>
      <c r="J582" s="13">
        <f>F582*(G582+ (G582= 0))*(H582+ (H582= 0))*(I582+ (I582= 0))</f>
        <v>10</v>
      </c>
      <c r="K582" s="11"/>
      <c r="L582" s="11"/>
      <c r="M582" s="11"/>
    </row>
    <row r="583" spans="1:13" x14ac:dyDescent="0.2">
      <c r="A583" s="11"/>
      <c r="B583" s="11"/>
      <c r="C583" s="11"/>
      <c r="D583" s="19"/>
      <c r="E583" s="11"/>
      <c r="F583" s="11"/>
      <c r="G583" s="11"/>
      <c r="H583" s="11"/>
      <c r="I583" s="11"/>
      <c r="J583" s="16" t="s">
        <v>486</v>
      </c>
      <c r="K583" s="10">
        <f>SUM(J582:J582)</f>
        <v>10</v>
      </c>
      <c r="L583" s="17">
        <v>21.69</v>
      </c>
      <c r="M583" s="10">
        <f>ROUND(L583*K583,2)</f>
        <v>216.9</v>
      </c>
    </row>
    <row r="584" spans="1:13" ht="0.95" customHeight="1" x14ac:dyDescent="0.2">
      <c r="A584" s="18"/>
      <c r="B584" s="18"/>
      <c r="C584" s="18"/>
      <c r="D584" s="26"/>
      <c r="E584" s="18"/>
      <c r="F584" s="18"/>
      <c r="G584" s="18"/>
      <c r="H584" s="18"/>
      <c r="I584" s="18"/>
      <c r="J584" s="18"/>
      <c r="K584" s="18"/>
      <c r="L584" s="18"/>
      <c r="M584" s="18"/>
    </row>
    <row r="585" spans="1:13" x14ac:dyDescent="0.2">
      <c r="A585" s="12" t="s">
        <v>487</v>
      </c>
      <c r="B585" s="12" t="s">
        <v>20</v>
      </c>
      <c r="C585" s="12" t="s">
        <v>21</v>
      </c>
      <c r="D585" s="25" t="s">
        <v>488</v>
      </c>
      <c r="E585" s="11"/>
      <c r="F585" s="11"/>
      <c r="G585" s="11"/>
      <c r="H585" s="11"/>
      <c r="I585" s="11"/>
      <c r="J585" s="11"/>
      <c r="K585" s="13">
        <f>K589</f>
        <v>54.709999999999994</v>
      </c>
      <c r="L585" s="13">
        <f>L589</f>
        <v>30.74</v>
      </c>
      <c r="M585" s="13">
        <f>M589</f>
        <v>1681.79</v>
      </c>
    </row>
    <row r="586" spans="1:13" ht="33.75" x14ac:dyDescent="0.2">
      <c r="A586" s="11"/>
      <c r="B586" s="11"/>
      <c r="C586" s="11"/>
      <c r="D586" s="19" t="s">
        <v>489</v>
      </c>
      <c r="E586" s="11"/>
      <c r="F586" s="11"/>
      <c r="G586" s="11"/>
      <c r="H586" s="11"/>
      <c r="I586" s="11"/>
      <c r="J586" s="11"/>
      <c r="K586" s="11"/>
      <c r="L586" s="11"/>
      <c r="M586" s="11"/>
    </row>
    <row r="587" spans="1:13" x14ac:dyDescent="0.2">
      <c r="A587" s="11"/>
      <c r="B587" s="11"/>
      <c r="C587" s="11"/>
      <c r="D587" s="19"/>
      <c r="E587" s="12" t="s">
        <v>63</v>
      </c>
      <c r="F587" s="11">
        <v>1</v>
      </c>
      <c r="G587" s="17">
        <v>25.63</v>
      </c>
      <c r="H587" s="17">
        <v>0</v>
      </c>
      <c r="I587" s="17">
        <v>0</v>
      </c>
      <c r="J587" s="13">
        <f>F587*(G587+ (G587= 0))*(H587+ (H587= 0))*(I587+ (I587= 0))</f>
        <v>25.63</v>
      </c>
      <c r="K587" s="11"/>
      <c r="L587" s="11"/>
      <c r="M587" s="11"/>
    </row>
    <row r="588" spans="1:13" x14ac:dyDescent="0.2">
      <c r="A588" s="11"/>
      <c r="B588" s="11"/>
      <c r="C588" s="11"/>
      <c r="D588" s="19"/>
      <c r="E588" s="12" t="s">
        <v>64</v>
      </c>
      <c r="F588" s="11">
        <v>1</v>
      </c>
      <c r="G588" s="17">
        <v>29.08</v>
      </c>
      <c r="H588" s="17">
        <v>0</v>
      </c>
      <c r="I588" s="17">
        <v>0</v>
      </c>
      <c r="J588" s="13">
        <f>F588*(G588+ (G588= 0))*(H588+ (H588= 0))*(I588+ (I588= 0))</f>
        <v>29.08</v>
      </c>
      <c r="K588" s="11"/>
      <c r="L588" s="11"/>
      <c r="M588" s="11"/>
    </row>
    <row r="589" spans="1:13" x14ac:dyDescent="0.2">
      <c r="A589" s="11"/>
      <c r="B589" s="11"/>
      <c r="C589" s="11"/>
      <c r="D589" s="19"/>
      <c r="E589" s="11"/>
      <c r="F589" s="11"/>
      <c r="G589" s="11"/>
      <c r="H589" s="11"/>
      <c r="I589" s="11"/>
      <c r="J589" s="16" t="s">
        <v>490</v>
      </c>
      <c r="K589" s="10">
        <f>SUM(J587:J588)</f>
        <v>54.709999999999994</v>
      </c>
      <c r="L589" s="17">
        <v>30.74</v>
      </c>
      <c r="M589" s="10">
        <f>ROUND(L589*K589,2)</f>
        <v>1681.79</v>
      </c>
    </row>
    <row r="590" spans="1:13" ht="0.95" customHeight="1" x14ac:dyDescent="0.2">
      <c r="A590" s="18"/>
      <c r="B590" s="18"/>
      <c r="C590" s="18"/>
      <c r="D590" s="26"/>
      <c r="E590" s="18"/>
      <c r="F590" s="18"/>
      <c r="G590" s="18"/>
      <c r="H590" s="18"/>
      <c r="I590" s="18"/>
      <c r="J590" s="18"/>
      <c r="K590" s="18"/>
      <c r="L590" s="18"/>
      <c r="M590" s="18"/>
    </row>
    <row r="591" spans="1:13" x14ac:dyDescent="0.2">
      <c r="A591" s="12" t="s">
        <v>491</v>
      </c>
      <c r="B591" s="12" t="s">
        <v>20</v>
      </c>
      <c r="C591" s="12" t="s">
        <v>21</v>
      </c>
      <c r="D591" s="25" t="s">
        <v>492</v>
      </c>
      <c r="E591" s="11"/>
      <c r="F591" s="11"/>
      <c r="G591" s="11"/>
      <c r="H591" s="11"/>
      <c r="I591" s="11"/>
      <c r="J591" s="11"/>
      <c r="K591" s="13">
        <f>K594</f>
        <v>5</v>
      </c>
      <c r="L591" s="13">
        <f>L594</f>
        <v>7.55</v>
      </c>
      <c r="M591" s="13">
        <f>M594</f>
        <v>37.75</v>
      </c>
    </row>
    <row r="592" spans="1:13" ht="67.5" x14ac:dyDescent="0.2">
      <c r="A592" s="11"/>
      <c r="B592" s="11"/>
      <c r="C592" s="11"/>
      <c r="D592" s="19" t="s">
        <v>493</v>
      </c>
      <c r="E592" s="11"/>
      <c r="F592" s="11"/>
      <c r="G592" s="11"/>
      <c r="H592" s="11"/>
      <c r="I592" s="11"/>
      <c r="J592" s="11"/>
      <c r="K592" s="11"/>
      <c r="L592" s="11"/>
      <c r="M592" s="11"/>
    </row>
    <row r="593" spans="1:13" x14ac:dyDescent="0.2">
      <c r="A593" s="11"/>
      <c r="B593" s="11"/>
      <c r="C593" s="11"/>
      <c r="D593" s="19"/>
      <c r="E593" s="12" t="s">
        <v>73</v>
      </c>
      <c r="F593" s="11">
        <v>1</v>
      </c>
      <c r="G593" s="17">
        <v>5</v>
      </c>
      <c r="H593" s="17">
        <v>0</v>
      </c>
      <c r="I593" s="17">
        <v>0</v>
      </c>
      <c r="J593" s="13">
        <f>F593*(G593+ (G593= 0))*(H593+ (H593= 0))*(I593+ (I593= 0))</f>
        <v>5</v>
      </c>
      <c r="K593" s="11"/>
      <c r="L593" s="11"/>
      <c r="M593" s="11"/>
    </row>
    <row r="594" spans="1:13" x14ac:dyDescent="0.2">
      <c r="A594" s="11"/>
      <c r="B594" s="11"/>
      <c r="C594" s="11"/>
      <c r="D594" s="19"/>
      <c r="E594" s="11"/>
      <c r="F594" s="11"/>
      <c r="G594" s="11"/>
      <c r="H594" s="11"/>
      <c r="I594" s="11"/>
      <c r="J594" s="16" t="s">
        <v>494</v>
      </c>
      <c r="K594" s="10">
        <f>SUM(J593:J593)</f>
        <v>5</v>
      </c>
      <c r="L594" s="17">
        <v>7.55</v>
      </c>
      <c r="M594" s="10">
        <f>ROUND(L594*K594,2)</f>
        <v>37.75</v>
      </c>
    </row>
    <row r="595" spans="1:13" ht="0.95" customHeight="1" x14ac:dyDescent="0.2">
      <c r="A595" s="18"/>
      <c r="B595" s="18"/>
      <c r="C595" s="18"/>
      <c r="D595" s="26"/>
      <c r="E595" s="18"/>
      <c r="F595" s="18"/>
      <c r="G595" s="18"/>
      <c r="H595" s="18"/>
      <c r="I595" s="18"/>
      <c r="J595" s="18"/>
      <c r="K595" s="18"/>
      <c r="L595" s="18"/>
      <c r="M595" s="18"/>
    </row>
    <row r="596" spans="1:13" x14ac:dyDescent="0.2">
      <c r="A596" s="12" t="s">
        <v>495</v>
      </c>
      <c r="B596" s="12" t="s">
        <v>20</v>
      </c>
      <c r="C596" s="12" t="s">
        <v>21</v>
      </c>
      <c r="D596" s="25" t="s">
        <v>496</v>
      </c>
      <c r="E596" s="11"/>
      <c r="F596" s="11"/>
      <c r="G596" s="11"/>
      <c r="H596" s="11"/>
      <c r="I596" s="11"/>
      <c r="J596" s="11"/>
      <c r="K596" s="13">
        <f>K604</f>
        <v>875.79</v>
      </c>
      <c r="L596" s="13">
        <f>L604</f>
        <v>5.89</v>
      </c>
      <c r="M596" s="13">
        <f>M604</f>
        <v>5158.3999999999996</v>
      </c>
    </row>
    <row r="597" spans="1:13" ht="56.25" x14ac:dyDescent="0.2">
      <c r="A597" s="11"/>
      <c r="B597" s="11"/>
      <c r="C597" s="11"/>
      <c r="D597" s="19" t="s">
        <v>497</v>
      </c>
      <c r="E597" s="11"/>
      <c r="F597" s="11"/>
      <c r="G597" s="11"/>
      <c r="H597" s="11"/>
      <c r="I597" s="11"/>
      <c r="J597" s="11"/>
      <c r="K597" s="11"/>
      <c r="L597" s="11"/>
      <c r="M597" s="11"/>
    </row>
    <row r="598" spans="1:13" x14ac:dyDescent="0.2">
      <c r="A598" s="11"/>
      <c r="B598" s="11"/>
      <c r="C598" s="11"/>
      <c r="D598" s="19"/>
      <c r="E598" s="12" t="s">
        <v>498</v>
      </c>
      <c r="F598" s="11">
        <v>1</v>
      </c>
      <c r="G598" s="17">
        <v>709.04</v>
      </c>
      <c r="H598" s="17">
        <v>0</v>
      </c>
      <c r="I598" s="17">
        <v>0</v>
      </c>
      <c r="J598" s="13">
        <f>F598*(G598+ (G598= 0))*(H598+ (H598= 0))*(I598+ (I598= 0))</f>
        <v>709.04</v>
      </c>
      <c r="K598" s="11"/>
      <c r="L598" s="11"/>
      <c r="M598" s="11"/>
    </row>
    <row r="599" spans="1:13" x14ac:dyDescent="0.2">
      <c r="A599" s="11"/>
      <c r="B599" s="11"/>
      <c r="C599" s="11"/>
      <c r="D599" s="19"/>
      <c r="E599" s="12" t="s">
        <v>499</v>
      </c>
      <c r="F599" s="11">
        <v>1</v>
      </c>
      <c r="G599" s="17">
        <v>71.540000000000006</v>
      </c>
      <c r="H599" s="17">
        <v>0</v>
      </c>
      <c r="I599" s="17">
        <v>0</v>
      </c>
      <c r="J599" s="13">
        <f>F599*(G599+ (G599= 0))*(H599+ (H599= 0))*(I599+ (I599= 0))</f>
        <v>71.540000000000006</v>
      </c>
      <c r="K599" s="11"/>
      <c r="L599" s="11"/>
      <c r="M599" s="11"/>
    </row>
    <row r="600" spans="1:13" x14ac:dyDescent="0.2">
      <c r="A600" s="11"/>
      <c r="B600" s="11"/>
      <c r="C600" s="11"/>
      <c r="D600" s="19"/>
      <c r="E600" s="12" t="s">
        <v>500</v>
      </c>
      <c r="F600" s="11">
        <v>-1</v>
      </c>
      <c r="G600" s="17">
        <v>290.36</v>
      </c>
      <c r="H600" s="17">
        <v>0</v>
      </c>
      <c r="I600" s="17">
        <v>0</v>
      </c>
      <c r="J600" s="13">
        <f>F600*(G600+ (G600= 0))*(H600+ (H600= 0))*(I600+ (I600= 0))</f>
        <v>-290.36</v>
      </c>
      <c r="K600" s="11"/>
      <c r="L600" s="11"/>
      <c r="M600" s="11"/>
    </row>
    <row r="601" spans="1:13" x14ac:dyDescent="0.2">
      <c r="A601" s="11"/>
      <c r="B601" s="11"/>
      <c r="C601" s="11"/>
      <c r="D601" s="19"/>
      <c r="E601" s="12" t="s">
        <v>501</v>
      </c>
      <c r="F601" s="11">
        <v>1</v>
      </c>
      <c r="G601" s="17">
        <v>229.46</v>
      </c>
      <c r="H601" s="17">
        <v>0</v>
      </c>
      <c r="I601" s="17">
        <v>0</v>
      </c>
      <c r="J601" s="13">
        <f>F601*(G601+ (G601= 0))*(H601+ (H601= 0))*(I601+ (I601= 0))</f>
        <v>229.46</v>
      </c>
      <c r="K601" s="11"/>
      <c r="L601" s="11"/>
      <c r="M601" s="11"/>
    </row>
    <row r="602" spans="1:13" x14ac:dyDescent="0.2">
      <c r="A602" s="11"/>
      <c r="B602" s="11"/>
      <c r="C602" s="11"/>
      <c r="D602" s="19"/>
      <c r="E602" s="12" t="s">
        <v>502</v>
      </c>
      <c r="F602" s="11">
        <v>1</v>
      </c>
      <c r="G602" s="17">
        <v>140.03</v>
      </c>
      <c r="H602" s="17">
        <v>0</v>
      </c>
      <c r="I602" s="17">
        <v>0</v>
      </c>
      <c r="J602" s="13">
        <f>F602*(G602+ (G602= 0))*(H602+ (H602= 0))*(I602+ (I602= 0))</f>
        <v>140.03</v>
      </c>
      <c r="K602" s="11"/>
      <c r="L602" s="11"/>
      <c r="M602" s="11"/>
    </row>
    <row r="603" spans="1:13" x14ac:dyDescent="0.2">
      <c r="A603" s="11"/>
      <c r="B603" s="11"/>
      <c r="C603" s="11"/>
      <c r="D603" s="19"/>
      <c r="E603" s="12" t="s">
        <v>503</v>
      </c>
      <c r="F603" s="11">
        <v>2</v>
      </c>
      <c r="G603" s="17">
        <v>8.0399999999999991</v>
      </c>
      <c r="H603" s="17">
        <v>0</v>
      </c>
      <c r="I603" s="17">
        <v>0</v>
      </c>
      <c r="J603" s="13">
        <f>F603*(G603+ (G603= 0))*(H603+ (H603= 0))*(I603+ (I603= 0))</f>
        <v>16.079999999999998</v>
      </c>
      <c r="K603" s="11"/>
      <c r="L603" s="11"/>
      <c r="M603" s="11"/>
    </row>
    <row r="604" spans="1:13" x14ac:dyDescent="0.2">
      <c r="A604" s="11"/>
      <c r="B604" s="11"/>
      <c r="C604" s="11"/>
      <c r="D604" s="19"/>
      <c r="E604" s="11"/>
      <c r="F604" s="11"/>
      <c r="G604" s="11"/>
      <c r="H604" s="11"/>
      <c r="I604" s="11"/>
      <c r="J604" s="16" t="s">
        <v>504</v>
      </c>
      <c r="K604" s="10">
        <f>SUM(J598:J603)</f>
        <v>875.79</v>
      </c>
      <c r="L604" s="17">
        <v>5.89</v>
      </c>
      <c r="M604" s="10">
        <f>ROUND(L604*K604,2)</f>
        <v>5158.3999999999996</v>
      </c>
    </row>
    <row r="605" spans="1:13" ht="0.95" customHeight="1" x14ac:dyDescent="0.2">
      <c r="A605" s="18"/>
      <c r="B605" s="18"/>
      <c r="C605" s="18"/>
      <c r="D605" s="26"/>
      <c r="E605" s="18"/>
      <c r="F605" s="18"/>
      <c r="G605" s="18"/>
      <c r="H605" s="18"/>
      <c r="I605" s="18"/>
      <c r="J605" s="18"/>
      <c r="K605" s="18"/>
      <c r="L605" s="18"/>
      <c r="M605" s="18"/>
    </row>
    <row r="606" spans="1:13" x14ac:dyDescent="0.2">
      <c r="A606" s="12" t="s">
        <v>505</v>
      </c>
      <c r="B606" s="12" t="s">
        <v>20</v>
      </c>
      <c r="C606" s="12" t="s">
        <v>21</v>
      </c>
      <c r="D606" s="25" t="s">
        <v>506</v>
      </c>
      <c r="E606" s="11"/>
      <c r="F606" s="11"/>
      <c r="G606" s="11"/>
      <c r="H606" s="11"/>
      <c r="I606" s="11"/>
      <c r="J606" s="11"/>
      <c r="K606" s="13">
        <f>K610</f>
        <v>290.35820000000001</v>
      </c>
      <c r="L606" s="13">
        <f>L610</f>
        <v>8.57</v>
      </c>
      <c r="M606" s="13">
        <f>M610</f>
        <v>2488.37</v>
      </c>
    </row>
    <row r="607" spans="1:13" ht="45" x14ac:dyDescent="0.2">
      <c r="A607" s="11"/>
      <c r="B607" s="11"/>
      <c r="C607" s="11"/>
      <c r="D607" s="19" t="s">
        <v>507</v>
      </c>
      <c r="E607" s="11"/>
      <c r="F607" s="11"/>
      <c r="G607" s="11"/>
      <c r="H607" s="11"/>
      <c r="I607" s="11"/>
      <c r="J607" s="11"/>
      <c r="K607" s="11"/>
      <c r="L607" s="11"/>
      <c r="M607" s="11"/>
    </row>
    <row r="608" spans="1:13" x14ac:dyDescent="0.2">
      <c r="A608" s="11"/>
      <c r="B608" s="11"/>
      <c r="C608" s="11"/>
      <c r="D608" s="19"/>
      <c r="E608" s="12" t="s">
        <v>252</v>
      </c>
      <c r="F608" s="11">
        <v>1</v>
      </c>
      <c r="G608" s="17">
        <v>6.17</v>
      </c>
      <c r="H608" s="17">
        <v>0</v>
      </c>
      <c r="I608" s="17">
        <v>4.3</v>
      </c>
      <c r="J608" s="13">
        <f>F608*(G608+ (G608= 0))*(H608+ (H608= 0))*(I608+ (I608= 0))</f>
        <v>26.530999999999999</v>
      </c>
      <c r="K608" s="11"/>
      <c r="L608" s="11"/>
      <c r="M608" s="11"/>
    </row>
    <row r="609" spans="1:13" x14ac:dyDescent="0.2">
      <c r="A609" s="11"/>
      <c r="B609" s="11"/>
      <c r="C609" s="11"/>
      <c r="D609" s="19"/>
      <c r="E609" s="12" t="s">
        <v>54</v>
      </c>
      <c r="F609" s="11">
        <v>1</v>
      </c>
      <c r="G609" s="17">
        <v>96.64</v>
      </c>
      <c r="H609" s="17">
        <v>0</v>
      </c>
      <c r="I609" s="17">
        <v>2.73</v>
      </c>
      <c r="J609" s="13">
        <f>F609*(G609+ (G609= 0))*(H609+ (H609= 0))*(I609+ (I609= 0))</f>
        <v>263.8272</v>
      </c>
      <c r="K609" s="11"/>
      <c r="L609" s="11"/>
      <c r="M609" s="11"/>
    </row>
    <row r="610" spans="1:13" x14ac:dyDescent="0.2">
      <c r="A610" s="11"/>
      <c r="B610" s="11"/>
      <c r="C610" s="11"/>
      <c r="D610" s="19"/>
      <c r="E610" s="11"/>
      <c r="F610" s="11"/>
      <c r="G610" s="11"/>
      <c r="H610" s="11"/>
      <c r="I610" s="11"/>
      <c r="J610" s="16" t="s">
        <v>508</v>
      </c>
      <c r="K610" s="10">
        <f>SUM(J608:J609)</f>
        <v>290.35820000000001</v>
      </c>
      <c r="L610" s="17">
        <v>8.57</v>
      </c>
      <c r="M610" s="10">
        <f>ROUND(L610*K610,2)</f>
        <v>2488.37</v>
      </c>
    </row>
    <row r="611" spans="1:13" ht="0.95" customHeight="1" x14ac:dyDescent="0.2">
      <c r="A611" s="18"/>
      <c r="B611" s="18"/>
      <c r="C611" s="18"/>
      <c r="D611" s="26"/>
      <c r="E611" s="18"/>
      <c r="F611" s="18"/>
      <c r="G611" s="18"/>
      <c r="H611" s="18"/>
      <c r="I611" s="18"/>
      <c r="J611" s="18"/>
      <c r="K611" s="18"/>
      <c r="L611" s="18"/>
      <c r="M611" s="18"/>
    </row>
    <row r="612" spans="1:13" x14ac:dyDescent="0.2">
      <c r="A612" s="12" t="s">
        <v>509</v>
      </c>
      <c r="B612" s="12" t="s">
        <v>20</v>
      </c>
      <c r="C612" s="12" t="s">
        <v>21</v>
      </c>
      <c r="D612" s="25" t="s">
        <v>510</v>
      </c>
      <c r="E612" s="11"/>
      <c r="F612" s="11"/>
      <c r="G612" s="11"/>
      <c r="H612" s="11"/>
      <c r="I612" s="11"/>
      <c r="J612" s="11"/>
      <c r="K612" s="13">
        <f>K623</f>
        <v>281.28000000000003</v>
      </c>
      <c r="L612" s="13">
        <f>L623</f>
        <v>9.31</v>
      </c>
      <c r="M612" s="13">
        <f>M623</f>
        <v>2618.7199999999998</v>
      </c>
    </row>
    <row r="613" spans="1:13" ht="56.25" x14ac:dyDescent="0.2">
      <c r="A613" s="11"/>
      <c r="B613" s="11"/>
      <c r="C613" s="11"/>
      <c r="D613" s="19" t="s">
        <v>511</v>
      </c>
      <c r="E613" s="11"/>
      <c r="F613" s="11"/>
      <c r="G613" s="11"/>
      <c r="H613" s="11"/>
      <c r="I613" s="11"/>
      <c r="J613" s="11"/>
      <c r="K613" s="11"/>
      <c r="L613" s="11"/>
      <c r="M613" s="11"/>
    </row>
    <row r="614" spans="1:13" x14ac:dyDescent="0.2">
      <c r="A614" s="11"/>
      <c r="B614" s="11"/>
      <c r="C614" s="11"/>
      <c r="D614" s="19"/>
      <c r="E614" s="12" t="s">
        <v>512</v>
      </c>
      <c r="F614" s="11">
        <v>1</v>
      </c>
      <c r="G614" s="17">
        <v>41.34</v>
      </c>
      <c r="H614" s="17">
        <v>0</v>
      </c>
      <c r="I614" s="17">
        <v>0</v>
      </c>
      <c r="J614" s="13">
        <f>F614*(G614+ (G614= 0))*(H614+ (H614= 0))*(I614+ (I614= 0))</f>
        <v>41.34</v>
      </c>
      <c r="K614" s="11"/>
      <c r="L614" s="11"/>
      <c r="M614" s="11"/>
    </row>
    <row r="615" spans="1:13" x14ac:dyDescent="0.2">
      <c r="A615" s="11"/>
      <c r="B615" s="11"/>
      <c r="C615" s="11"/>
      <c r="D615" s="19"/>
      <c r="E615" s="12" t="s">
        <v>54</v>
      </c>
      <c r="F615" s="11">
        <v>0</v>
      </c>
      <c r="G615" s="17">
        <v>0</v>
      </c>
      <c r="H615" s="17">
        <v>0</v>
      </c>
      <c r="I615" s="17">
        <v>0</v>
      </c>
      <c r="J615" s="13">
        <f>F615*(G615+ (G615= 0))*(H615+ (H615= 0))*(I615+ (I615= 0))</f>
        <v>0</v>
      </c>
      <c r="K615" s="11"/>
      <c r="L615" s="11"/>
      <c r="M615" s="11"/>
    </row>
    <row r="616" spans="1:13" x14ac:dyDescent="0.2">
      <c r="A616" s="11"/>
      <c r="B616" s="11"/>
      <c r="C616" s="11"/>
      <c r="D616" s="19"/>
      <c r="E616" s="12" t="s">
        <v>513</v>
      </c>
      <c r="F616" s="11">
        <v>1</v>
      </c>
      <c r="G616" s="17">
        <v>25.63</v>
      </c>
      <c r="H616" s="17">
        <v>0</v>
      </c>
      <c r="I616" s="17">
        <v>0</v>
      </c>
      <c r="J616" s="13">
        <f>F616*(G616+ (G616= 0))*(H616+ (H616= 0))*(I616+ (I616= 0))</f>
        <v>25.63</v>
      </c>
      <c r="K616" s="11"/>
      <c r="L616" s="11"/>
      <c r="M616" s="11"/>
    </row>
    <row r="617" spans="1:13" x14ac:dyDescent="0.2">
      <c r="A617" s="11"/>
      <c r="B617" s="11"/>
      <c r="C617" s="11"/>
      <c r="D617" s="19"/>
      <c r="E617" s="12" t="s">
        <v>514</v>
      </c>
      <c r="F617" s="11">
        <v>1</v>
      </c>
      <c r="G617" s="17">
        <v>54.58</v>
      </c>
      <c r="H617" s="17">
        <v>0</v>
      </c>
      <c r="I617" s="17">
        <v>0</v>
      </c>
      <c r="J617" s="13">
        <f>F617*(G617+ (G617= 0))*(H617+ (H617= 0))*(I617+ (I617= 0))</f>
        <v>54.58</v>
      </c>
      <c r="K617" s="11"/>
      <c r="L617" s="11"/>
      <c r="M617" s="11"/>
    </row>
    <row r="618" spans="1:13" x14ac:dyDescent="0.2">
      <c r="A618" s="11"/>
      <c r="B618" s="11"/>
      <c r="C618" s="11"/>
      <c r="D618" s="19"/>
      <c r="E618" s="12" t="s">
        <v>515</v>
      </c>
      <c r="F618" s="11">
        <v>1</v>
      </c>
      <c r="G618" s="17">
        <v>3.28</v>
      </c>
      <c r="H618" s="17">
        <v>0</v>
      </c>
      <c r="I618" s="17">
        <v>0</v>
      </c>
      <c r="J618" s="13">
        <f>F618*(G618+ (G618= 0))*(H618+ (H618= 0))*(I618+ (I618= 0))</f>
        <v>3.28</v>
      </c>
      <c r="K618" s="11"/>
      <c r="L618" s="11"/>
      <c r="M618" s="11"/>
    </row>
    <row r="619" spans="1:13" x14ac:dyDescent="0.2">
      <c r="A619" s="11"/>
      <c r="B619" s="11"/>
      <c r="C619" s="11"/>
      <c r="D619" s="19"/>
      <c r="E619" s="12" t="s">
        <v>257</v>
      </c>
      <c r="F619" s="11">
        <v>0</v>
      </c>
      <c r="G619" s="17">
        <v>0</v>
      </c>
      <c r="H619" s="17">
        <v>0</v>
      </c>
      <c r="I619" s="17">
        <v>0</v>
      </c>
      <c r="J619" s="13">
        <f>F619*(G619+ (G619= 0))*(H619+ (H619= 0))*(I619+ (I619= 0))</f>
        <v>0</v>
      </c>
      <c r="K619" s="11"/>
      <c r="L619" s="11"/>
      <c r="M619" s="11"/>
    </row>
    <row r="620" spans="1:13" x14ac:dyDescent="0.2">
      <c r="A620" s="11"/>
      <c r="B620" s="11"/>
      <c r="C620" s="11"/>
      <c r="D620" s="19"/>
      <c r="E620" s="12" t="s">
        <v>516</v>
      </c>
      <c r="F620" s="11">
        <v>1</v>
      </c>
      <c r="G620" s="17">
        <v>65.099999999999994</v>
      </c>
      <c r="H620" s="17">
        <v>0</v>
      </c>
      <c r="I620" s="17">
        <v>0</v>
      </c>
      <c r="J620" s="13">
        <f>F620*(G620+ (G620= 0))*(H620+ (H620= 0))*(I620+ (I620= 0))</f>
        <v>65.099999999999994</v>
      </c>
      <c r="K620" s="11"/>
      <c r="L620" s="11"/>
      <c r="M620" s="11"/>
    </row>
    <row r="621" spans="1:13" x14ac:dyDescent="0.2">
      <c r="A621" s="11"/>
      <c r="B621" s="11"/>
      <c r="C621" s="11"/>
      <c r="D621" s="19"/>
      <c r="E621" s="12" t="s">
        <v>517</v>
      </c>
      <c r="F621" s="11">
        <v>1</v>
      </c>
      <c r="G621" s="17">
        <v>62.27</v>
      </c>
      <c r="H621" s="17">
        <v>0</v>
      </c>
      <c r="I621" s="17">
        <v>0</v>
      </c>
      <c r="J621" s="13">
        <f>F621*(G621+ (G621= 0))*(H621+ (H621= 0))*(I621+ (I621= 0))</f>
        <v>62.27</v>
      </c>
      <c r="K621" s="11"/>
      <c r="L621" s="11"/>
      <c r="M621" s="11"/>
    </row>
    <row r="622" spans="1:13" x14ac:dyDescent="0.2">
      <c r="A622" s="11"/>
      <c r="B622" s="11"/>
      <c r="C622" s="11"/>
      <c r="D622" s="19"/>
      <c r="E622" s="12" t="s">
        <v>513</v>
      </c>
      <c r="F622" s="11">
        <v>1</v>
      </c>
      <c r="G622" s="17">
        <v>29.08</v>
      </c>
      <c r="H622" s="17">
        <v>0</v>
      </c>
      <c r="I622" s="17">
        <v>0</v>
      </c>
      <c r="J622" s="13">
        <f>F622*(G622+ (G622= 0))*(H622+ (H622= 0))*(I622+ (I622= 0))</f>
        <v>29.08</v>
      </c>
      <c r="K622" s="11"/>
      <c r="L622" s="11"/>
      <c r="M622" s="11"/>
    </row>
    <row r="623" spans="1:13" x14ac:dyDescent="0.2">
      <c r="A623" s="11"/>
      <c r="B623" s="11"/>
      <c r="C623" s="11"/>
      <c r="D623" s="19"/>
      <c r="E623" s="11"/>
      <c r="F623" s="11"/>
      <c r="G623" s="11"/>
      <c r="H623" s="11"/>
      <c r="I623" s="11"/>
      <c r="J623" s="16" t="s">
        <v>518</v>
      </c>
      <c r="K623" s="10">
        <f>SUM(J614:J622)</f>
        <v>281.28000000000003</v>
      </c>
      <c r="L623" s="17">
        <v>9.31</v>
      </c>
      <c r="M623" s="10">
        <f>ROUND(L623*K623,2)</f>
        <v>2618.7199999999998</v>
      </c>
    </row>
    <row r="624" spans="1:13" ht="0.95" customHeight="1" x14ac:dyDescent="0.2">
      <c r="A624" s="18"/>
      <c r="B624" s="18"/>
      <c r="C624" s="18"/>
      <c r="D624" s="26"/>
      <c r="E624" s="18"/>
      <c r="F624" s="18"/>
      <c r="G624" s="18"/>
      <c r="H624" s="18"/>
      <c r="I624" s="18"/>
      <c r="J624" s="18"/>
      <c r="K624" s="18"/>
      <c r="L624" s="18"/>
      <c r="M624" s="18"/>
    </row>
    <row r="625" spans="1:13" x14ac:dyDescent="0.2">
      <c r="A625" s="12" t="s">
        <v>519</v>
      </c>
      <c r="B625" s="12" t="s">
        <v>20</v>
      </c>
      <c r="C625" s="12" t="s">
        <v>21</v>
      </c>
      <c r="D625" s="25" t="s">
        <v>520</v>
      </c>
      <c r="E625" s="11"/>
      <c r="F625" s="11"/>
      <c r="G625" s="11"/>
      <c r="H625" s="11"/>
      <c r="I625" s="11"/>
      <c r="J625" s="11"/>
      <c r="K625" s="13">
        <f>K629</f>
        <v>21.825000000000003</v>
      </c>
      <c r="L625" s="13">
        <f>L629</f>
        <v>36.25</v>
      </c>
      <c r="M625" s="13">
        <f>M629</f>
        <v>791.16</v>
      </c>
    </row>
    <row r="626" spans="1:13" ht="78.75" x14ac:dyDescent="0.2">
      <c r="A626" s="11"/>
      <c r="B626" s="11"/>
      <c r="C626" s="11"/>
      <c r="D626" s="19" t="s">
        <v>521</v>
      </c>
      <c r="E626" s="11"/>
      <c r="F626" s="11"/>
      <c r="G626" s="11"/>
      <c r="H626" s="11"/>
      <c r="I626" s="11"/>
      <c r="J626" s="11"/>
      <c r="K626" s="11"/>
      <c r="L626" s="11"/>
      <c r="M626" s="11"/>
    </row>
    <row r="627" spans="1:13" x14ac:dyDescent="0.2">
      <c r="A627" s="11"/>
      <c r="B627" s="11"/>
      <c r="C627" s="11"/>
      <c r="D627" s="19"/>
      <c r="E627" s="12" t="s">
        <v>54</v>
      </c>
      <c r="F627" s="11">
        <v>0</v>
      </c>
      <c r="G627" s="17">
        <v>0</v>
      </c>
      <c r="H627" s="17">
        <v>0</v>
      </c>
      <c r="I627" s="17">
        <v>0</v>
      </c>
      <c r="J627" s="13">
        <f>F627*(G627+ (G627= 0))*(H627+ (H627= 0))*(I627+ (I627= 0))</f>
        <v>0</v>
      </c>
      <c r="K627" s="11"/>
      <c r="L627" s="11"/>
      <c r="M627" s="11"/>
    </row>
    <row r="628" spans="1:13" x14ac:dyDescent="0.2">
      <c r="A628" s="11"/>
      <c r="B628" s="11"/>
      <c r="C628" s="11"/>
      <c r="D628" s="19"/>
      <c r="E628" s="12" t="s">
        <v>522</v>
      </c>
      <c r="F628" s="11">
        <v>1</v>
      </c>
      <c r="G628" s="17">
        <v>8.73</v>
      </c>
      <c r="H628" s="17">
        <v>0</v>
      </c>
      <c r="I628" s="17">
        <v>2.5</v>
      </c>
      <c r="J628" s="13">
        <f>F628*(G628+ (G628= 0))*(H628+ (H628= 0))*(I628+ (I628= 0))</f>
        <v>21.825000000000003</v>
      </c>
      <c r="K628" s="11"/>
      <c r="L628" s="11"/>
      <c r="M628" s="11"/>
    </row>
    <row r="629" spans="1:13" x14ac:dyDescent="0.2">
      <c r="A629" s="11"/>
      <c r="B629" s="11"/>
      <c r="C629" s="11"/>
      <c r="D629" s="19"/>
      <c r="E629" s="11"/>
      <c r="F629" s="11"/>
      <c r="G629" s="11"/>
      <c r="H629" s="11"/>
      <c r="I629" s="11"/>
      <c r="J629" s="16" t="s">
        <v>523</v>
      </c>
      <c r="K629" s="10">
        <f>SUM(J627:J628)</f>
        <v>21.825000000000003</v>
      </c>
      <c r="L629" s="17">
        <v>36.25</v>
      </c>
      <c r="M629" s="10">
        <f>ROUND(L629*K629,2)</f>
        <v>791.16</v>
      </c>
    </row>
    <row r="630" spans="1:13" ht="0.95" customHeight="1" x14ac:dyDescent="0.2">
      <c r="A630" s="18"/>
      <c r="B630" s="18"/>
      <c r="C630" s="18"/>
      <c r="D630" s="26"/>
      <c r="E630" s="18"/>
      <c r="F630" s="18"/>
      <c r="G630" s="18"/>
      <c r="H630" s="18"/>
      <c r="I630" s="18"/>
      <c r="J630" s="18"/>
      <c r="K630" s="18"/>
      <c r="L630" s="18"/>
      <c r="M630" s="18"/>
    </row>
    <row r="631" spans="1:13" x14ac:dyDescent="0.2">
      <c r="A631" s="12" t="s">
        <v>524</v>
      </c>
      <c r="B631" s="12" t="s">
        <v>20</v>
      </c>
      <c r="C631" s="12" t="s">
        <v>21</v>
      </c>
      <c r="D631" s="25" t="s">
        <v>525</v>
      </c>
      <c r="E631" s="11"/>
      <c r="F631" s="11"/>
      <c r="G631" s="11"/>
      <c r="H631" s="11"/>
      <c r="I631" s="11"/>
      <c r="J631" s="11"/>
      <c r="K631" s="13">
        <f>K634</f>
        <v>10</v>
      </c>
      <c r="L631" s="13">
        <f>L634</f>
        <v>42</v>
      </c>
      <c r="M631" s="13">
        <f>M634</f>
        <v>420</v>
      </c>
    </row>
    <row r="632" spans="1:13" ht="67.5" x14ac:dyDescent="0.2">
      <c r="A632" s="11"/>
      <c r="B632" s="11"/>
      <c r="C632" s="11"/>
      <c r="D632" s="19" t="s">
        <v>526</v>
      </c>
      <c r="E632" s="11"/>
      <c r="F632" s="11"/>
      <c r="G632" s="11"/>
      <c r="H632" s="11"/>
      <c r="I632" s="11"/>
      <c r="J632" s="11"/>
      <c r="K632" s="11"/>
      <c r="L632" s="11"/>
      <c r="M632" s="11"/>
    </row>
    <row r="633" spans="1:13" x14ac:dyDescent="0.2">
      <c r="A633" s="11"/>
      <c r="B633" s="11"/>
      <c r="C633" s="11"/>
      <c r="D633" s="19"/>
      <c r="E633" s="12" t="s">
        <v>73</v>
      </c>
      <c r="F633" s="11">
        <v>1</v>
      </c>
      <c r="G633" s="17">
        <v>10</v>
      </c>
      <c r="H633" s="17">
        <v>0</v>
      </c>
      <c r="I633" s="17">
        <v>0</v>
      </c>
      <c r="J633" s="13">
        <f>F633*(G633+ (G633= 0))*(H633+ (H633= 0))*(I633+ (I633= 0))</f>
        <v>10</v>
      </c>
      <c r="K633" s="11"/>
      <c r="L633" s="11"/>
      <c r="M633" s="11"/>
    </row>
    <row r="634" spans="1:13" x14ac:dyDescent="0.2">
      <c r="A634" s="11"/>
      <c r="B634" s="11"/>
      <c r="C634" s="11"/>
      <c r="D634" s="19"/>
      <c r="E634" s="11"/>
      <c r="F634" s="11"/>
      <c r="G634" s="11"/>
      <c r="H634" s="11"/>
      <c r="I634" s="11"/>
      <c r="J634" s="16" t="s">
        <v>527</v>
      </c>
      <c r="K634" s="10">
        <f>SUM(J633:J633)</f>
        <v>10</v>
      </c>
      <c r="L634" s="17">
        <v>42</v>
      </c>
      <c r="M634" s="10">
        <f>ROUND(L634*K634,2)</f>
        <v>420</v>
      </c>
    </row>
    <row r="635" spans="1:13" ht="0.95" customHeight="1" x14ac:dyDescent="0.2">
      <c r="A635" s="18"/>
      <c r="B635" s="18"/>
      <c r="C635" s="18"/>
      <c r="D635" s="26"/>
      <c r="E635" s="18"/>
      <c r="F635" s="18"/>
      <c r="G635" s="18"/>
      <c r="H635" s="18"/>
      <c r="I635" s="18"/>
      <c r="J635" s="18"/>
      <c r="K635" s="18"/>
      <c r="L635" s="18"/>
      <c r="M635" s="18"/>
    </row>
    <row r="636" spans="1:13" x14ac:dyDescent="0.2">
      <c r="A636" s="12" t="s">
        <v>528</v>
      </c>
      <c r="B636" s="12" t="s">
        <v>20</v>
      </c>
      <c r="C636" s="12" t="s">
        <v>21</v>
      </c>
      <c r="D636" s="25" t="s">
        <v>529</v>
      </c>
      <c r="E636" s="11"/>
      <c r="F636" s="11"/>
      <c r="G636" s="11"/>
      <c r="H636" s="11"/>
      <c r="I636" s="11"/>
      <c r="J636" s="11"/>
      <c r="K636" s="13">
        <f>K640</f>
        <v>21.825000000000003</v>
      </c>
      <c r="L636" s="13">
        <f>L640</f>
        <v>8.76</v>
      </c>
      <c r="M636" s="13">
        <f>M640</f>
        <v>191.19</v>
      </c>
    </row>
    <row r="637" spans="1:13" ht="56.25" x14ac:dyDescent="0.2">
      <c r="A637" s="11"/>
      <c r="B637" s="11"/>
      <c r="C637" s="11"/>
      <c r="D637" s="19" t="s">
        <v>530</v>
      </c>
      <c r="E637" s="11"/>
      <c r="F637" s="11"/>
      <c r="G637" s="11"/>
      <c r="H637" s="11"/>
      <c r="I637" s="11"/>
      <c r="J637" s="11"/>
      <c r="K637" s="11"/>
      <c r="L637" s="11"/>
      <c r="M637" s="11"/>
    </row>
    <row r="638" spans="1:13" x14ac:dyDescent="0.2">
      <c r="A638" s="11"/>
      <c r="B638" s="11"/>
      <c r="C638" s="11"/>
      <c r="D638" s="19"/>
      <c r="E638" s="12" t="s">
        <v>54</v>
      </c>
      <c r="F638" s="11">
        <v>0</v>
      </c>
      <c r="G638" s="17">
        <v>0</v>
      </c>
      <c r="H638" s="17">
        <v>0</v>
      </c>
      <c r="I638" s="17">
        <v>0</v>
      </c>
      <c r="J638" s="13">
        <f>F638*(G638+ (G638= 0))*(H638+ (H638= 0))*(I638+ (I638= 0))</f>
        <v>0</v>
      </c>
      <c r="K638" s="11"/>
      <c r="L638" s="11"/>
      <c r="M638" s="11"/>
    </row>
    <row r="639" spans="1:13" x14ac:dyDescent="0.2">
      <c r="A639" s="11"/>
      <c r="B639" s="11"/>
      <c r="C639" s="11"/>
      <c r="D639" s="19"/>
      <c r="E639" s="12" t="s">
        <v>522</v>
      </c>
      <c r="F639" s="11">
        <v>1</v>
      </c>
      <c r="G639" s="17">
        <v>8.73</v>
      </c>
      <c r="H639" s="17">
        <v>0</v>
      </c>
      <c r="I639" s="17">
        <v>2.5</v>
      </c>
      <c r="J639" s="13">
        <f>F639*(G639+ (G639= 0))*(H639+ (H639= 0))*(I639+ (I639= 0))</f>
        <v>21.825000000000003</v>
      </c>
      <c r="K639" s="11"/>
      <c r="L639" s="11"/>
      <c r="M639" s="11"/>
    </row>
    <row r="640" spans="1:13" x14ac:dyDescent="0.2">
      <c r="A640" s="11"/>
      <c r="B640" s="11"/>
      <c r="C640" s="11"/>
      <c r="D640" s="19"/>
      <c r="E640" s="11"/>
      <c r="F640" s="11"/>
      <c r="G640" s="11"/>
      <c r="H640" s="11"/>
      <c r="I640" s="11"/>
      <c r="J640" s="16" t="s">
        <v>531</v>
      </c>
      <c r="K640" s="10">
        <f>SUM(J638:J639)</f>
        <v>21.825000000000003</v>
      </c>
      <c r="L640" s="17">
        <v>8.76</v>
      </c>
      <c r="M640" s="10">
        <f>ROUND(L640*K640,2)</f>
        <v>191.19</v>
      </c>
    </row>
    <row r="641" spans="1:13" ht="0.95" customHeight="1" x14ac:dyDescent="0.2">
      <c r="A641" s="18"/>
      <c r="B641" s="18"/>
      <c r="C641" s="18"/>
      <c r="D641" s="26"/>
      <c r="E641" s="18"/>
      <c r="F641" s="18"/>
      <c r="G641" s="18"/>
      <c r="H641" s="18"/>
      <c r="I641" s="18"/>
      <c r="J641" s="18"/>
      <c r="K641" s="18"/>
      <c r="L641" s="18"/>
      <c r="M641" s="18"/>
    </row>
    <row r="642" spans="1:13" x14ac:dyDescent="0.2">
      <c r="A642" s="12" t="s">
        <v>532</v>
      </c>
      <c r="B642" s="12" t="s">
        <v>20</v>
      </c>
      <c r="C642" s="12" t="s">
        <v>21</v>
      </c>
      <c r="D642" s="25" t="s">
        <v>533</v>
      </c>
      <c r="E642" s="11"/>
      <c r="F642" s="11"/>
      <c r="G642" s="11"/>
      <c r="H642" s="11"/>
      <c r="I642" s="11"/>
      <c r="J642" s="11"/>
      <c r="K642" s="13">
        <f>K645</f>
        <v>15</v>
      </c>
      <c r="L642" s="13">
        <f>L645</f>
        <v>75.61</v>
      </c>
      <c r="M642" s="13">
        <f>M645</f>
        <v>1134.1500000000001</v>
      </c>
    </row>
    <row r="643" spans="1:13" ht="157.5" x14ac:dyDescent="0.2">
      <c r="A643" s="11"/>
      <c r="B643" s="11"/>
      <c r="C643" s="11"/>
      <c r="D643" s="19" t="s">
        <v>534</v>
      </c>
      <c r="E643" s="11"/>
      <c r="F643" s="11"/>
      <c r="G643" s="11"/>
      <c r="H643" s="11"/>
      <c r="I643" s="11"/>
      <c r="J643" s="11"/>
      <c r="K643" s="11"/>
      <c r="L643" s="11"/>
      <c r="M643" s="11"/>
    </row>
    <row r="644" spans="1:13" x14ac:dyDescent="0.2">
      <c r="A644" s="11"/>
      <c r="B644" s="11"/>
      <c r="C644" s="11"/>
      <c r="D644" s="19"/>
      <c r="E644" s="12" t="s">
        <v>535</v>
      </c>
      <c r="F644" s="11">
        <v>1</v>
      </c>
      <c r="G644" s="17">
        <v>15</v>
      </c>
      <c r="H644" s="17">
        <v>0</v>
      </c>
      <c r="I644" s="17">
        <v>0</v>
      </c>
      <c r="J644" s="13">
        <f>F644*(G644+ (G644= 0))*(H644+ (H644= 0))*(I644+ (I644= 0))</f>
        <v>15</v>
      </c>
      <c r="K644" s="11"/>
      <c r="L644" s="11"/>
      <c r="M644" s="11"/>
    </row>
    <row r="645" spans="1:13" x14ac:dyDescent="0.2">
      <c r="A645" s="11"/>
      <c r="B645" s="11"/>
      <c r="C645" s="11"/>
      <c r="D645" s="19"/>
      <c r="E645" s="11"/>
      <c r="F645" s="11"/>
      <c r="G645" s="11"/>
      <c r="H645" s="11"/>
      <c r="I645" s="11"/>
      <c r="J645" s="16" t="s">
        <v>536</v>
      </c>
      <c r="K645" s="10">
        <f>SUM(J644:J644)</f>
        <v>15</v>
      </c>
      <c r="L645" s="17">
        <v>75.61</v>
      </c>
      <c r="M645" s="10">
        <f>ROUND(L645*K645,2)</f>
        <v>1134.1500000000001</v>
      </c>
    </row>
    <row r="646" spans="1:13" ht="0.95" customHeight="1" x14ac:dyDescent="0.2">
      <c r="A646" s="18"/>
      <c r="B646" s="18"/>
      <c r="C646" s="18"/>
      <c r="D646" s="26"/>
      <c r="E646" s="18"/>
      <c r="F646" s="18"/>
      <c r="G646" s="18"/>
      <c r="H646" s="18"/>
      <c r="I646" s="18"/>
      <c r="J646" s="18"/>
      <c r="K646" s="18"/>
      <c r="L646" s="18"/>
      <c r="M646" s="18"/>
    </row>
    <row r="647" spans="1:13" x14ac:dyDescent="0.2">
      <c r="A647" s="12" t="s">
        <v>537</v>
      </c>
      <c r="B647" s="12" t="s">
        <v>20</v>
      </c>
      <c r="C647" s="12" t="s">
        <v>21</v>
      </c>
      <c r="D647" s="25" t="s">
        <v>538</v>
      </c>
      <c r="E647" s="11"/>
      <c r="F647" s="11"/>
      <c r="G647" s="11"/>
      <c r="H647" s="11"/>
      <c r="I647" s="11"/>
      <c r="J647" s="11"/>
      <c r="K647" s="13">
        <f>K650</f>
        <v>15</v>
      </c>
      <c r="L647" s="13">
        <f>L650</f>
        <v>13.82</v>
      </c>
      <c r="M647" s="13">
        <f>M650</f>
        <v>207.3</v>
      </c>
    </row>
    <row r="648" spans="1:13" ht="56.25" x14ac:dyDescent="0.2">
      <c r="A648" s="11"/>
      <c r="B648" s="11"/>
      <c r="C648" s="11"/>
      <c r="D648" s="19" t="s">
        <v>539</v>
      </c>
      <c r="E648" s="11"/>
      <c r="F648" s="11"/>
      <c r="G648" s="11"/>
      <c r="H648" s="11"/>
      <c r="I648" s="11"/>
      <c r="J648" s="11"/>
      <c r="K648" s="11"/>
      <c r="L648" s="11"/>
      <c r="M648" s="11"/>
    </row>
    <row r="649" spans="1:13" x14ac:dyDescent="0.2">
      <c r="A649" s="11"/>
      <c r="B649" s="11"/>
      <c r="C649" s="11"/>
      <c r="D649" s="19"/>
      <c r="E649" s="12" t="s">
        <v>535</v>
      </c>
      <c r="F649" s="11">
        <v>1</v>
      </c>
      <c r="G649" s="17">
        <v>15</v>
      </c>
      <c r="H649" s="17">
        <v>0</v>
      </c>
      <c r="I649" s="17">
        <v>0</v>
      </c>
      <c r="J649" s="13">
        <f>F649*(G649+ (G649= 0))*(H649+ (H649= 0))*(I649+ (I649= 0))</f>
        <v>15</v>
      </c>
      <c r="K649" s="11"/>
      <c r="L649" s="11"/>
      <c r="M649" s="11"/>
    </row>
    <row r="650" spans="1:13" x14ac:dyDescent="0.2">
      <c r="A650" s="11"/>
      <c r="B650" s="11"/>
      <c r="C650" s="11"/>
      <c r="D650" s="19"/>
      <c r="E650" s="11"/>
      <c r="F650" s="11"/>
      <c r="G650" s="11"/>
      <c r="H650" s="11"/>
      <c r="I650" s="11"/>
      <c r="J650" s="16" t="s">
        <v>540</v>
      </c>
      <c r="K650" s="10">
        <f>SUM(J649:J649)</f>
        <v>15</v>
      </c>
      <c r="L650" s="17">
        <v>13.82</v>
      </c>
      <c r="M650" s="10">
        <f>ROUND(L650*K650,2)</f>
        <v>207.3</v>
      </c>
    </row>
    <row r="651" spans="1:13" ht="0.95" customHeight="1" x14ac:dyDescent="0.2">
      <c r="A651" s="18"/>
      <c r="B651" s="18"/>
      <c r="C651" s="18"/>
      <c r="D651" s="26"/>
      <c r="E651" s="18"/>
      <c r="F651" s="18"/>
      <c r="G651" s="18"/>
      <c r="H651" s="18"/>
      <c r="I651" s="18"/>
      <c r="J651" s="18"/>
      <c r="K651" s="18"/>
      <c r="L651" s="18"/>
      <c r="M651" s="18"/>
    </row>
    <row r="652" spans="1:13" x14ac:dyDescent="0.2">
      <c r="A652" s="12" t="s">
        <v>541</v>
      </c>
      <c r="B652" s="12" t="s">
        <v>20</v>
      </c>
      <c r="C652" s="12" t="s">
        <v>21</v>
      </c>
      <c r="D652" s="25" t="s">
        <v>542</v>
      </c>
      <c r="E652" s="11"/>
      <c r="F652" s="11"/>
      <c r="G652" s="11"/>
      <c r="H652" s="11"/>
      <c r="I652" s="11"/>
      <c r="J652" s="11"/>
      <c r="K652" s="13">
        <f>K655</f>
        <v>15</v>
      </c>
      <c r="L652" s="13">
        <f>L655</f>
        <v>9.7899999999999991</v>
      </c>
      <c r="M652" s="13">
        <f>M655</f>
        <v>146.85</v>
      </c>
    </row>
    <row r="653" spans="1:13" ht="78.75" x14ac:dyDescent="0.2">
      <c r="A653" s="11"/>
      <c r="B653" s="11"/>
      <c r="C653" s="11"/>
      <c r="D653" s="19" t="s">
        <v>543</v>
      </c>
      <c r="E653" s="11"/>
      <c r="F653" s="11"/>
      <c r="G653" s="11"/>
      <c r="H653" s="11"/>
      <c r="I653" s="11"/>
      <c r="J653" s="11"/>
      <c r="K653" s="11"/>
      <c r="L653" s="11"/>
      <c r="M653" s="11"/>
    </row>
    <row r="654" spans="1:13" x14ac:dyDescent="0.2">
      <c r="A654" s="11"/>
      <c r="B654" s="11"/>
      <c r="C654" s="11"/>
      <c r="D654" s="19"/>
      <c r="E654" s="12" t="s">
        <v>535</v>
      </c>
      <c r="F654" s="11">
        <v>1</v>
      </c>
      <c r="G654" s="17">
        <v>15</v>
      </c>
      <c r="H654" s="17">
        <v>0</v>
      </c>
      <c r="I654" s="17">
        <v>0</v>
      </c>
      <c r="J654" s="13">
        <f>F654*(G654+ (G654= 0))*(H654+ (H654= 0))*(I654+ (I654= 0))</f>
        <v>15</v>
      </c>
      <c r="K654" s="11"/>
      <c r="L654" s="11"/>
      <c r="M654" s="11"/>
    </row>
    <row r="655" spans="1:13" x14ac:dyDescent="0.2">
      <c r="A655" s="11"/>
      <c r="B655" s="11"/>
      <c r="C655" s="11"/>
      <c r="D655" s="19"/>
      <c r="E655" s="11"/>
      <c r="F655" s="11"/>
      <c r="G655" s="11"/>
      <c r="H655" s="11"/>
      <c r="I655" s="11"/>
      <c r="J655" s="16" t="s">
        <v>544</v>
      </c>
      <c r="K655" s="10">
        <f>SUM(J654:J654)</f>
        <v>15</v>
      </c>
      <c r="L655" s="17">
        <v>9.7899999999999991</v>
      </c>
      <c r="M655" s="10">
        <f>ROUND(L655*K655,2)</f>
        <v>146.85</v>
      </c>
    </row>
    <row r="656" spans="1:13" ht="0.95" customHeight="1" x14ac:dyDescent="0.2">
      <c r="A656" s="18"/>
      <c r="B656" s="18"/>
      <c r="C656" s="18"/>
      <c r="D656" s="26"/>
      <c r="E656" s="18"/>
      <c r="F656" s="18"/>
      <c r="G656" s="18"/>
      <c r="H656" s="18"/>
      <c r="I656" s="18"/>
      <c r="J656" s="18"/>
      <c r="K656" s="18"/>
      <c r="L656" s="18"/>
      <c r="M656" s="18"/>
    </row>
    <row r="657" spans="1:13" x14ac:dyDescent="0.2">
      <c r="A657" s="12" t="s">
        <v>545</v>
      </c>
      <c r="B657" s="12" t="s">
        <v>20</v>
      </c>
      <c r="C657" s="12" t="s">
        <v>21</v>
      </c>
      <c r="D657" s="25" t="s">
        <v>546</v>
      </c>
      <c r="E657" s="11"/>
      <c r="F657" s="11"/>
      <c r="G657" s="11"/>
      <c r="H657" s="11"/>
      <c r="I657" s="11"/>
      <c r="J657" s="11"/>
      <c r="K657" s="13">
        <f>K666</f>
        <v>55.741000000000007</v>
      </c>
      <c r="L657" s="13">
        <f>L666</f>
        <v>23.56</v>
      </c>
      <c r="M657" s="13">
        <f>M666</f>
        <v>1313.26</v>
      </c>
    </row>
    <row r="658" spans="1:13" ht="56.25" x14ac:dyDescent="0.2">
      <c r="A658" s="11"/>
      <c r="B658" s="11"/>
      <c r="C658" s="11"/>
      <c r="D658" s="19" t="s">
        <v>547</v>
      </c>
      <c r="E658" s="11"/>
      <c r="F658" s="11"/>
      <c r="G658" s="11"/>
      <c r="H658" s="11"/>
      <c r="I658" s="11"/>
      <c r="J658" s="11"/>
      <c r="K658" s="11"/>
      <c r="L658" s="11"/>
      <c r="M658" s="11"/>
    </row>
    <row r="659" spans="1:13" x14ac:dyDescent="0.2">
      <c r="A659" s="11"/>
      <c r="B659" s="11"/>
      <c r="C659" s="11"/>
      <c r="D659" s="19"/>
      <c r="E659" s="12" t="s">
        <v>371</v>
      </c>
      <c r="F659" s="11">
        <v>0</v>
      </c>
      <c r="G659" s="17">
        <v>0</v>
      </c>
      <c r="H659" s="17">
        <v>0</v>
      </c>
      <c r="I659" s="17">
        <v>0</v>
      </c>
      <c r="J659" s="13">
        <f>F659*(G659+ (G659= 0))*(H659+ (H659= 0))*(I659+ (I659= 0))</f>
        <v>0</v>
      </c>
      <c r="K659" s="11"/>
      <c r="L659" s="11"/>
      <c r="M659" s="11"/>
    </row>
    <row r="660" spans="1:13" x14ac:dyDescent="0.2">
      <c r="A660" s="11"/>
      <c r="B660" s="11"/>
      <c r="C660" s="11"/>
      <c r="D660" s="19"/>
      <c r="E660" s="12" t="s">
        <v>515</v>
      </c>
      <c r="F660" s="11">
        <v>1</v>
      </c>
      <c r="G660" s="17">
        <v>6.83</v>
      </c>
      <c r="H660" s="17">
        <v>0</v>
      </c>
      <c r="I660" s="17">
        <v>1.5</v>
      </c>
      <c r="J660" s="13">
        <f>F660*(G660+ (G660= 0))*(H660+ (H660= 0))*(I660+ (I660= 0))</f>
        <v>10.245000000000001</v>
      </c>
      <c r="K660" s="11"/>
      <c r="L660" s="11"/>
      <c r="M660" s="11"/>
    </row>
    <row r="661" spans="1:13" x14ac:dyDescent="0.2">
      <c r="A661" s="11"/>
      <c r="B661" s="11"/>
      <c r="C661" s="11"/>
      <c r="D661" s="19"/>
      <c r="E661" s="12" t="s">
        <v>257</v>
      </c>
      <c r="F661" s="11">
        <v>0</v>
      </c>
      <c r="G661" s="17">
        <v>0</v>
      </c>
      <c r="H661" s="17">
        <v>0</v>
      </c>
      <c r="I661" s="17">
        <v>0</v>
      </c>
      <c r="J661" s="13">
        <f>F661*(G661+ (G661= 0))*(H661+ (H661= 0))*(I661+ (I661= 0))</f>
        <v>0</v>
      </c>
      <c r="K661" s="11"/>
      <c r="L661" s="11"/>
      <c r="M661" s="11"/>
    </row>
    <row r="662" spans="1:13" x14ac:dyDescent="0.2">
      <c r="A662" s="11"/>
      <c r="B662" s="11"/>
      <c r="C662" s="11"/>
      <c r="D662" s="19"/>
      <c r="E662" s="12" t="s">
        <v>373</v>
      </c>
      <c r="F662" s="11">
        <v>1</v>
      </c>
      <c r="G662" s="17">
        <v>10.55</v>
      </c>
      <c r="H662" s="17">
        <v>0</v>
      </c>
      <c r="I662" s="17">
        <v>3</v>
      </c>
      <c r="J662" s="13">
        <f>F662*(G662+ (G662= 0))*(H662+ (H662= 0))*(I662+ (I662= 0))</f>
        <v>31.650000000000002</v>
      </c>
      <c r="K662" s="11"/>
      <c r="L662" s="11"/>
      <c r="M662" s="11"/>
    </row>
    <row r="663" spans="1:13" x14ac:dyDescent="0.2">
      <c r="A663" s="11"/>
      <c r="B663" s="11"/>
      <c r="C663" s="11"/>
      <c r="D663" s="19"/>
      <c r="E663" s="12" t="s">
        <v>515</v>
      </c>
      <c r="F663" s="11">
        <v>1</v>
      </c>
      <c r="G663" s="17">
        <v>0.56000000000000005</v>
      </c>
      <c r="H663" s="17">
        <v>0</v>
      </c>
      <c r="I663" s="17">
        <v>3</v>
      </c>
      <c r="J663" s="13">
        <f>F663*(G663+ (G663= 0))*(H663+ (H663= 0))*(I663+ (I663= 0))</f>
        <v>1.6800000000000002</v>
      </c>
      <c r="K663" s="11"/>
      <c r="L663" s="11"/>
      <c r="M663" s="11"/>
    </row>
    <row r="664" spans="1:13" x14ac:dyDescent="0.2">
      <c r="A664" s="11"/>
      <c r="B664" s="11"/>
      <c r="C664" s="11"/>
      <c r="D664" s="19"/>
      <c r="E664" s="12" t="s">
        <v>375</v>
      </c>
      <c r="F664" s="11">
        <v>0</v>
      </c>
      <c r="G664" s="17">
        <v>0</v>
      </c>
      <c r="H664" s="17">
        <v>0</v>
      </c>
      <c r="I664" s="17">
        <v>0</v>
      </c>
      <c r="J664" s="13">
        <f>F664*(G664+ (G664= 0))*(H664+ (H664= 0))*(I664+ (I664= 0))</f>
        <v>0</v>
      </c>
      <c r="K664" s="11"/>
      <c r="L664" s="11"/>
      <c r="M664" s="11"/>
    </row>
    <row r="665" spans="1:13" x14ac:dyDescent="0.2">
      <c r="A665" s="11"/>
      <c r="B665" s="11"/>
      <c r="C665" s="11"/>
      <c r="D665" s="19"/>
      <c r="E665" s="12" t="s">
        <v>548</v>
      </c>
      <c r="F665" s="11">
        <v>1</v>
      </c>
      <c r="G665" s="17">
        <v>5.53</v>
      </c>
      <c r="H665" s="17">
        <v>0</v>
      </c>
      <c r="I665" s="17">
        <v>2.2000000000000002</v>
      </c>
      <c r="J665" s="13">
        <f>F665*(G665+ (G665= 0))*(H665+ (H665= 0))*(I665+ (I665= 0))</f>
        <v>12.166000000000002</v>
      </c>
      <c r="K665" s="11"/>
      <c r="L665" s="11"/>
      <c r="M665" s="11"/>
    </row>
    <row r="666" spans="1:13" x14ac:dyDescent="0.2">
      <c r="A666" s="11"/>
      <c r="B666" s="11"/>
      <c r="C666" s="11"/>
      <c r="D666" s="19"/>
      <c r="E666" s="11"/>
      <c r="F666" s="11"/>
      <c r="G666" s="11"/>
      <c r="H666" s="11"/>
      <c r="I666" s="11"/>
      <c r="J666" s="16" t="s">
        <v>549</v>
      </c>
      <c r="K666" s="10">
        <f>SUM(J659:J665)</f>
        <v>55.741000000000007</v>
      </c>
      <c r="L666" s="17">
        <v>23.56</v>
      </c>
      <c r="M666" s="10">
        <f>ROUND(L666*K666,2)</f>
        <v>1313.26</v>
      </c>
    </row>
    <row r="667" spans="1:13" ht="0.95" customHeight="1" x14ac:dyDescent="0.2">
      <c r="A667" s="18"/>
      <c r="B667" s="18"/>
      <c r="C667" s="18"/>
      <c r="D667" s="26"/>
      <c r="E667" s="18"/>
      <c r="F667" s="18"/>
      <c r="G667" s="18"/>
      <c r="H667" s="18"/>
      <c r="I667" s="18"/>
      <c r="J667" s="18"/>
      <c r="K667" s="18"/>
      <c r="L667" s="18"/>
      <c r="M667" s="18"/>
    </row>
    <row r="668" spans="1:13" x14ac:dyDescent="0.2">
      <c r="A668" s="12" t="s">
        <v>550</v>
      </c>
      <c r="B668" s="12" t="s">
        <v>20</v>
      </c>
      <c r="C668" s="12" t="s">
        <v>21</v>
      </c>
      <c r="D668" s="25" t="s">
        <v>551</v>
      </c>
      <c r="E668" s="11"/>
      <c r="F668" s="11"/>
      <c r="G668" s="11"/>
      <c r="H668" s="11"/>
      <c r="I668" s="11"/>
      <c r="J668" s="11"/>
      <c r="K668" s="13">
        <f>K678</f>
        <v>75.946000000000012</v>
      </c>
      <c r="L668" s="13">
        <f>L678</f>
        <v>58.01</v>
      </c>
      <c r="M668" s="13">
        <f>M678</f>
        <v>4405.63</v>
      </c>
    </row>
    <row r="669" spans="1:13" ht="202.5" x14ac:dyDescent="0.2">
      <c r="A669" s="11"/>
      <c r="B669" s="11"/>
      <c r="C669" s="11"/>
      <c r="D669" s="19" t="s">
        <v>552</v>
      </c>
      <c r="E669" s="11"/>
      <c r="F669" s="11"/>
      <c r="G669" s="11"/>
      <c r="H669" s="11"/>
      <c r="I669" s="11"/>
      <c r="J669" s="11"/>
      <c r="K669" s="11"/>
      <c r="L669" s="11"/>
      <c r="M669" s="11"/>
    </row>
    <row r="670" spans="1:13" x14ac:dyDescent="0.2">
      <c r="A670" s="11"/>
      <c r="B670" s="11"/>
      <c r="C670" s="11"/>
      <c r="D670" s="19"/>
      <c r="E670" s="12" t="s">
        <v>371</v>
      </c>
      <c r="F670" s="11">
        <v>0</v>
      </c>
      <c r="G670" s="17">
        <v>0</v>
      </c>
      <c r="H670" s="17">
        <v>0</v>
      </c>
      <c r="I670" s="17">
        <v>0</v>
      </c>
      <c r="J670" s="13">
        <f>F670*(G670+ (G670= 0))*(H670+ (H670= 0))*(I670+ (I670= 0))</f>
        <v>0</v>
      </c>
      <c r="K670" s="11"/>
      <c r="L670" s="11"/>
      <c r="M670" s="11"/>
    </row>
    <row r="671" spans="1:13" x14ac:dyDescent="0.2">
      <c r="A671" s="11"/>
      <c r="B671" s="11"/>
      <c r="C671" s="11"/>
      <c r="D671" s="19"/>
      <c r="E671" s="12" t="s">
        <v>254</v>
      </c>
      <c r="F671" s="11">
        <v>1</v>
      </c>
      <c r="G671" s="17">
        <v>12.8</v>
      </c>
      <c r="H671" s="17">
        <v>0</v>
      </c>
      <c r="I671" s="17">
        <v>0</v>
      </c>
      <c r="J671" s="13">
        <f>F671*(G671+ (G671= 0))*(H671+ (H671= 0))*(I671+ (I671= 0))</f>
        <v>12.8</v>
      </c>
      <c r="K671" s="11"/>
      <c r="L671" s="11"/>
      <c r="M671" s="11"/>
    </row>
    <row r="672" spans="1:13" x14ac:dyDescent="0.2">
      <c r="A672" s="11"/>
      <c r="B672" s="11"/>
      <c r="C672" s="11"/>
      <c r="D672" s="19"/>
      <c r="E672" s="12" t="s">
        <v>553</v>
      </c>
      <c r="F672" s="11">
        <v>2</v>
      </c>
      <c r="G672" s="17">
        <v>0.13</v>
      </c>
      <c r="H672" s="17">
        <v>0</v>
      </c>
      <c r="I672" s="17">
        <v>2.0499999999999998</v>
      </c>
      <c r="J672" s="13">
        <f>F672*(G672+ (G672= 0))*(H672+ (H672= 0))*(I672+ (I672= 0))</f>
        <v>0.53299999999999992</v>
      </c>
      <c r="K672" s="11"/>
      <c r="L672" s="11"/>
      <c r="M672" s="11"/>
    </row>
    <row r="673" spans="1:13" x14ac:dyDescent="0.2">
      <c r="A673" s="11"/>
      <c r="B673" s="11"/>
      <c r="C673" s="11"/>
      <c r="D673" s="19"/>
      <c r="E673" s="12" t="s">
        <v>554</v>
      </c>
      <c r="F673" s="11">
        <v>1</v>
      </c>
      <c r="G673" s="17">
        <v>1.25</v>
      </c>
      <c r="H673" s="17">
        <v>0</v>
      </c>
      <c r="I673" s="17">
        <v>0</v>
      </c>
      <c r="J673" s="13">
        <f>F673*(G673+ (G673= 0))*(H673+ (H673= 0))*(I673+ (I673= 0))</f>
        <v>1.25</v>
      </c>
      <c r="K673" s="11"/>
      <c r="L673" s="11"/>
      <c r="M673" s="11"/>
    </row>
    <row r="674" spans="1:13" x14ac:dyDescent="0.2">
      <c r="A674" s="11"/>
      <c r="B674" s="11"/>
      <c r="C674" s="11"/>
      <c r="D674" s="19"/>
      <c r="E674" s="12" t="s">
        <v>555</v>
      </c>
      <c r="F674" s="11">
        <v>1</v>
      </c>
      <c r="G674" s="17">
        <v>3.76</v>
      </c>
      <c r="H674" s="17">
        <v>0</v>
      </c>
      <c r="I674" s="17">
        <v>2.2000000000000002</v>
      </c>
      <c r="J674" s="13">
        <f>F674*(G674+ (G674= 0))*(H674+ (H674= 0))*(I674+ (I674= 0))</f>
        <v>8.2720000000000002</v>
      </c>
      <c r="K674" s="11"/>
      <c r="L674" s="11"/>
      <c r="M674" s="11"/>
    </row>
    <row r="675" spans="1:13" x14ac:dyDescent="0.2">
      <c r="A675" s="11"/>
      <c r="B675" s="11"/>
      <c r="C675" s="11"/>
      <c r="D675" s="19"/>
      <c r="E675" s="12" t="s">
        <v>373</v>
      </c>
      <c r="F675" s="11">
        <v>1</v>
      </c>
      <c r="G675" s="17">
        <v>10.210000000000001</v>
      </c>
      <c r="H675" s="17">
        <v>0</v>
      </c>
      <c r="I675" s="17">
        <v>2.1</v>
      </c>
      <c r="J675" s="13">
        <f>F675*(G675+ (G675= 0))*(H675+ (H675= 0))*(I675+ (I675= 0))</f>
        <v>21.441000000000003</v>
      </c>
      <c r="K675" s="11"/>
      <c r="L675" s="11"/>
      <c r="M675" s="11"/>
    </row>
    <row r="676" spans="1:13" x14ac:dyDescent="0.2">
      <c r="A676" s="11"/>
      <c r="B676" s="11"/>
      <c r="C676" s="11"/>
      <c r="D676" s="19"/>
      <c r="E676" s="12" t="s">
        <v>257</v>
      </c>
      <c r="F676" s="11">
        <v>0</v>
      </c>
      <c r="G676" s="17">
        <v>0</v>
      </c>
      <c r="H676" s="17">
        <v>0</v>
      </c>
      <c r="I676" s="17">
        <v>0</v>
      </c>
      <c r="J676" s="13">
        <f>F676*(G676+ (G676= 0))*(H676+ (H676= 0))*(I676+ (I676= 0))</f>
        <v>0</v>
      </c>
      <c r="K676" s="11"/>
      <c r="L676" s="11"/>
      <c r="M676" s="11"/>
    </row>
    <row r="677" spans="1:13" x14ac:dyDescent="0.2">
      <c r="A677" s="11"/>
      <c r="B677" s="11"/>
      <c r="C677" s="11"/>
      <c r="D677" s="19"/>
      <c r="E677" s="12" t="s">
        <v>373</v>
      </c>
      <c r="F677" s="11">
        <v>1</v>
      </c>
      <c r="G677" s="17">
        <v>10.55</v>
      </c>
      <c r="H677" s="17">
        <v>0</v>
      </c>
      <c r="I677" s="17">
        <v>3</v>
      </c>
      <c r="J677" s="13">
        <f>F677*(G677+ (G677= 0))*(H677+ (H677= 0))*(I677+ (I677= 0))</f>
        <v>31.650000000000002</v>
      </c>
      <c r="K677" s="11"/>
      <c r="L677" s="11"/>
      <c r="M677" s="11"/>
    </row>
    <row r="678" spans="1:13" x14ac:dyDescent="0.2">
      <c r="A678" s="11"/>
      <c r="B678" s="11"/>
      <c r="C678" s="11"/>
      <c r="D678" s="19"/>
      <c r="E678" s="11"/>
      <c r="F678" s="11"/>
      <c r="G678" s="11"/>
      <c r="H678" s="11"/>
      <c r="I678" s="11"/>
      <c r="J678" s="16" t="s">
        <v>556</v>
      </c>
      <c r="K678" s="10">
        <f>SUM(J670:J677)</f>
        <v>75.946000000000012</v>
      </c>
      <c r="L678" s="17">
        <v>58.01</v>
      </c>
      <c r="M678" s="10">
        <f>ROUND(L678*K678,2)</f>
        <v>4405.63</v>
      </c>
    </row>
    <row r="679" spans="1:13" ht="0.95" customHeight="1" x14ac:dyDescent="0.2">
      <c r="A679" s="18"/>
      <c r="B679" s="18"/>
      <c r="C679" s="18"/>
      <c r="D679" s="26"/>
      <c r="E679" s="18"/>
      <c r="F679" s="18"/>
      <c r="G679" s="18"/>
      <c r="H679" s="18"/>
      <c r="I679" s="18"/>
      <c r="J679" s="18"/>
      <c r="K679" s="18"/>
      <c r="L679" s="18"/>
      <c r="M679" s="18"/>
    </row>
    <row r="680" spans="1:13" x14ac:dyDescent="0.2">
      <c r="A680" s="12" t="s">
        <v>557</v>
      </c>
      <c r="B680" s="12" t="s">
        <v>20</v>
      </c>
      <c r="C680" s="12" t="s">
        <v>21</v>
      </c>
      <c r="D680" s="25" t="s">
        <v>558</v>
      </c>
      <c r="E680" s="11"/>
      <c r="F680" s="11"/>
      <c r="G680" s="11"/>
      <c r="H680" s="11"/>
      <c r="I680" s="11"/>
      <c r="J680" s="11"/>
      <c r="K680" s="13">
        <f>K686</f>
        <v>11.925000000000001</v>
      </c>
      <c r="L680" s="13">
        <f>L686</f>
        <v>36.729999999999997</v>
      </c>
      <c r="M680" s="13">
        <f>M686</f>
        <v>438.01</v>
      </c>
    </row>
    <row r="681" spans="1:13" ht="191.25" x14ac:dyDescent="0.2">
      <c r="A681" s="11"/>
      <c r="B681" s="11"/>
      <c r="C681" s="11"/>
      <c r="D681" s="19" t="s">
        <v>559</v>
      </c>
      <c r="E681" s="11"/>
      <c r="F681" s="11"/>
      <c r="G681" s="11"/>
      <c r="H681" s="11"/>
      <c r="I681" s="11"/>
      <c r="J681" s="11"/>
      <c r="K681" s="11"/>
      <c r="L681" s="11"/>
      <c r="M681" s="11"/>
    </row>
    <row r="682" spans="1:13" x14ac:dyDescent="0.2">
      <c r="A682" s="11"/>
      <c r="B682" s="11"/>
      <c r="C682" s="11"/>
      <c r="D682" s="19"/>
      <c r="E682" s="12" t="s">
        <v>371</v>
      </c>
      <c r="F682" s="11">
        <v>0</v>
      </c>
      <c r="G682" s="17">
        <v>0</v>
      </c>
      <c r="H682" s="17">
        <v>0</v>
      </c>
      <c r="I682" s="17">
        <v>0</v>
      </c>
      <c r="J682" s="13">
        <f>F682*(G682+ (G682= 0))*(H682+ (H682= 0))*(I682+ (I682= 0))</f>
        <v>0</v>
      </c>
      <c r="K682" s="11"/>
      <c r="L682" s="11"/>
      <c r="M682" s="11"/>
    </row>
    <row r="683" spans="1:13" x14ac:dyDescent="0.2">
      <c r="A683" s="11"/>
      <c r="B683" s="11"/>
      <c r="C683" s="11"/>
      <c r="D683" s="19"/>
      <c r="E683" s="12" t="s">
        <v>515</v>
      </c>
      <c r="F683" s="11">
        <v>1</v>
      </c>
      <c r="G683" s="17">
        <v>6.83</v>
      </c>
      <c r="H683" s="17">
        <v>0</v>
      </c>
      <c r="I683" s="17">
        <v>1.5</v>
      </c>
      <c r="J683" s="13">
        <f>F683*(G683+ (G683= 0))*(H683+ (H683= 0))*(I683+ (I683= 0))</f>
        <v>10.245000000000001</v>
      </c>
      <c r="K683" s="11"/>
      <c r="L683" s="11"/>
      <c r="M683" s="11"/>
    </row>
    <row r="684" spans="1:13" x14ac:dyDescent="0.2">
      <c r="A684" s="11"/>
      <c r="B684" s="11"/>
      <c r="C684" s="11"/>
      <c r="D684" s="19"/>
      <c r="E684" s="12" t="s">
        <v>257</v>
      </c>
      <c r="F684" s="11">
        <v>0</v>
      </c>
      <c r="G684" s="17">
        <v>0</v>
      </c>
      <c r="H684" s="17">
        <v>0</v>
      </c>
      <c r="I684" s="17">
        <v>0</v>
      </c>
      <c r="J684" s="13">
        <f>F684*(G684+ (G684= 0))*(H684+ (H684= 0))*(I684+ (I684= 0))</f>
        <v>0</v>
      </c>
      <c r="K684" s="11"/>
      <c r="L684" s="11"/>
      <c r="M684" s="11"/>
    </row>
    <row r="685" spans="1:13" x14ac:dyDescent="0.2">
      <c r="A685" s="11"/>
      <c r="B685" s="11"/>
      <c r="C685" s="11"/>
      <c r="D685" s="19"/>
      <c r="E685" s="12" t="s">
        <v>515</v>
      </c>
      <c r="F685" s="11">
        <v>1</v>
      </c>
      <c r="G685" s="17">
        <v>0.56000000000000005</v>
      </c>
      <c r="H685" s="17">
        <v>0</v>
      </c>
      <c r="I685" s="17">
        <v>3</v>
      </c>
      <c r="J685" s="13">
        <f>F685*(G685+ (G685= 0))*(H685+ (H685= 0))*(I685+ (I685= 0))</f>
        <v>1.6800000000000002</v>
      </c>
      <c r="K685" s="11"/>
      <c r="L685" s="11"/>
      <c r="M685" s="11"/>
    </row>
    <row r="686" spans="1:13" x14ac:dyDescent="0.2">
      <c r="A686" s="11"/>
      <c r="B686" s="11"/>
      <c r="C686" s="11"/>
      <c r="D686" s="19"/>
      <c r="E686" s="11"/>
      <c r="F686" s="11"/>
      <c r="G686" s="11"/>
      <c r="H686" s="11"/>
      <c r="I686" s="11"/>
      <c r="J686" s="16" t="s">
        <v>560</v>
      </c>
      <c r="K686" s="10">
        <f>SUM(J682:J685)</f>
        <v>11.925000000000001</v>
      </c>
      <c r="L686" s="17">
        <v>36.729999999999997</v>
      </c>
      <c r="M686" s="10">
        <f>ROUND(L686*K686,2)</f>
        <v>438.01</v>
      </c>
    </row>
    <row r="687" spans="1:13" ht="0.95" customHeight="1" x14ac:dyDescent="0.2">
      <c r="A687" s="18"/>
      <c r="B687" s="18"/>
      <c r="C687" s="18"/>
      <c r="D687" s="26"/>
      <c r="E687" s="18"/>
      <c r="F687" s="18"/>
      <c r="G687" s="18"/>
      <c r="H687" s="18"/>
      <c r="I687" s="18"/>
      <c r="J687" s="18"/>
      <c r="K687" s="18"/>
      <c r="L687" s="18"/>
      <c r="M687" s="18"/>
    </row>
    <row r="688" spans="1:13" x14ac:dyDescent="0.2">
      <c r="A688" s="12" t="s">
        <v>561</v>
      </c>
      <c r="B688" s="12" t="s">
        <v>20</v>
      </c>
      <c r="C688" s="12" t="s">
        <v>96</v>
      </c>
      <c r="D688" s="25" t="s">
        <v>562</v>
      </c>
      <c r="E688" s="11"/>
      <c r="F688" s="11"/>
      <c r="G688" s="11"/>
      <c r="H688" s="11"/>
      <c r="I688" s="11"/>
      <c r="J688" s="11"/>
      <c r="K688" s="13">
        <f>K691</f>
        <v>10</v>
      </c>
      <c r="L688" s="13">
        <f>L691</f>
        <v>38.85</v>
      </c>
      <c r="M688" s="13">
        <f>M691</f>
        <v>388.5</v>
      </c>
    </row>
    <row r="689" spans="1:13" ht="45" x14ac:dyDescent="0.2">
      <c r="A689" s="11"/>
      <c r="B689" s="11"/>
      <c r="C689" s="11"/>
      <c r="D689" s="19" t="s">
        <v>563</v>
      </c>
      <c r="E689" s="11"/>
      <c r="F689" s="11"/>
      <c r="G689" s="11"/>
      <c r="H689" s="11"/>
      <c r="I689" s="11"/>
      <c r="J689" s="11"/>
      <c r="K689" s="11"/>
      <c r="L689" s="11"/>
      <c r="M689" s="11"/>
    </row>
    <row r="690" spans="1:13" x14ac:dyDescent="0.2">
      <c r="A690" s="11"/>
      <c r="B690" s="11"/>
      <c r="C690" s="11"/>
      <c r="D690" s="19"/>
      <c r="E690" s="12" t="s">
        <v>35</v>
      </c>
      <c r="F690" s="11">
        <v>1</v>
      </c>
      <c r="G690" s="17">
        <v>10</v>
      </c>
      <c r="H690" s="17">
        <v>0</v>
      </c>
      <c r="I690" s="17">
        <v>0</v>
      </c>
      <c r="J690" s="13">
        <f>F690*(G690+ (G690= 0))*(H690+ (H690= 0))*(I690+ (I690= 0))</f>
        <v>10</v>
      </c>
      <c r="K690" s="11"/>
      <c r="L690" s="11"/>
      <c r="M690" s="11"/>
    </row>
    <row r="691" spans="1:13" x14ac:dyDescent="0.2">
      <c r="A691" s="11"/>
      <c r="B691" s="11"/>
      <c r="C691" s="11"/>
      <c r="D691" s="19"/>
      <c r="E691" s="11"/>
      <c r="F691" s="11"/>
      <c r="G691" s="11"/>
      <c r="H691" s="11"/>
      <c r="I691" s="11"/>
      <c r="J691" s="16" t="s">
        <v>564</v>
      </c>
      <c r="K691" s="10">
        <f>SUM(J690:J690)</f>
        <v>10</v>
      </c>
      <c r="L691" s="17">
        <v>38.85</v>
      </c>
      <c r="M691" s="10">
        <f>ROUND(L691*K691,2)</f>
        <v>388.5</v>
      </c>
    </row>
    <row r="692" spans="1:13" ht="0.95" customHeight="1" x14ac:dyDescent="0.2">
      <c r="A692" s="18"/>
      <c r="B692" s="18"/>
      <c r="C692" s="18"/>
      <c r="D692" s="26"/>
      <c r="E692" s="18"/>
      <c r="F692" s="18"/>
      <c r="G692" s="18"/>
      <c r="H692" s="18"/>
      <c r="I692" s="18"/>
      <c r="J692" s="18"/>
      <c r="K692" s="18"/>
      <c r="L692" s="18"/>
      <c r="M692" s="18"/>
    </row>
    <row r="693" spans="1:13" x14ac:dyDescent="0.2">
      <c r="A693" s="12" t="s">
        <v>565</v>
      </c>
      <c r="B693" s="12" t="s">
        <v>20</v>
      </c>
      <c r="C693" s="12" t="s">
        <v>96</v>
      </c>
      <c r="D693" s="25" t="s">
        <v>566</v>
      </c>
      <c r="E693" s="11"/>
      <c r="F693" s="11"/>
      <c r="G693" s="11"/>
      <c r="H693" s="11"/>
      <c r="I693" s="11"/>
      <c r="J693" s="11"/>
      <c r="K693" s="13">
        <f>K696</f>
        <v>3.26</v>
      </c>
      <c r="L693" s="13">
        <f>L696</f>
        <v>22.57</v>
      </c>
      <c r="M693" s="13">
        <f>M696</f>
        <v>73.58</v>
      </c>
    </row>
    <row r="694" spans="1:13" ht="33.75" x14ac:dyDescent="0.2">
      <c r="A694" s="11"/>
      <c r="B694" s="11"/>
      <c r="C694" s="11"/>
      <c r="D694" s="19" t="s">
        <v>567</v>
      </c>
      <c r="E694" s="11"/>
      <c r="F694" s="11"/>
      <c r="G694" s="11"/>
      <c r="H694" s="11"/>
      <c r="I694" s="11"/>
      <c r="J694" s="11"/>
      <c r="K694" s="11"/>
      <c r="L694" s="11"/>
      <c r="M694" s="11"/>
    </row>
    <row r="695" spans="1:13" x14ac:dyDescent="0.2">
      <c r="A695" s="11"/>
      <c r="B695" s="11"/>
      <c r="C695" s="11"/>
      <c r="D695" s="19"/>
      <c r="E695" s="12" t="s">
        <v>568</v>
      </c>
      <c r="F695" s="11">
        <v>1</v>
      </c>
      <c r="G695" s="17">
        <v>3.26</v>
      </c>
      <c r="H695" s="17">
        <v>0</v>
      </c>
      <c r="I695" s="17">
        <v>0</v>
      </c>
      <c r="J695" s="13">
        <f>F695*(G695+ (G695= 0))*(H695+ (H695= 0))*(I695+ (I695= 0))</f>
        <v>3.26</v>
      </c>
      <c r="K695" s="11"/>
      <c r="L695" s="11"/>
      <c r="M695" s="11"/>
    </row>
    <row r="696" spans="1:13" x14ac:dyDescent="0.2">
      <c r="A696" s="11"/>
      <c r="B696" s="11"/>
      <c r="C696" s="11"/>
      <c r="D696" s="19"/>
      <c r="E696" s="11"/>
      <c r="F696" s="11"/>
      <c r="G696" s="11"/>
      <c r="H696" s="11"/>
      <c r="I696" s="11"/>
      <c r="J696" s="16" t="s">
        <v>569</v>
      </c>
      <c r="K696" s="10">
        <f>SUM(J695:J695)</f>
        <v>3.26</v>
      </c>
      <c r="L696" s="17">
        <v>22.57</v>
      </c>
      <c r="M696" s="10">
        <f>ROUND(L696*K696,2)</f>
        <v>73.58</v>
      </c>
    </row>
    <row r="697" spans="1:13" ht="0.95" customHeight="1" x14ac:dyDescent="0.2">
      <c r="A697" s="18"/>
      <c r="B697" s="18"/>
      <c r="C697" s="18"/>
      <c r="D697" s="26"/>
      <c r="E697" s="18"/>
      <c r="F697" s="18"/>
      <c r="G697" s="18"/>
      <c r="H697" s="18"/>
      <c r="I697" s="18"/>
      <c r="J697" s="18"/>
      <c r="K697" s="18"/>
      <c r="L697" s="18"/>
      <c r="M697" s="18"/>
    </row>
    <row r="698" spans="1:13" x14ac:dyDescent="0.2">
      <c r="A698" s="12" t="s">
        <v>570</v>
      </c>
      <c r="B698" s="12" t="s">
        <v>20</v>
      </c>
      <c r="C698" s="12" t="s">
        <v>21</v>
      </c>
      <c r="D698" s="25" t="s">
        <v>571</v>
      </c>
      <c r="E698" s="11"/>
      <c r="F698" s="11"/>
      <c r="G698" s="11"/>
      <c r="H698" s="11"/>
      <c r="I698" s="11"/>
      <c r="J698" s="11"/>
      <c r="K698" s="13">
        <f>K701</f>
        <v>10</v>
      </c>
      <c r="L698" s="13">
        <f>L701</f>
        <v>18.29</v>
      </c>
      <c r="M698" s="13">
        <f>M701</f>
        <v>182.9</v>
      </c>
    </row>
    <row r="699" spans="1:13" ht="78.75" x14ac:dyDescent="0.2">
      <c r="A699" s="11"/>
      <c r="B699" s="11"/>
      <c r="C699" s="11"/>
      <c r="D699" s="19" t="s">
        <v>572</v>
      </c>
      <c r="E699" s="11"/>
      <c r="F699" s="11"/>
      <c r="G699" s="11"/>
      <c r="H699" s="11"/>
      <c r="I699" s="11"/>
      <c r="J699" s="11"/>
      <c r="K699" s="11"/>
      <c r="L699" s="11"/>
      <c r="M699" s="11"/>
    </row>
    <row r="700" spans="1:13" x14ac:dyDescent="0.2">
      <c r="A700" s="11"/>
      <c r="B700" s="11"/>
      <c r="C700" s="11"/>
      <c r="D700" s="19"/>
      <c r="E700" s="12" t="s">
        <v>73</v>
      </c>
      <c r="F700" s="11">
        <v>1</v>
      </c>
      <c r="G700" s="17">
        <v>10</v>
      </c>
      <c r="H700" s="17">
        <v>0</v>
      </c>
      <c r="I700" s="17">
        <v>0</v>
      </c>
      <c r="J700" s="13">
        <f>F700*(G700+ (G700= 0))*(H700+ (H700= 0))*(I700+ (I700= 0))</f>
        <v>10</v>
      </c>
      <c r="K700" s="11"/>
      <c r="L700" s="11"/>
      <c r="M700" s="11"/>
    </row>
    <row r="701" spans="1:13" x14ac:dyDescent="0.2">
      <c r="A701" s="11"/>
      <c r="B701" s="11"/>
      <c r="C701" s="11"/>
      <c r="D701" s="19"/>
      <c r="E701" s="11"/>
      <c r="F701" s="11"/>
      <c r="G701" s="11"/>
      <c r="H701" s="11"/>
      <c r="I701" s="11"/>
      <c r="J701" s="16" t="s">
        <v>573</v>
      </c>
      <c r="K701" s="10">
        <f>SUM(J700:J700)</f>
        <v>10</v>
      </c>
      <c r="L701" s="17">
        <v>18.29</v>
      </c>
      <c r="M701" s="10">
        <f>ROUND(L701*K701,2)</f>
        <v>182.9</v>
      </c>
    </row>
    <row r="702" spans="1:13" ht="0.95" customHeight="1" x14ac:dyDescent="0.2">
      <c r="A702" s="18"/>
      <c r="B702" s="18"/>
      <c r="C702" s="18"/>
      <c r="D702" s="26"/>
      <c r="E702" s="18"/>
      <c r="F702" s="18"/>
      <c r="G702" s="18"/>
      <c r="H702" s="18"/>
      <c r="I702" s="18"/>
      <c r="J702" s="18"/>
      <c r="K702" s="18"/>
      <c r="L702" s="18"/>
      <c r="M702" s="18"/>
    </row>
    <row r="703" spans="1:13" x14ac:dyDescent="0.2">
      <c r="A703" s="12" t="s">
        <v>574</v>
      </c>
      <c r="B703" s="12" t="s">
        <v>20</v>
      </c>
      <c r="C703" s="12" t="s">
        <v>21</v>
      </c>
      <c r="D703" s="25" t="s">
        <v>575</v>
      </c>
      <c r="E703" s="11"/>
      <c r="F703" s="11"/>
      <c r="G703" s="11"/>
      <c r="H703" s="11"/>
      <c r="I703" s="11"/>
      <c r="J703" s="11"/>
      <c r="K703" s="13">
        <f>K711</f>
        <v>224.13</v>
      </c>
      <c r="L703" s="13">
        <f>L711</f>
        <v>42.94</v>
      </c>
      <c r="M703" s="13">
        <f>M711</f>
        <v>9624.14</v>
      </c>
    </row>
    <row r="704" spans="1:13" ht="146.25" x14ac:dyDescent="0.2">
      <c r="A704" s="11"/>
      <c r="B704" s="11"/>
      <c r="C704" s="11"/>
      <c r="D704" s="19" t="s">
        <v>576</v>
      </c>
      <c r="E704" s="11"/>
      <c r="F704" s="11"/>
      <c r="G704" s="11"/>
      <c r="H704" s="11"/>
      <c r="I704" s="11"/>
      <c r="J704" s="11"/>
      <c r="K704" s="11"/>
      <c r="L704" s="11"/>
      <c r="M704" s="11"/>
    </row>
    <row r="705" spans="1:13" x14ac:dyDescent="0.2">
      <c r="A705" s="11"/>
      <c r="B705" s="11"/>
      <c r="C705" s="11"/>
      <c r="D705" s="19"/>
      <c r="E705" s="12" t="s">
        <v>371</v>
      </c>
      <c r="F705" s="11">
        <v>0</v>
      </c>
      <c r="G705" s="17">
        <v>0</v>
      </c>
      <c r="H705" s="17">
        <v>0</v>
      </c>
      <c r="I705" s="17">
        <v>0</v>
      </c>
      <c r="J705" s="13">
        <f>F705*(G705+ (G705= 0))*(H705+ (H705= 0))*(I705+ (I705= 0))</f>
        <v>0</v>
      </c>
      <c r="K705" s="11"/>
      <c r="L705" s="11"/>
      <c r="M705" s="11"/>
    </row>
    <row r="706" spans="1:13" x14ac:dyDescent="0.2">
      <c r="A706" s="11"/>
      <c r="B706" s="11"/>
      <c r="C706" s="11"/>
      <c r="D706" s="19"/>
      <c r="E706" s="12" t="s">
        <v>254</v>
      </c>
      <c r="F706" s="11">
        <v>1</v>
      </c>
      <c r="G706" s="17">
        <v>40.700000000000003</v>
      </c>
      <c r="H706" s="17">
        <v>0</v>
      </c>
      <c r="I706" s="17">
        <v>0</v>
      </c>
      <c r="J706" s="13">
        <f>F706*(G706+ (G706= 0))*(H706+ (H706= 0))*(I706+ (I706= 0))</f>
        <v>40.700000000000003</v>
      </c>
      <c r="K706" s="11"/>
      <c r="L706" s="11"/>
      <c r="M706" s="11"/>
    </row>
    <row r="707" spans="1:13" x14ac:dyDescent="0.2">
      <c r="A707" s="11"/>
      <c r="B707" s="11"/>
      <c r="C707" s="11"/>
      <c r="D707" s="19"/>
      <c r="E707" s="12" t="s">
        <v>577</v>
      </c>
      <c r="F707" s="11">
        <v>1</v>
      </c>
      <c r="G707" s="17">
        <v>54.56</v>
      </c>
      <c r="H707" s="17">
        <v>0</v>
      </c>
      <c r="I707" s="17">
        <v>0</v>
      </c>
      <c r="J707" s="13">
        <f>F707*(G707+ (G707= 0))*(H707+ (H707= 0))*(I707+ (I707= 0))</f>
        <v>54.56</v>
      </c>
      <c r="K707" s="11"/>
      <c r="L707" s="11"/>
      <c r="M707" s="11"/>
    </row>
    <row r="708" spans="1:13" x14ac:dyDescent="0.2">
      <c r="A708" s="11"/>
      <c r="B708" s="11"/>
      <c r="C708" s="11"/>
      <c r="D708" s="19"/>
      <c r="E708" s="12" t="s">
        <v>257</v>
      </c>
      <c r="F708" s="11">
        <v>0</v>
      </c>
      <c r="G708" s="17">
        <v>0</v>
      </c>
      <c r="H708" s="17">
        <v>0</v>
      </c>
      <c r="I708" s="17">
        <v>0</v>
      </c>
      <c r="J708" s="13">
        <f>F708*(G708+ (G708= 0))*(H708+ (H708= 0))*(I708+ (I708= 0))</f>
        <v>0</v>
      </c>
      <c r="K708" s="11"/>
      <c r="L708" s="11"/>
      <c r="M708" s="11"/>
    </row>
    <row r="709" spans="1:13" x14ac:dyDescent="0.2">
      <c r="A709" s="11"/>
      <c r="B709" s="11"/>
      <c r="C709" s="11"/>
      <c r="D709" s="19"/>
      <c r="E709" s="12" t="s">
        <v>403</v>
      </c>
      <c r="F709" s="11">
        <v>1</v>
      </c>
      <c r="G709" s="17">
        <v>65.56</v>
      </c>
      <c r="H709" s="17">
        <v>0</v>
      </c>
      <c r="I709" s="17">
        <v>0</v>
      </c>
      <c r="J709" s="13">
        <f>F709*(G709+ (G709= 0))*(H709+ (H709= 0))*(I709+ (I709= 0))</f>
        <v>65.56</v>
      </c>
      <c r="K709" s="11"/>
      <c r="L709" s="11"/>
      <c r="M709" s="11"/>
    </row>
    <row r="710" spans="1:13" x14ac:dyDescent="0.2">
      <c r="A710" s="11"/>
      <c r="B710" s="11"/>
      <c r="C710" s="11"/>
      <c r="D710" s="19"/>
      <c r="E710" s="12" t="s">
        <v>578</v>
      </c>
      <c r="F710" s="11">
        <v>1</v>
      </c>
      <c r="G710" s="17">
        <v>63.31</v>
      </c>
      <c r="H710" s="17">
        <v>0</v>
      </c>
      <c r="I710" s="17">
        <v>0</v>
      </c>
      <c r="J710" s="13">
        <f>F710*(G710+ (G710= 0))*(H710+ (H710= 0))*(I710+ (I710= 0))</f>
        <v>63.31</v>
      </c>
      <c r="K710" s="11"/>
      <c r="L710" s="11"/>
      <c r="M710" s="11"/>
    </row>
    <row r="711" spans="1:13" x14ac:dyDescent="0.2">
      <c r="A711" s="11"/>
      <c r="B711" s="11"/>
      <c r="C711" s="11"/>
      <c r="D711" s="19"/>
      <c r="E711" s="11"/>
      <c r="F711" s="11"/>
      <c r="G711" s="11"/>
      <c r="H711" s="11"/>
      <c r="I711" s="11"/>
      <c r="J711" s="16" t="s">
        <v>579</v>
      </c>
      <c r="K711" s="10">
        <f>SUM(J705:J710)</f>
        <v>224.13</v>
      </c>
      <c r="L711" s="17">
        <v>42.94</v>
      </c>
      <c r="M711" s="10">
        <f>ROUND(L711*K711,2)</f>
        <v>9624.14</v>
      </c>
    </row>
    <row r="712" spans="1:13" ht="0.95" customHeight="1" x14ac:dyDescent="0.2">
      <c r="A712" s="18"/>
      <c r="B712" s="18"/>
      <c r="C712" s="18"/>
      <c r="D712" s="26"/>
      <c r="E712" s="18"/>
      <c r="F712" s="18"/>
      <c r="G712" s="18"/>
      <c r="H712" s="18"/>
      <c r="I712" s="18"/>
      <c r="J712" s="18"/>
      <c r="K712" s="18"/>
      <c r="L712" s="18"/>
      <c r="M712" s="18"/>
    </row>
    <row r="713" spans="1:13" x14ac:dyDescent="0.2">
      <c r="A713" s="12" t="s">
        <v>580</v>
      </c>
      <c r="B713" s="12" t="s">
        <v>20</v>
      </c>
      <c r="C713" s="12" t="s">
        <v>21</v>
      </c>
      <c r="D713" s="25" t="s">
        <v>581</v>
      </c>
      <c r="E713" s="11"/>
      <c r="F713" s="11"/>
      <c r="G713" s="11"/>
      <c r="H713" s="11"/>
      <c r="I713" s="11"/>
      <c r="J713" s="11"/>
      <c r="K713" s="13">
        <f>K717</f>
        <v>42.980000000000004</v>
      </c>
      <c r="L713" s="13">
        <f>L717</f>
        <v>64.61</v>
      </c>
      <c r="M713" s="13">
        <f>M717</f>
        <v>2776.94</v>
      </c>
    </row>
    <row r="714" spans="1:13" ht="56.25" x14ac:dyDescent="0.2">
      <c r="A714" s="11"/>
      <c r="B714" s="11"/>
      <c r="C714" s="11"/>
      <c r="D714" s="19" t="s">
        <v>582</v>
      </c>
      <c r="E714" s="11"/>
      <c r="F714" s="11"/>
      <c r="G714" s="11"/>
      <c r="H714" s="11"/>
      <c r="I714" s="11"/>
      <c r="J714" s="11"/>
      <c r="K714" s="11"/>
      <c r="L714" s="11"/>
      <c r="M714" s="11"/>
    </row>
    <row r="715" spans="1:13" x14ac:dyDescent="0.2">
      <c r="A715" s="11"/>
      <c r="B715" s="11"/>
      <c r="C715" s="11"/>
      <c r="D715" s="19"/>
      <c r="E715" s="12" t="s">
        <v>583</v>
      </c>
      <c r="F715" s="11">
        <v>1</v>
      </c>
      <c r="G715" s="17">
        <v>24.43</v>
      </c>
      <c r="H715" s="17">
        <v>0</v>
      </c>
      <c r="I715" s="17">
        <v>0</v>
      </c>
      <c r="J715" s="13">
        <f>F715*(G715+ (G715= 0))*(H715+ (H715= 0))*(I715+ (I715= 0))</f>
        <v>24.43</v>
      </c>
      <c r="K715" s="11"/>
      <c r="L715" s="11"/>
      <c r="M715" s="11"/>
    </row>
    <row r="716" spans="1:13" x14ac:dyDescent="0.2">
      <c r="A716" s="11"/>
      <c r="B716" s="11"/>
      <c r="C716" s="11"/>
      <c r="D716" s="19"/>
      <c r="E716" s="12" t="s">
        <v>584</v>
      </c>
      <c r="F716" s="11">
        <v>1</v>
      </c>
      <c r="G716" s="17">
        <v>18.55</v>
      </c>
      <c r="H716" s="17">
        <v>0</v>
      </c>
      <c r="I716" s="17">
        <v>0</v>
      </c>
      <c r="J716" s="13">
        <f>F716*(G716+ (G716= 0))*(H716+ (H716= 0))*(I716+ (I716= 0))</f>
        <v>18.55</v>
      </c>
      <c r="K716" s="11"/>
      <c r="L716" s="11"/>
      <c r="M716" s="11"/>
    </row>
    <row r="717" spans="1:13" x14ac:dyDescent="0.2">
      <c r="A717" s="11"/>
      <c r="B717" s="11"/>
      <c r="C717" s="11"/>
      <c r="D717" s="19"/>
      <c r="E717" s="11"/>
      <c r="F717" s="11"/>
      <c r="G717" s="11"/>
      <c r="H717" s="11"/>
      <c r="I717" s="11"/>
      <c r="J717" s="16" t="s">
        <v>585</v>
      </c>
      <c r="K717" s="10">
        <f>SUM(J715:J716)</f>
        <v>42.980000000000004</v>
      </c>
      <c r="L717" s="17">
        <v>64.61</v>
      </c>
      <c r="M717" s="10">
        <f>ROUND(L717*K717,2)</f>
        <v>2776.94</v>
      </c>
    </row>
    <row r="718" spans="1:13" ht="0.95" customHeight="1" x14ac:dyDescent="0.2">
      <c r="A718" s="18"/>
      <c r="B718" s="18"/>
      <c r="C718" s="18"/>
      <c r="D718" s="26"/>
      <c r="E718" s="18"/>
      <c r="F718" s="18"/>
      <c r="G718" s="18"/>
      <c r="H718" s="18"/>
      <c r="I718" s="18"/>
      <c r="J718" s="18"/>
      <c r="K718" s="18"/>
      <c r="L718" s="18"/>
      <c r="M718" s="18"/>
    </row>
    <row r="719" spans="1:13" x14ac:dyDescent="0.2">
      <c r="A719" s="12" t="s">
        <v>586</v>
      </c>
      <c r="B719" s="12" t="s">
        <v>20</v>
      </c>
      <c r="C719" s="12" t="s">
        <v>111</v>
      </c>
      <c r="D719" s="25" t="s">
        <v>587</v>
      </c>
      <c r="E719" s="11"/>
      <c r="F719" s="11"/>
      <c r="G719" s="11"/>
      <c r="H719" s="11"/>
      <c r="I719" s="11"/>
      <c r="J719" s="11"/>
      <c r="K719" s="13">
        <f>K724</f>
        <v>6</v>
      </c>
      <c r="L719" s="13">
        <f>L724</f>
        <v>68.92</v>
      </c>
      <c r="M719" s="13">
        <f>M724</f>
        <v>413.52</v>
      </c>
    </row>
    <row r="720" spans="1:13" ht="101.25" x14ac:dyDescent="0.2">
      <c r="A720" s="11"/>
      <c r="B720" s="11"/>
      <c r="C720" s="11"/>
      <c r="D720" s="19" t="s">
        <v>588</v>
      </c>
      <c r="E720" s="11"/>
      <c r="F720" s="11"/>
      <c r="G720" s="11"/>
      <c r="H720" s="11"/>
      <c r="I720" s="11"/>
      <c r="J720" s="11"/>
      <c r="K720" s="11"/>
      <c r="L720" s="11"/>
      <c r="M720" s="11"/>
    </row>
    <row r="721" spans="1:13" x14ac:dyDescent="0.2">
      <c r="A721" s="11"/>
      <c r="B721" s="11"/>
      <c r="C721" s="11"/>
      <c r="D721" s="19"/>
      <c r="E721" s="12" t="s">
        <v>589</v>
      </c>
      <c r="F721" s="11">
        <v>1</v>
      </c>
      <c r="G721" s="17">
        <v>0</v>
      </c>
      <c r="H721" s="17">
        <v>0</v>
      </c>
      <c r="I721" s="17">
        <v>0</v>
      </c>
      <c r="J721" s="13">
        <f>F721*(G721+ (G721= 0))*(H721+ (H721= 0))*(I721+ (I721= 0))</f>
        <v>1</v>
      </c>
      <c r="K721" s="11"/>
      <c r="L721" s="11"/>
      <c r="M721" s="11"/>
    </row>
    <row r="722" spans="1:13" x14ac:dyDescent="0.2">
      <c r="A722" s="11"/>
      <c r="B722" s="11"/>
      <c r="C722" s="11"/>
      <c r="D722" s="19"/>
      <c r="E722" s="12" t="s">
        <v>590</v>
      </c>
      <c r="F722" s="11">
        <v>3</v>
      </c>
      <c r="G722" s="17">
        <v>0</v>
      </c>
      <c r="H722" s="17">
        <v>0</v>
      </c>
      <c r="I722" s="17">
        <v>0</v>
      </c>
      <c r="J722" s="13">
        <f>F722*(G722+ (G722= 0))*(H722+ (H722= 0))*(I722+ (I722= 0))</f>
        <v>3</v>
      </c>
      <c r="K722" s="11"/>
      <c r="L722" s="11"/>
      <c r="M722" s="11"/>
    </row>
    <row r="723" spans="1:13" x14ac:dyDescent="0.2">
      <c r="A723" s="11"/>
      <c r="B723" s="11"/>
      <c r="C723" s="11"/>
      <c r="D723" s="19"/>
      <c r="E723" s="12" t="s">
        <v>591</v>
      </c>
      <c r="F723" s="11">
        <v>2</v>
      </c>
      <c r="G723" s="17">
        <v>0</v>
      </c>
      <c r="H723" s="17">
        <v>0</v>
      </c>
      <c r="I723" s="17">
        <v>0</v>
      </c>
      <c r="J723" s="13">
        <f>F723*(G723+ (G723= 0))*(H723+ (H723= 0))*(I723+ (I723= 0))</f>
        <v>2</v>
      </c>
      <c r="K723" s="11"/>
      <c r="L723" s="11"/>
      <c r="M723" s="11"/>
    </row>
    <row r="724" spans="1:13" x14ac:dyDescent="0.2">
      <c r="A724" s="11"/>
      <c r="B724" s="11"/>
      <c r="C724" s="11"/>
      <c r="D724" s="19"/>
      <c r="E724" s="11"/>
      <c r="F724" s="11"/>
      <c r="G724" s="11"/>
      <c r="H724" s="11"/>
      <c r="I724" s="11"/>
      <c r="J724" s="16" t="s">
        <v>586</v>
      </c>
      <c r="K724" s="10">
        <f>SUM(J721:J723)</f>
        <v>6</v>
      </c>
      <c r="L724" s="17">
        <v>68.92</v>
      </c>
      <c r="M724" s="10">
        <f>ROUND(L724*K724,2)</f>
        <v>413.52</v>
      </c>
    </row>
    <row r="725" spans="1:13" ht="0.95" customHeight="1" x14ac:dyDescent="0.2">
      <c r="A725" s="18"/>
      <c r="B725" s="18"/>
      <c r="C725" s="18"/>
      <c r="D725" s="26"/>
      <c r="E725" s="18"/>
      <c r="F725" s="18"/>
      <c r="G725" s="18"/>
      <c r="H725" s="18"/>
      <c r="I725" s="18"/>
      <c r="J725" s="18"/>
      <c r="K725" s="18"/>
      <c r="L725" s="18"/>
      <c r="M725" s="18"/>
    </row>
    <row r="726" spans="1:13" x14ac:dyDescent="0.2">
      <c r="A726" s="12" t="s">
        <v>592</v>
      </c>
      <c r="B726" s="12" t="s">
        <v>20</v>
      </c>
      <c r="C726" s="12" t="s">
        <v>21</v>
      </c>
      <c r="D726" s="25" t="s">
        <v>593</v>
      </c>
      <c r="E726" s="11"/>
      <c r="F726" s="11"/>
      <c r="G726" s="11"/>
      <c r="H726" s="11"/>
      <c r="I726" s="11"/>
      <c r="J726" s="11"/>
      <c r="K726" s="13">
        <f>K731</f>
        <v>76.430000000000007</v>
      </c>
      <c r="L726" s="13">
        <f>L731</f>
        <v>71.849999999999994</v>
      </c>
      <c r="M726" s="13">
        <f>M731</f>
        <v>5491.5</v>
      </c>
    </row>
    <row r="727" spans="1:13" ht="168.75" x14ac:dyDescent="0.2">
      <c r="A727" s="11"/>
      <c r="B727" s="11"/>
      <c r="C727" s="11"/>
      <c r="D727" s="19" t="s">
        <v>594</v>
      </c>
      <c r="E727" s="11"/>
      <c r="F727" s="11"/>
      <c r="G727" s="11"/>
      <c r="H727" s="11"/>
      <c r="I727" s="11"/>
      <c r="J727" s="11"/>
      <c r="K727" s="11"/>
      <c r="L727" s="11"/>
      <c r="M727" s="11"/>
    </row>
    <row r="728" spans="1:13" x14ac:dyDescent="0.2">
      <c r="A728" s="11"/>
      <c r="B728" s="11"/>
      <c r="C728" s="11"/>
      <c r="D728" s="19"/>
      <c r="E728" s="12" t="s">
        <v>44</v>
      </c>
      <c r="F728" s="11">
        <v>0</v>
      </c>
      <c r="G728" s="17">
        <v>0</v>
      </c>
      <c r="H728" s="17">
        <v>0</v>
      </c>
      <c r="I728" s="17">
        <v>0</v>
      </c>
      <c r="J728" s="13">
        <f>F728*(G728+ (G728= 0))*(H728+ (H728= 0))*(I728+ (I728= 0))</f>
        <v>0</v>
      </c>
      <c r="K728" s="11"/>
      <c r="L728" s="11"/>
      <c r="M728" s="11"/>
    </row>
    <row r="729" spans="1:13" x14ac:dyDescent="0.2">
      <c r="A729" s="11"/>
      <c r="B729" s="11"/>
      <c r="C729" s="11"/>
      <c r="D729" s="19"/>
      <c r="E729" s="12" t="s">
        <v>595</v>
      </c>
      <c r="F729" s="11">
        <v>1</v>
      </c>
      <c r="G729" s="17">
        <v>20.55</v>
      </c>
      <c r="H729" s="17">
        <v>0</v>
      </c>
      <c r="I729" s="17">
        <v>0</v>
      </c>
      <c r="J729" s="13">
        <f>F729*(G729+ (G729= 0))*(H729+ (H729= 0))*(I729+ (I729= 0))</f>
        <v>20.55</v>
      </c>
      <c r="K729" s="11"/>
      <c r="L729" s="11"/>
      <c r="M729" s="11"/>
    </row>
    <row r="730" spans="1:13" x14ac:dyDescent="0.2">
      <c r="A730" s="11"/>
      <c r="B730" s="11"/>
      <c r="C730" s="11"/>
      <c r="D730" s="19"/>
      <c r="E730" s="12" t="s">
        <v>596</v>
      </c>
      <c r="F730" s="11">
        <v>1</v>
      </c>
      <c r="G730" s="17">
        <v>55.88</v>
      </c>
      <c r="H730" s="17">
        <v>0</v>
      </c>
      <c r="I730" s="17">
        <v>0</v>
      </c>
      <c r="J730" s="13">
        <f>F730*(G730+ (G730= 0))*(H730+ (H730= 0))*(I730+ (I730= 0))</f>
        <v>55.88</v>
      </c>
      <c r="K730" s="11"/>
      <c r="L730" s="11"/>
      <c r="M730" s="11"/>
    </row>
    <row r="731" spans="1:13" x14ac:dyDescent="0.2">
      <c r="A731" s="11"/>
      <c r="B731" s="11"/>
      <c r="C731" s="11"/>
      <c r="D731" s="19"/>
      <c r="E731" s="11"/>
      <c r="F731" s="11"/>
      <c r="G731" s="11"/>
      <c r="H731" s="11"/>
      <c r="I731" s="11"/>
      <c r="J731" s="16" t="s">
        <v>597</v>
      </c>
      <c r="K731" s="10">
        <f>SUM(J728:J730)</f>
        <v>76.430000000000007</v>
      </c>
      <c r="L731" s="17">
        <v>71.849999999999994</v>
      </c>
      <c r="M731" s="10">
        <f>ROUND(L731*K731,2)</f>
        <v>5491.5</v>
      </c>
    </row>
    <row r="732" spans="1:13" ht="0.95" customHeight="1" x14ac:dyDescent="0.2">
      <c r="A732" s="18"/>
      <c r="B732" s="18"/>
      <c r="C732" s="18"/>
      <c r="D732" s="26"/>
      <c r="E732" s="18"/>
      <c r="F732" s="18"/>
      <c r="G732" s="18"/>
      <c r="H732" s="18"/>
      <c r="I732" s="18"/>
      <c r="J732" s="18"/>
      <c r="K732" s="18"/>
      <c r="L732" s="18"/>
      <c r="M732" s="18"/>
    </row>
    <row r="733" spans="1:13" x14ac:dyDescent="0.2">
      <c r="A733" s="12" t="s">
        <v>598</v>
      </c>
      <c r="B733" s="12" t="s">
        <v>20</v>
      </c>
      <c r="C733" s="12" t="s">
        <v>21</v>
      </c>
      <c r="D733" s="25" t="s">
        <v>599</v>
      </c>
      <c r="E733" s="11"/>
      <c r="F733" s="11"/>
      <c r="G733" s="11"/>
      <c r="H733" s="11"/>
      <c r="I733" s="11"/>
      <c r="J733" s="11"/>
      <c r="K733" s="13">
        <f>K736</f>
        <v>10</v>
      </c>
      <c r="L733" s="13">
        <f>L736</f>
        <v>47.2</v>
      </c>
      <c r="M733" s="13">
        <f>M736</f>
        <v>472</v>
      </c>
    </row>
    <row r="734" spans="1:13" ht="146.25" x14ac:dyDescent="0.2">
      <c r="A734" s="11"/>
      <c r="B734" s="11"/>
      <c r="C734" s="11"/>
      <c r="D734" s="19" t="s">
        <v>600</v>
      </c>
      <c r="E734" s="11"/>
      <c r="F734" s="11"/>
      <c r="G734" s="11"/>
      <c r="H734" s="11"/>
      <c r="I734" s="11"/>
      <c r="J734" s="11"/>
      <c r="K734" s="11"/>
      <c r="L734" s="11"/>
      <c r="M734" s="11"/>
    </row>
    <row r="735" spans="1:13" x14ac:dyDescent="0.2">
      <c r="A735" s="11"/>
      <c r="B735" s="11"/>
      <c r="C735" s="11"/>
      <c r="D735" s="19"/>
      <c r="E735" s="12" t="s">
        <v>35</v>
      </c>
      <c r="F735" s="11">
        <v>1</v>
      </c>
      <c r="G735" s="17">
        <v>10</v>
      </c>
      <c r="H735" s="17">
        <v>0</v>
      </c>
      <c r="I735" s="17">
        <v>0</v>
      </c>
      <c r="J735" s="13">
        <f>F735*(G735+ (G735= 0))*(H735+ (H735= 0))*(I735+ (I735= 0))</f>
        <v>10</v>
      </c>
      <c r="K735" s="11"/>
      <c r="L735" s="11"/>
      <c r="M735" s="11"/>
    </row>
    <row r="736" spans="1:13" x14ac:dyDescent="0.2">
      <c r="A736" s="11"/>
      <c r="B736" s="11"/>
      <c r="C736" s="11"/>
      <c r="D736" s="19"/>
      <c r="E736" s="11"/>
      <c r="F736" s="11"/>
      <c r="G736" s="11"/>
      <c r="H736" s="11"/>
      <c r="I736" s="11"/>
      <c r="J736" s="16" t="s">
        <v>601</v>
      </c>
      <c r="K736" s="10">
        <f>SUM(J735:J735)</f>
        <v>10</v>
      </c>
      <c r="L736" s="17">
        <v>47.2</v>
      </c>
      <c r="M736" s="10">
        <f>ROUND(L736*K736,2)</f>
        <v>472</v>
      </c>
    </row>
    <row r="737" spans="1:13" ht="0.95" customHeight="1" x14ac:dyDescent="0.2">
      <c r="A737" s="18"/>
      <c r="B737" s="18"/>
      <c r="C737" s="18"/>
      <c r="D737" s="26"/>
      <c r="E737" s="18"/>
      <c r="F737" s="18"/>
      <c r="G737" s="18"/>
      <c r="H737" s="18"/>
      <c r="I737" s="18"/>
      <c r="J737" s="18"/>
      <c r="K737" s="18"/>
      <c r="L737" s="18"/>
      <c r="M737" s="18"/>
    </row>
    <row r="738" spans="1:13" x14ac:dyDescent="0.2">
      <c r="A738" s="12" t="s">
        <v>602</v>
      </c>
      <c r="B738" s="12" t="s">
        <v>20</v>
      </c>
      <c r="C738" s="12" t="s">
        <v>21</v>
      </c>
      <c r="D738" s="25" t="s">
        <v>603</v>
      </c>
      <c r="E738" s="11"/>
      <c r="F738" s="11"/>
      <c r="G738" s="11"/>
      <c r="H738" s="11"/>
      <c r="I738" s="11"/>
      <c r="J738" s="11"/>
      <c r="K738" s="13">
        <f>K741</f>
        <v>6.56</v>
      </c>
      <c r="L738" s="13">
        <f>L741</f>
        <v>47.04</v>
      </c>
      <c r="M738" s="13">
        <f>M741</f>
        <v>308.58</v>
      </c>
    </row>
    <row r="739" spans="1:13" ht="180" x14ac:dyDescent="0.2">
      <c r="A739" s="11"/>
      <c r="B739" s="11"/>
      <c r="C739" s="11"/>
      <c r="D739" s="19" t="s">
        <v>604</v>
      </c>
      <c r="E739" s="11"/>
      <c r="F739" s="11"/>
      <c r="G739" s="11"/>
      <c r="H739" s="11"/>
      <c r="I739" s="11"/>
      <c r="J739" s="11"/>
      <c r="K739" s="11"/>
      <c r="L739" s="11"/>
      <c r="M739" s="11"/>
    </row>
    <row r="740" spans="1:13" x14ac:dyDescent="0.2">
      <c r="A740" s="11"/>
      <c r="B740" s="11"/>
      <c r="C740" s="11"/>
      <c r="D740" s="19"/>
      <c r="E740" s="12" t="s">
        <v>605</v>
      </c>
      <c r="F740" s="11">
        <v>1</v>
      </c>
      <c r="G740" s="17">
        <v>6.56</v>
      </c>
      <c r="H740" s="17">
        <v>0</v>
      </c>
      <c r="I740" s="17">
        <v>0</v>
      </c>
      <c r="J740" s="13">
        <f>F740*(G740+ (G740= 0))*(H740+ (H740= 0))*(I740+ (I740= 0))</f>
        <v>6.56</v>
      </c>
      <c r="K740" s="11"/>
      <c r="L740" s="11"/>
      <c r="M740" s="11"/>
    </row>
    <row r="741" spans="1:13" x14ac:dyDescent="0.2">
      <c r="A741" s="11"/>
      <c r="B741" s="11"/>
      <c r="C741" s="11"/>
      <c r="D741" s="19"/>
      <c r="E741" s="11"/>
      <c r="F741" s="11"/>
      <c r="G741" s="11"/>
      <c r="H741" s="11"/>
      <c r="I741" s="11"/>
      <c r="J741" s="16" t="s">
        <v>606</v>
      </c>
      <c r="K741" s="10">
        <f>SUM(J740:J740)</f>
        <v>6.56</v>
      </c>
      <c r="L741" s="17">
        <v>47.04</v>
      </c>
      <c r="M741" s="10">
        <f>ROUND(L741*K741,2)</f>
        <v>308.58</v>
      </c>
    </row>
    <row r="742" spans="1:13" ht="0.95" customHeight="1" x14ac:dyDescent="0.2">
      <c r="A742" s="18"/>
      <c r="B742" s="18"/>
      <c r="C742" s="18"/>
      <c r="D742" s="26"/>
      <c r="E742" s="18"/>
      <c r="F742" s="18"/>
      <c r="G742" s="18"/>
      <c r="H742" s="18"/>
      <c r="I742" s="18"/>
      <c r="J742" s="18"/>
      <c r="K742" s="18"/>
      <c r="L742" s="18"/>
      <c r="M742" s="18"/>
    </row>
    <row r="743" spans="1:13" x14ac:dyDescent="0.2">
      <c r="A743" s="12" t="s">
        <v>607</v>
      </c>
      <c r="B743" s="12" t="s">
        <v>20</v>
      </c>
      <c r="C743" s="12" t="s">
        <v>21</v>
      </c>
      <c r="D743" s="25" t="s">
        <v>608</v>
      </c>
      <c r="E743" s="11"/>
      <c r="F743" s="11"/>
      <c r="G743" s="11"/>
      <c r="H743" s="11"/>
      <c r="I743" s="11"/>
      <c r="J743" s="11"/>
      <c r="K743" s="13">
        <f>K746</f>
        <v>9</v>
      </c>
      <c r="L743" s="13">
        <f>L746</f>
        <v>61.57</v>
      </c>
      <c r="M743" s="13">
        <f>M746</f>
        <v>554.13</v>
      </c>
    </row>
    <row r="744" spans="1:13" ht="409.5" x14ac:dyDescent="0.2">
      <c r="A744" s="11"/>
      <c r="B744" s="11"/>
      <c r="C744" s="11"/>
      <c r="D744" s="19" t="s">
        <v>609</v>
      </c>
      <c r="E744" s="11"/>
      <c r="F744" s="11"/>
      <c r="G744" s="11"/>
      <c r="H744" s="11"/>
      <c r="I744" s="11"/>
      <c r="J744" s="11"/>
      <c r="K744" s="11"/>
      <c r="L744" s="11"/>
      <c r="M744" s="11"/>
    </row>
    <row r="745" spans="1:13" x14ac:dyDescent="0.2">
      <c r="A745" s="11"/>
      <c r="B745" s="11"/>
      <c r="C745" s="11"/>
      <c r="D745" s="19"/>
      <c r="E745" s="12" t="s">
        <v>610</v>
      </c>
      <c r="F745" s="11">
        <v>1</v>
      </c>
      <c r="G745" s="17">
        <v>9</v>
      </c>
      <c r="H745" s="17">
        <v>0</v>
      </c>
      <c r="I745" s="17">
        <v>0</v>
      </c>
      <c r="J745" s="13">
        <f>F745*(G745+ (G745= 0))*(H745+ (H745= 0))*(I745+ (I745= 0))</f>
        <v>9</v>
      </c>
      <c r="K745" s="11"/>
      <c r="L745" s="11"/>
      <c r="M745" s="11"/>
    </row>
    <row r="746" spans="1:13" x14ac:dyDescent="0.2">
      <c r="A746" s="11"/>
      <c r="B746" s="11"/>
      <c r="C746" s="11"/>
      <c r="D746" s="19"/>
      <c r="E746" s="11"/>
      <c r="F746" s="11"/>
      <c r="G746" s="11"/>
      <c r="H746" s="11"/>
      <c r="I746" s="11"/>
      <c r="J746" s="16" t="s">
        <v>607</v>
      </c>
      <c r="K746" s="10">
        <f>SUM(J745:J745)</f>
        <v>9</v>
      </c>
      <c r="L746" s="17">
        <v>61.57</v>
      </c>
      <c r="M746" s="10">
        <f>ROUND(L746*K746,2)</f>
        <v>554.13</v>
      </c>
    </row>
    <row r="747" spans="1:13" ht="0.95" customHeight="1" x14ac:dyDescent="0.2">
      <c r="A747" s="18"/>
      <c r="B747" s="18"/>
      <c r="C747" s="18"/>
      <c r="D747" s="26"/>
      <c r="E747" s="18"/>
      <c r="F747" s="18"/>
      <c r="G747" s="18"/>
      <c r="H747" s="18"/>
      <c r="I747" s="18"/>
      <c r="J747" s="18"/>
      <c r="K747" s="18"/>
      <c r="L747" s="18"/>
      <c r="M747" s="18"/>
    </row>
    <row r="748" spans="1:13" ht="22.5" x14ac:dyDescent="0.2">
      <c r="A748" s="12" t="s">
        <v>611</v>
      </c>
      <c r="B748" s="12" t="s">
        <v>20</v>
      </c>
      <c r="C748" s="12" t="s">
        <v>21</v>
      </c>
      <c r="D748" s="25" t="s">
        <v>612</v>
      </c>
      <c r="E748" s="11"/>
      <c r="F748" s="11"/>
      <c r="G748" s="11"/>
      <c r="H748" s="11"/>
      <c r="I748" s="11"/>
      <c r="J748" s="11"/>
      <c r="K748" s="13">
        <f>K751</f>
        <v>70.849999999999994</v>
      </c>
      <c r="L748" s="13">
        <f>L751</f>
        <v>39.380000000000003</v>
      </c>
      <c r="M748" s="13">
        <f>M751</f>
        <v>2790.07</v>
      </c>
    </row>
    <row r="749" spans="1:13" ht="56.25" x14ac:dyDescent="0.2">
      <c r="A749" s="11"/>
      <c r="B749" s="11"/>
      <c r="C749" s="11"/>
      <c r="D749" s="19" t="s">
        <v>613</v>
      </c>
      <c r="E749" s="11"/>
      <c r="F749" s="11"/>
      <c r="G749" s="11"/>
      <c r="H749" s="11"/>
      <c r="I749" s="11"/>
      <c r="J749" s="11"/>
      <c r="K749" s="11"/>
      <c r="L749" s="11"/>
      <c r="M749" s="11"/>
    </row>
    <row r="750" spans="1:13" x14ac:dyDescent="0.2">
      <c r="A750" s="11"/>
      <c r="B750" s="11"/>
      <c r="C750" s="11"/>
      <c r="D750" s="19"/>
      <c r="E750" s="12" t="s">
        <v>614</v>
      </c>
      <c r="F750" s="11">
        <v>1</v>
      </c>
      <c r="G750" s="14">
        <v>70.849999999999994</v>
      </c>
      <c r="H750" s="14">
        <v>0</v>
      </c>
      <c r="I750" s="14">
        <v>0</v>
      </c>
      <c r="J750" s="15">
        <f>F750*(G750+ (G750= 0))*(H750+ (H750= 0))*(I750+ (I750= 0))</f>
        <v>70.849999999999994</v>
      </c>
      <c r="K750" s="11"/>
      <c r="L750" s="11"/>
      <c r="M750" s="11"/>
    </row>
    <row r="751" spans="1:13" x14ac:dyDescent="0.2">
      <c r="A751" s="11"/>
      <c r="B751" s="11"/>
      <c r="C751" s="11"/>
      <c r="D751" s="19"/>
      <c r="E751" s="11"/>
      <c r="F751" s="11"/>
      <c r="G751" s="11"/>
      <c r="H751" s="11"/>
      <c r="I751" s="11"/>
      <c r="J751" s="16" t="s">
        <v>615</v>
      </c>
      <c r="K751" s="10">
        <f>SUM(J750:J750)</f>
        <v>70.849999999999994</v>
      </c>
      <c r="L751" s="17">
        <v>39.380000000000003</v>
      </c>
      <c r="M751" s="10">
        <f>ROUND(L751*K751,2)</f>
        <v>2790.07</v>
      </c>
    </row>
    <row r="752" spans="1:13" ht="0.95" customHeight="1" x14ac:dyDescent="0.2">
      <c r="A752" s="18"/>
      <c r="B752" s="18"/>
      <c r="C752" s="18"/>
      <c r="D752" s="26"/>
      <c r="E752" s="18"/>
      <c r="F752" s="18"/>
      <c r="G752" s="18"/>
      <c r="H752" s="18"/>
      <c r="I752" s="18"/>
      <c r="J752" s="18"/>
      <c r="K752" s="18"/>
      <c r="L752" s="18"/>
      <c r="M752" s="18"/>
    </row>
    <row r="753" spans="1:13" ht="22.5" x14ac:dyDescent="0.2">
      <c r="A753" s="12" t="s">
        <v>616</v>
      </c>
      <c r="B753" s="12" t="s">
        <v>20</v>
      </c>
      <c r="C753" s="12" t="s">
        <v>21</v>
      </c>
      <c r="D753" s="25" t="s">
        <v>617</v>
      </c>
      <c r="E753" s="11"/>
      <c r="F753" s="11"/>
      <c r="G753" s="11"/>
      <c r="H753" s="11"/>
      <c r="I753" s="11"/>
      <c r="J753" s="11"/>
      <c r="K753" s="13">
        <f>K762</f>
        <v>33.195</v>
      </c>
      <c r="L753" s="13">
        <f>L762</f>
        <v>75.510000000000005</v>
      </c>
      <c r="M753" s="13">
        <f>M762</f>
        <v>2506.5500000000002</v>
      </c>
    </row>
    <row r="754" spans="1:13" ht="123.75" x14ac:dyDescent="0.2">
      <c r="A754" s="11"/>
      <c r="B754" s="11"/>
      <c r="C754" s="11"/>
      <c r="D754" s="19" t="s">
        <v>618</v>
      </c>
      <c r="E754" s="11"/>
      <c r="F754" s="11"/>
      <c r="G754" s="11"/>
      <c r="H754" s="11"/>
      <c r="I754" s="11"/>
      <c r="J754" s="11"/>
      <c r="K754" s="11"/>
      <c r="L754" s="11"/>
      <c r="M754" s="11"/>
    </row>
    <row r="755" spans="1:13" x14ac:dyDescent="0.2">
      <c r="A755" s="11"/>
      <c r="B755" s="11"/>
      <c r="C755" s="11"/>
      <c r="D755" s="19"/>
      <c r="E755" s="12" t="s">
        <v>376</v>
      </c>
      <c r="F755" s="11">
        <v>0</v>
      </c>
      <c r="G755" s="17">
        <v>0</v>
      </c>
      <c r="H755" s="17">
        <v>0</v>
      </c>
      <c r="I755" s="17">
        <v>0</v>
      </c>
      <c r="J755" s="13">
        <f>F755*(G755+ (G755= 0))*(H755+ (H755= 0))*(I755+ (I755= 0))</f>
        <v>0</v>
      </c>
      <c r="K755" s="11"/>
      <c r="L755" s="11"/>
      <c r="M755" s="11"/>
    </row>
    <row r="756" spans="1:13" x14ac:dyDescent="0.2">
      <c r="A756" s="11"/>
      <c r="B756" s="11"/>
      <c r="C756" s="11"/>
      <c r="D756" s="19"/>
      <c r="E756" s="12" t="s">
        <v>252</v>
      </c>
      <c r="F756" s="11">
        <v>1</v>
      </c>
      <c r="G756" s="17">
        <v>3.55</v>
      </c>
      <c r="H756" s="17">
        <v>1.5</v>
      </c>
      <c r="I756" s="17">
        <v>0</v>
      </c>
      <c r="J756" s="13">
        <f>F756*(G756+ (G756= 0))*(H756+ (H756= 0))*(I756+ (I756= 0))</f>
        <v>5.3249999999999993</v>
      </c>
      <c r="K756" s="11"/>
      <c r="L756" s="11"/>
      <c r="M756" s="11"/>
    </row>
    <row r="757" spans="1:13" x14ac:dyDescent="0.2">
      <c r="A757" s="11"/>
      <c r="B757" s="11"/>
      <c r="C757" s="11"/>
      <c r="D757" s="19"/>
      <c r="E757" s="12" t="s">
        <v>257</v>
      </c>
      <c r="F757" s="11">
        <v>0</v>
      </c>
      <c r="G757" s="17">
        <v>0</v>
      </c>
      <c r="H757" s="17">
        <v>0</v>
      </c>
      <c r="I757" s="17">
        <v>0</v>
      </c>
      <c r="J757" s="13">
        <f>F757*(G757+ (G757= 0))*(H757+ (H757= 0))*(I757+ (I757= 0))</f>
        <v>0</v>
      </c>
      <c r="K757" s="11"/>
      <c r="L757" s="11"/>
      <c r="M757" s="11"/>
    </row>
    <row r="758" spans="1:13" x14ac:dyDescent="0.2">
      <c r="A758" s="11"/>
      <c r="B758" s="11"/>
      <c r="C758" s="11"/>
      <c r="D758" s="19"/>
      <c r="E758" s="12" t="s">
        <v>383</v>
      </c>
      <c r="F758" s="11">
        <v>1</v>
      </c>
      <c r="G758" s="17">
        <v>5.37</v>
      </c>
      <c r="H758" s="17">
        <v>1.5</v>
      </c>
      <c r="I758" s="17">
        <v>0</v>
      </c>
      <c r="J758" s="13">
        <f>F758*(G758+ (G758= 0))*(H758+ (H758= 0))*(I758+ (I758= 0))</f>
        <v>8.0549999999999997</v>
      </c>
      <c r="K758" s="11"/>
      <c r="L758" s="11"/>
      <c r="M758" s="11"/>
    </row>
    <row r="759" spans="1:13" x14ac:dyDescent="0.2">
      <c r="A759" s="11"/>
      <c r="B759" s="11"/>
      <c r="C759" s="11"/>
      <c r="D759" s="19"/>
      <c r="E759" s="12" t="s">
        <v>619</v>
      </c>
      <c r="F759" s="11">
        <v>1</v>
      </c>
      <c r="G759" s="17">
        <v>3.72</v>
      </c>
      <c r="H759" s="17">
        <v>1.5</v>
      </c>
      <c r="I759" s="17">
        <v>0</v>
      </c>
      <c r="J759" s="13">
        <f>F759*(G759+ (G759= 0))*(H759+ (H759= 0))*(I759+ (I759= 0))</f>
        <v>5.58</v>
      </c>
      <c r="K759" s="11"/>
      <c r="L759" s="11"/>
      <c r="M759" s="11"/>
    </row>
    <row r="760" spans="1:13" x14ac:dyDescent="0.2">
      <c r="A760" s="11"/>
      <c r="B760" s="11"/>
      <c r="C760" s="11"/>
      <c r="D760" s="19"/>
      <c r="E760" s="12" t="s">
        <v>620</v>
      </c>
      <c r="F760" s="11">
        <v>1</v>
      </c>
      <c r="G760" s="17">
        <v>10.3</v>
      </c>
      <c r="H760" s="17">
        <v>0.6</v>
      </c>
      <c r="I760" s="17">
        <v>0</v>
      </c>
      <c r="J760" s="13">
        <f>F760*(G760+ (G760= 0))*(H760+ (H760= 0))*(I760+ (I760= 0))</f>
        <v>6.1800000000000006</v>
      </c>
      <c r="K760" s="11"/>
      <c r="L760" s="11"/>
      <c r="M760" s="11"/>
    </row>
    <row r="761" spans="1:13" x14ac:dyDescent="0.2">
      <c r="A761" s="11"/>
      <c r="B761" s="11"/>
      <c r="C761" s="11"/>
      <c r="D761" s="19"/>
      <c r="E761" s="12" t="s">
        <v>385</v>
      </c>
      <c r="F761" s="11">
        <v>1</v>
      </c>
      <c r="G761" s="17">
        <v>5.37</v>
      </c>
      <c r="H761" s="17">
        <v>1.5</v>
      </c>
      <c r="I761" s="17">
        <v>0</v>
      </c>
      <c r="J761" s="13">
        <f>F761*(G761+ (G761= 0))*(H761+ (H761= 0))*(I761+ (I761= 0))</f>
        <v>8.0549999999999997</v>
      </c>
      <c r="K761" s="11"/>
      <c r="L761" s="11"/>
      <c r="M761" s="11"/>
    </row>
    <row r="762" spans="1:13" x14ac:dyDescent="0.2">
      <c r="A762" s="11"/>
      <c r="B762" s="11"/>
      <c r="C762" s="11"/>
      <c r="D762" s="19"/>
      <c r="E762" s="11"/>
      <c r="F762" s="11"/>
      <c r="G762" s="11"/>
      <c r="H762" s="11"/>
      <c r="I762" s="11"/>
      <c r="J762" s="16" t="s">
        <v>621</v>
      </c>
      <c r="K762" s="10">
        <f>SUM(J755:J761)</f>
        <v>33.195</v>
      </c>
      <c r="L762" s="17">
        <v>75.510000000000005</v>
      </c>
      <c r="M762" s="10">
        <f>ROUND(L762*K762,2)</f>
        <v>2506.5500000000002</v>
      </c>
    </row>
    <row r="763" spans="1:13" ht="0.95" customHeight="1" x14ac:dyDescent="0.2">
      <c r="A763" s="18"/>
      <c r="B763" s="18"/>
      <c r="C763" s="18"/>
      <c r="D763" s="26"/>
      <c r="E763" s="18"/>
      <c r="F763" s="18"/>
      <c r="G763" s="18"/>
      <c r="H763" s="18"/>
      <c r="I763" s="18"/>
      <c r="J763" s="18"/>
      <c r="K763" s="18"/>
      <c r="L763" s="18"/>
      <c r="M763" s="18"/>
    </row>
    <row r="764" spans="1:13" ht="22.5" x14ac:dyDescent="0.2">
      <c r="A764" s="12" t="s">
        <v>622</v>
      </c>
      <c r="B764" s="12" t="s">
        <v>20</v>
      </c>
      <c r="C764" s="12" t="s">
        <v>21</v>
      </c>
      <c r="D764" s="25" t="s">
        <v>623</v>
      </c>
      <c r="E764" s="11"/>
      <c r="F764" s="11"/>
      <c r="G764" s="11"/>
      <c r="H764" s="11"/>
      <c r="I764" s="11"/>
      <c r="J764" s="11"/>
      <c r="K764" s="13">
        <f>K771</f>
        <v>62.39</v>
      </c>
      <c r="L764" s="13">
        <f>L771</f>
        <v>247</v>
      </c>
      <c r="M764" s="13">
        <f>M771</f>
        <v>15410.33</v>
      </c>
    </row>
    <row r="765" spans="1:13" ht="315" x14ac:dyDescent="0.2">
      <c r="A765" s="11"/>
      <c r="B765" s="11"/>
      <c r="C765" s="11"/>
      <c r="D765" s="19" t="s">
        <v>624</v>
      </c>
      <c r="E765" s="11"/>
      <c r="F765" s="11"/>
      <c r="G765" s="11"/>
      <c r="H765" s="11"/>
      <c r="I765" s="11"/>
      <c r="J765" s="11"/>
      <c r="K765" s="11"/>
      <c r="L765" s="11"/>
      <c r="M765" s="11"/>
    </row>
    <row r="766" spans="1:13" x14ac:dyDescent="0.2">
      <c r="A766" s="11"/>
      <c r="B766" s="11"/>
      <c r="C766" s="11"/>
      <c r="D766" s="19"/>
      <c r="E766" s="12" t="s">
        <v>625</v>
      </c>
      <c r="F766" s="11">
        <v>1</v>
      </c>
      <c r="G766" s="17">
        <v>3.24</v>
      </c>
      <c r="H766" s="17">
        <v>0</v>
      </c>
      <c r="I766" s="17">
        <v>0</v>
      </c>
      <c r="J766" s="13">
        <f>F766*(G766+ (G766= 0))*(H766+ (H766= 0))*(I766+ (I766= 0))</f>
        <v>3.24</v>
      </c>
      <c r="K766" s="11"/>
      <c r="L766" s="11"/>
      <c r="M766" s="11"/>
    </row>
    <row r="767" spans="1:13" x14ac:dyDescent="0.2">
      <c r="A767" s="11"/>
      <c r="B767" s="11"/>
      <c r="C767" s="11"/>
      <c r="D767" s="19"/>
      <c r="E767" s="12" t="s">
        <v>626</v>
      </c>
      <c r="F767" s="11">
        <v>1</v>
      </c>
      <c r="G767" s="17">
        <v>4.68</v>
      </c>
      <c r="H767" s="17">
        <v>0</v>
      </c>
      <c r="I767" s="17">
        <v>0</v>
      </c>
      <c r="J767" s="13">
        <f>F767*(G767+ (G767= 0))*(H767+ (H767= 0))*(I767+ (I767= 0))</f>
        <v>4.68</v>
      </c>
      <c r="K767" s="11"/>
      <c r="L767" s="11"/>
      <c r="M767" s="11"/>
    </row>
    <row r="768" spans="1:13" x14ac:dyDescent="0.2">
      <c r="A768" s="11"/>
      <c r="B768" s="11"/>
      <c r="C768" s="11"/>
      <c r="D768" s="19"/>
      <c r="E768" s="12" t="s">
        <v>627</v>
      </c>
      <c r="F768" s="11">
        <v>1</v>
      </c>
      <c r="G768" s="17">
        <v>12.7</v>
      </c>
      <c r="H768" s="17">
        <v>0</v>
      </c>
      <c r="I768" s="17">
        <v>0</v>
      </c>
      <c r="J768" s="13">
        <f>F768*(G768+ (G768= 0))*(H768+ (H768= 0))*(I768+ (I768= 0))</f>
        <v>12.7</v>
      </c>
      <c r="K768" s="11"/>
      <c r="L768" s="11"/>
      <c r="M768" s="11"/>
    </row>
    <row r="769" spans="1:13" x14ac:dyDescent="0.2">
      <c r="A769" s="11"/>
      <c r="B769" s="11"/>
      <c r="C769" s="11"/>
      <c r="D769" s="19"/>
      <c r="E769" s="12" t="s">
        <v>628</v>
      </c>
      <c r="F769" s="11">
        <v>1</v>
      </c>
      <c r="G769" s="17">
        <v>20.99</v>
      </c>
      <c r="H769" s="17">
        <v>0</v>
      </c>
      <c r="I769" s="17">
        <v>0</v>
      </c>
      <c r="J769" s="13">
        <f>F769*(G769+ (G769= 0))*(H769+ (H769= 0))*(I769+ (I769= 0))</f>
        <v>20.99</v>
      </c>
      <c r="K769" s="11"/>
      <c r="L769" s="11"/>
      <c r="M769" s="11"/>
    </row>
    <row r="770" spans="1:13" x14ac:dyDescent="0.2">
      <c r="A770" s="11"/>
      <c r="B770" s="11"/>
      <c r="C770" s="11"/>
      <c r="D770" s="19"/>
      <c r="E770" s="12" t="s">
        <v>0</v>
      </c>
      <c r="F770" s="11">
        <v>1</v>
      </c>
      <c r="G770" s="17">
        <v>20.78</v>
      </c>
      <c r="H770" s="17">
        <v>0</v>
      </c>
      <c r="I770" s="17">
        <v>0</v>
      </c>
      <c r="J770" s="13">
        <f>F770*(G770+ (G770= 0))*(H770+ (H770= 0))*(I770+ (I770= 0))</f>
        <v>20.78</v>
      </c>
      <c r="K770" s="11"/>
      <c r="L770" s="11"/>
      <c r="M770" s="11"/>
    </row>
    <row r="771" spans="1:13" x14ac:dyDescent="0.2">
      <c r="A771" s="11"/>
      <c r="B771" s="11"/>
      <c r="C771" s="11"/>
      <c r="D771" s="19"/>
      <c r="E771" s="11"/>
      <c r="F771" s="11"/>
      <c r="G771" s="11"/>
      <c r="H771" s="11"/>
      <c r="I771" s="11"/>
      <c r="J771" s="16" t="s">
        <v>629</v>
      </c>
      <c r="K771" s="10">
        <f>SUM(J766:J770)</f>
        <v>62.39</v>
      </c>
      <c r="L771" s="17">
        <v>247</v>
      </c>
      <c r="M771" s="10">
        <f>ROUND(L771*K771,2)</f>
        <v>15410.33</v>
      </c>
    </row>
    <row r="772" spans="1:13" ht="0.95" customHeight="1" x14ac:dyDescent="0.2">
      <c r="A772" s="18"/>
      <c r="B772" s="18"/>
      <c r="C772" s="18"/>
      <c r="D772" s="26"/>
      <c r="E772" s="18"/>
      <c r="F772" s="18"/>
      <c r="G772" s="18"/>
      <c r="H772" s="18"/>
      <c r="I772" s="18"/>
      <c r="J772" s="18"/>
      <c r="K772" s="18"/>
      <c r="L772" s="18"/>
      <c r="M772" s="18"/>
    </row>
    <row r="773" spans="1:13" ht="22.5" x14ac:dyDescent="0.2">
      <c r="A773" s="12" t="s">
        <v>630</v>
      </c>
      <c r="B773" s="12" t="s">
        <v>20</v>
      </c>
      <c r="C773" s="12" t="s">
        <v>21</v>
      </c>
      <c r="D773" s="25" t="s">
        <v>631</v>
      </c>
      <c r="E773" s="11"/>
      <c r="F773" s="11"/>
      <c r="G773" s="11"/>
      <c r="H773" s="11"/>
      <c r="I773" s="11"/>
      <c r="J773" s="11"/>
      <c r="K773" s="13">
        <f>K776</f>
        <v>25</v>
      </c>
      <c r="L773" s="13">
        <f>L776</f>
        <v>80.95</v>
      </c>
      <c r="M773" s="13">
        <f>M776</f>
        <v>2023.75</v>
      </c>
    </row>
    <row r="774" spans="1:13" ht="146.25" x14ac:dyDescent="0.2">
      <c r="A774" s="11"/>
      <c r="B774" s="11"/>
      <c r="C774" s="11"/>
      <c r="D774" s="19" t="s">
        <v>632</v>
      </c>
      <c r="E774" s="11"/>
      <c r="F774" s="11"/>
      <c r="G774" s="11"/>
      <c r="H774" s="11"/>
      <c r="I774" s="11"/>
      <c r="J774" s="11"/>
      <c r="K774" s="11"/>
      <c r="L774" s="11"/>
      <c r="M774" s="11"/>
    </row>
    <row r="775" spans="1:13" x14ac:dyDescent="0.2">
      <c r="A775" s="11"/>
      <c r="B775" s="11"/>
      <c r="C775" s="11"/>
      <c r="D775" s="19"/>
      <c r="E775" s="12" t="s">
        <v>35</v>
      </c>
      <c r="F775" s="11">
        <v>1</v>
      </c>
      <c r="G775" s="17">
        <v>25</v>
      </c>
      <c r="H775" s="17">
        <v>0</v>
      </c>
      <c r="I775" s="17">
        <v>0</v>
      </c>
      <c r="J775" s="13">
        <f>F775*(G775+ (G775= 0))*(H775+ (H775= 0))*(I775+ (I775= 0))</f>
        <v>25</v>
      </c>
      <c r="K775" s="11"/>
      <c r="L775" s="11"/>
      <c r="M775" s="11"/>
    </row>
    <row r="776" spans="1:13" x14ac:dyDescent="0.2">
      <c r="A776" s="11"/>
      <c r="B776" s="11"/>
      <c r="C776" s="11"/>
      <c r="D776" s="19"/>
      <c r="E776" s="11"/>
      <c r="F776" s="11"/>
      <c r="G776" s="11"/>
      <c r="H776" s="11"/>
      <c r="I776" s="11"/>
      <c r="J776" s="16" t="s">
        <v>633</v>
      </c>
      <c r="K776" s="10">
        <f>SUM(J775:J775)</f>
        <v>25</v>
      </c>
      <c r="L776" s="17">
        <v>80.95</v>
      </c>
      <c r="M776" s="10">
        <f>ROUND(L776*K776,2)</f>
        <v>2023.75</v>
      </c>
    </row>
    <row r="777" spans="1:13" ht="0.95" customHeight="1" x14ac:dyDescent="0.2">
      <c r="A777" s="18"/>
      <c r="B777" s="18"/>
      <c r="C777" s="18"/>
      <c r="D777" s="26"/>
      <c r="E777" s="18"/>
      <c r="F777" s="18"/>
      <c r="G777" s="18"/>
      <c r="H777" s="18"/>
      <c r="I777" s="18"/>
      <c r="J777" s="18"/>
      <c r="K777" s="18"/>
      <c r="L777" s="18"/>
      <c r="M777" s="18"/>
    </row>
    <row r="778" spans="1:13" x14ac:dyDescent="0.2">
      <c r="A778" s="12" t="s">
        <v>634</v>
      </c>
      <c r="B778" s="12" t="s">
        <v>20</v>
      </c>
      <c r="C778" s="12" t="s">
        <v>21</v>
      </c>
      <c r="D778" s="25" t="s">
        <v>635</v>
      </c>
      <c r="E778" s="11"/>
      <c r="F778" s="11"/>
      <c r="G778" s="11"/>
      <c r="H778" s="11"/>
      <c r="I778" s="11"/>
      <c r="J778" s="11"/>
      <c r="K778" s="13">
        <f>K781</f>
        <v>25</v>
      </c>
      <c r="L778" s="13">
        <f>L781</f>
        <v>79.39</v>
      </c>
      <c r="M778" s="13">
        <f>M781</f>
        <v>1984.75</v>
      </c>
    </row>
    <row r="779" spans="1:13" ht="146.25" x14ac:dyDescent="0.2">
      <c r="A779" s="11"/>
      <c r="B779" s="11"/>
      <c r="C779" s="11"/>
      <c r="D779" s="19" t="s">
        <v>636</v>
      </c>
      <c r="E779" s="11"/>
      <c r="F779" s="11"/>
      <c r="G779" s="11"/>
      <c r="H779" s="11"/>
      <c r="I779" s="11"/>
      <c r="J779" s="11"/>
      <c r="K779" s="11"/>
      <c r="L779" s="11"/>
      <c r="M779" s="11"/>
    </row>
    <row r="780" spans="1:13" x14ac:dyDescent="0.2">
      <c r="A780" s="11"/>
      <c r="B780" s="11"/>
      <c r="C780" s="11"/>
      <c r="D780" s="19"/>
      <c r="E780" s="12" t="s">
        <v>35</v>
      </c>
      <c r="F780" s="11">
        <v>1</v>
      </c>
      <c r="G780" s="17">
        <v>25</v>
      </c>
      <c r="H780" s="17">
        <v>0</v>
      </c>
      <c r="I780" s="17">
        <v>0</v>
      </c>
      <c r="J780" s="13">
        <f>F780*(G780+ (G780= 0))*(H780+ (H780= 0))*(I780+ (I780= 0))</f>
        <v>25</v>
      </c>
      <c r="K780" s="11"/>
      <c r="L780" s="11"/>
      <c r="M780" s="11"/>
    </row>
    <row r="781" spans="1:13" x14ac:dyDescent="0.2">
      <c r="A781" s="11"/>
      <c r="B781" s="11"/>
      <c r="C781" s="11"/>
      <c r="D781" s="19"/>
      <c r="E781" s="11"/>
      <c r="F781" s="11"/>
      <c r="G781" s="11"/>
      <c r="H781" s="11"/>
      <c r="I781" s="11"/>
      <c r="J781" s="16" t="s">
        <v>637</v>
      </c>
      <c r="K781" s="10">
        <f>SUM(J780:J780)</f>
        <v>25</v>
      </c>
      <c r="L781" s="17">
        <v>79.39</v>
      </c>
      <c r="M781" s="10">
        <f>ROUND(L781*K781,2)</f>
        <v>1984.75</v>
      </c>
    </row>
    <row r="782" spans="1:13" ht="0.95" customHeight="1" x14ac:dyDescent="0.2">
      <c r="A782" s="18"/>
      <c r="B782" s="18"/>
      <c r="C782" s="18"/>
      <c r="D782" s="26"/>
      <c r="E782" s="18"/>
      <c r="F782" s="18"/>
      <c r="G782" s="18"/>
      <c r="H782" s="18"/>
      <c r="I782" s="18"/>
      <c r="J782" s="18"/>
      <c r="K782" s="18"/>
      <c r="L782" s="18"/>
      <c r="M782" s="18"/>
    </row>
    <row r="783" spans="1:13" x14ac:dyDescent="0.2">
      <c r="A783" s="12" t="s">
        <v>638</v>
      </c>
      <c r="B783" s="12" t="s">
        <v>20</v>
      </c>
      <c r="C783" s="12" t="s">
        <v>21</v>
      </c>
      <c r="D783" s="25" t="s">
        <v>639</v>
      </c>
      <c r="E783" s="11"/>
      <c r="F783" s="11"/>
      <c r="G783" s="11"/>
      <c r="H783" s="11"/>
      <c r="I783" s="11"/>
      <c r="J783" s="11"/>
      <c r="K783" s="13">
        <f>K786</f>
        <v>9.1</v>
      </c>
      <c r="L783" s="13">
        <f>L786</f>
        <v>110.55</v>
      </c>
      <c r="M783" s="13">
        <f>M786</f>
        <v>1006.01</v>
      </c>
    </row>
    <row r="784" spans="1:13" ht="90" x14ac:dyDescent="0.2">
      <c r="A784" s="11"/>
      <c r="B784" s="11"/>
      <c r="C784" s="11"/>
      <c r="D784" s="19" t="s">
        <v>640</v>
      </c>
      <c r="E784" s="11"/>
      <c r="F784" s="11"/>
      <c r="G784" s="11"/>
      <c r="H784" s="11"/>
      <c r="I784" s="11"/>
      <c r="J784" s="11"/>
      <c r="K784" s="11"/>
      <c r="L784" s="11"/>
      <c r="M784" s="11"/>
    </row>
    <row r="785" spans="1:13" x14ac:dyDescent="0.2">
      <c r="A785" s="11"/>
      <c r="B785" s="11"/>
      <c r="C785" s="11"/>
      <c r="D785" s="19"/>
      <c r="E785" s="12" t="s">
        <v>641</v>
      </c>
      <c r="F785" s="11">
        <v>1</v>
      </c>
      <c r="G785" s="17">
        <v>4.55</v>
      </c>
      <c r="H785" s="17">
        <v>0</v>
      </c>
      <c r="I785" s="17">
        <v>2</v>
      </c>
      <c r="J785" s="13">
        <f>F785*(G785+ (G785= 0))*(H785+ (H785= 0))*(I785+ (I785= 0))</f>
        <v>9.1</v>
      </c>
      <c r="K785" s="11"/>
      <c r="L785" s="11"/>
      <c r="M785" s="11"/>
    </row>
    <row r="786" spans="1:13" x14ac:dyDescent="0.2">
      <c r="A786" s="11"/>
      <c r="B786" s="11"/>
      <c r="C786" s="11"/>
      <c r="D786" s="19"/>
      <c r="E786" s="11"/>
      <c r="F786" s="11"/>
      <c r="G786" s="11"/>
      <c r="H786" s="11"/>
      <c r="I786" s="11"/>
      <c r="J786" s="16" t="s">
        <v>642</v>
      </c>
      <c r="K786" s="10">
        <f>SUM(J785:J785)</f>
        <v>9.1</v>
      </c>
      <c r="L786" s="17">
        <v>110.55</v>
      </c>
      <c r="M786" s="10">
        <f>ROUND(L786*K786,2)</f>
        <v>1006.01</v>
      </c>
    </row>
    <row r="787" spans="1:13" ht="0.95" customHeight="1" x14ac:dyDescent="0.2">
      <c r="A787" s="18"/>
      <c r="B787" s="18"/>
      <c r="C787" s="18"/>
      <c r="D787" s="26"/>
      <c r="E787" s="18"/>
      <c r="F787" s="18"/>
      <c r="G787" s="18"/>
      <c r="H787" s="18"/>
      <c r="I787" s="18"/>
      <c r="J787" s="18"/>
      <c r="K787" s="18"/>
      <c r="L787" s="18"/>
      <c r="M787" s="18"/>
    </row>
    <row r="788" spans="1:13" ht="22.5" x14ac:dyDescent="0.2">
      <c r="A788" s="12" t="s">
        <v>643</v>
      </c>
      <c r="B788" s="12" t="s">
        <v>20</v>
      </c>
      <c r="C788" s="12" t="s">
        <v>21</v>
      </c>
      <c r="D788" s="25" t="s">
        <v>644</v>
      </c>
      <c r="E788" s="11"/>
      <c r="F788" s="11"/>
      <c r="G788" s="11"/>
      <c r="H788" s="11"/>
      <c r="I788" s="11"/>
      <c r="J788" s="11"/>
      <c r="K788" s="13">
        <f>K796</f>
        <v>5.3000000000000007</v>
      </c>
      <c r="L788" s="13">
        <f>L796</f>
        <v>118.94</v>
      </c>
      <c r="M788" s="13">
        <f>M796</f>
        <v>630.38</v>
      </c>
    </row>
    <row r="789" spans="1:13" ht="101.25" x14ac:dyDescent="0.2">
      <c r="A789" s="11"/>
      <c r="B789" s="11"/>
      <c r="C789" s="11"/>
      <c r="D789" s="19" t="s">
        <v>645</v>
      </c>
      <c r="E789" s="11"/>
      <c r="F789" s="11"/>
      <c r="G789" s="11"/>
      <c r="H789" s="11"/>
      <c r="I789" s="11"/>
      <c r="J789" s="11"/>
      <c r="K789" s="11"/>
      <c r="L789" s="11"/>
      <c r="M789" s="11"/>
    </row>
    <row r="790" spans="1:13" x14ac:dyDescent="0.2">
      <c r="A790" s="11"/>
      <c r="B790" s="11"/>
      <c r="C790" s="11"/>
      <c r="D790" s="19"/>
      <c r="E790" s="12" t="s">
        <v>646</v>
      </c>
      <c r="F790" s="11">
        <v>0</v>
      </c>
      <c r="G790" s="17">
        <v>0</v>
      </c>
      <c r="H790" s="17">
        <v>0</v>
      </c>
      <c r="I790" s="17">
        <v>0</v>
      </c>
      <c r="J790" s="13">
        <f>F790*(G790+ (G790= 0))*(H790+ (H790= 0))*(I790+ (I790= 0))</f>
        <v>0</v>
      </c>
      <c r="K790" s="11"/>
      <c r="L790" s="11"/>
      <c r="M790" s="11"/>
    </row>
    <row r="791" spans="1:13" x14ac:dyDescent="0.2">
      <c r="A791" s="11"/>
      <c r="B791" s="11"/>
      <c r="C791" s="11"/>
      <c r="D791" s="19"/>
      <c r="E791" s="12" t="s">
        <v>647</v>
      </c>
      <c r="F791" s="11">
        <v>2</v>
      </c>
      <c r="G791" s="17">
        <v>1</v>
      </c>
      <c r="H791" s="17">
        <v>0</v>
      </c>
      <c r="I791" s="17">
        <v>0</v>
      </c>
      <c r="J791" s="13">
        <f>F791*(G791+ (G791= 0))*(H791+ (H791= 0))*(I791+ (I791= 0))</f>
        <v>2</v>
      </c>
      <c r="K791" s="11"/>
      <c r="L791" s="11"/>
      <c r="M791" s="11"/>
    </row>
    <row r="792" spans="1:13" x14ac:dyDescent="0.2">
      <c r="A792" s="11"/>
      <c r="B792" s="11"/>
      <c r="C792" s="11"/>
      <c r="D792" s="19"/>
      <c r="E792" s="12" t="s">
        <v>648</v>
      </c>
      <c r="F792" s="11">
        <v>1</v>
      </c>
      <c r="G792" s="17">
        <v>2</v>
      </c>
      <c r="H792" s="17">
        <v>0.3</v>
      </c>
      <c r="I792" s="17">
        <v>0</v>
      </c>
      <c r="J792" s="13">
        <f>F792*(G792+ (G792= 0))*(H792+ (H792= 0))*(I792+ (I792= 0))</f>
        <v>0.6</v>
      </c>
      <c r="K792" s="11"/>
      <c r="L792" s="11"/>
      <c r="M792" s="11"/>
    </row>
    <row r="793" spans="1:13" x14ac:dyDescent="0.2">
      <c r="A793" s="11"/>
      <c r="B793" s="11"/>
      <c r="C793" s="11"/>
      <c r="D793" s="19"/>
      <c r="E793" s="12" t="s">
        <v>649</v>
      </c>
      <c r="F793" s="11">
        <v>1</v>
      </c>
      <c r="G793" s="17">
        <v>1</v>
      </c>
      <c r="H793" s="17">
        <v>0.3</v>
      </c>
      <c r="I793" s="17">
        <v>0</v>
      </c>
      <c r="J793" s="13">
        <f>F793*(G793+ (G793= 0))*(H793+ (H793= 0))*(I793+ (I793= 0))</f>
        <v>0.3</v>
      </c>
      <c r="K793" s="11"/>
      <c r="L793" s="11"/>
      <c r="M793" s="11"/>
    </row>
    <row r="794" spans="1:13" x14ac:dyDescent="0.2">
      <c r="A794" s="11"/>
      <c r="B794" s="11"/>
      <c r="C794" s="11"/>
      <c r="D794" s="19"/>
      <c r="E794" s="12" t="s">
        <v>650</v>
      </c>
      <c r="F794" s="11">
        <v>5</v>
      </c>
      <c r="G794" s="17">
        <v>1</v>
      </c>
      <c r="H794" s="17">
        <v>0.3</v>
      </c>
      <c r="I794" s="17">
        <v>0</v>
      </c>
      <c r="J794" s="13">
        <f>F794*(G794+ (G794= 0))*(H794+ (H794= 0))*(I794+ (I794= 0))</f>
        <v>1.5</v>
      </c>
      <c r="K794" s="11"/>
      <c r="L794" s="11"/>
      <c r="M794" s="11"/>
    </row>
    <row r="795" spans="1:13" x14ac:dyDescent="0.2">
      <c r="A795" s="11"/>
      <c r="B795" s="11"/>
      <c r="C795" s="11"/>
      <c r="D795" s="19"/>
      <c r="E795" s="12" t="s">
        <v>0</v>
      </c>
      <c r="F795" s="11">
        <v>2</v>
      </c>
      <c r="G795" s="17">
        <v>1.5</v>
      </c>
      <c r="H795" s="17">
        <v>0.3</v>
      </c>
      <c r="I795" s="17">
        <v>0</v>
      </c>
      <c r="J795" s="13">
        <f>F795*(G795+ (G795= 0))*(H795+ (H795= 0))*(I795+ (I795= 0))</f>
        <v>0.89999999999999991</v>
      </c>
      <c r="K795" s="11"/>
      <c r="L795" s="11"/>
      <c r="M795" s="11"/>
    </row>
    <row r="796" spans="1:13" x14ac:dyDescent="0.2">
      <c r="A796" s="11"/>
      <c r="B796" s="11"/>
      <c r="C796" s="11"/>
      <c r="D796" s="19"/>
      <c r="E796" s="11"/>
      <c r="F796" s="11"/>
      <c r="G796" s="11"/>
      <c r="H796" s="11"/>
      <c r="I796" s="11"/>
      <c r="J796" s="16" t="s">
        <v>651</v>
      </c>
      <c r="K796" s="10">
        <f>SUM(J790:J795)</f>
        <v>5.3000000000000007</v>
      </c>
      <c r="L796" s="17">
        <v>118.94</v>
      </c>
      <c r="M796" s="10">
        <f>ROUND(L796*K796,2)</f>
        <v>630.38</v>
      </c>
    </row>
    <row r="797" spans="1:13" ht="0.95" customHeight="1" x14ac:dyDescent="0.2">
      <c r="A797" s="18"/>
      <c r="B797" s="18"/>
      <c r="C797" s="18"/>
      <c r="D797" s="26"/>
      <c r="E797" s="18"/>
      <c r="F797" s="18"/>
      <c r="G797" s="18"/>
      <c r="H797" s="18"/>
      <c r="I797" s="18"/>
      <c r="J797" s="18"/>
      <c r="K797" s="18"/>
      <c r="L797" s="18"/>
      <c r="M797" s="18"/>
    </row>
    <row r="798" spans="1:13" x14ac:dyDescent="0.2">
      <c r="A798" s="12" t="s">
        <v>652</v>
      </c>
      <c r="B798" s="12" t="s">
        <v>20</v>
      </c>
      <c r="C798" s="12" t="s">
        <v>21</v>
      </c>
      <c r="D798" s="25" t="s">
        <v>653</v>
      </c>
      <c r="E798" s="11"/>
      <c r="F798" s="11"/>
      <c r="G798" s="11"/>
      <c r="H798" s="11"/>
      <c r="I798" s="11"/>
      <c r="J798" s="11"/>
      <c r="K798" s="13">
        <f>K801</f>
        <v>10</v>
      </c>
      <c r="L798" s="13">
        <f>L801</f>
        <v>29.53</v>
      </c>
      <c r="M798" s="13">
        <f>M801</f>
        <v>295.3</v>
      </c>
    </row>
    <row r="799" spans="1:13" ht="45" x14ac:dyDescent="0.2">
      <c r="A799" s="11"/>
      <c r="B799" s="11"/>
      <c r="C799" s="11"/>
      <c r="D799" s="19" t="s">
        <v>654</v>
      </c>
      <c r="E799" s="11"/>
      <c r="F799" s="11"/>
      <c r="G799" s="11"/>
      <c r="H799" s="11"/>
      <c r="I799" s="11"/>
      <c r="J799" s="11"/>
      <c r="K799" s="11"/>
      <c r="L799" s="11"/>
      <c r="M799" s="11"/>
    </row>
    <row r="800" spans="1:13" x14ac:dyDescent="0.2">
      <c r="A800" s="11"/>
      <c r="B800" s="11"/>
      <c r="C800" s="11"/>
      <c r="D800" s="19"/>
      <c r="E800" s="12" t="s">
        <v>35</v>
      </c>
      <c r="F800" s="11">
        <v>1</v>
      </c>
      <c r="G800" s="17">
        <v>10</v>
      </c>
      <c r="H800" s="17">
        <v>0</v>
      </c>
      <c r="I800" s="17">
        <v>0</v>
      </c>
      <c r="J800" s="13">
        <f>F800*(G800+ (G800= 0))*(H800+ (H800= 0))*(I800+ (I800= 0))</f>
        <v>10</v>
      </c>
      <c r="K800" s="11"/>
      <c r="L800" s="11"/>
      <c r="M800" s="11"/>
    </row>
    <row r="801" spans="1:13" x14ac:dyDescent="0.2">
      <c r="A801" s="11"/>
      <c r="B801" s="11"/>
      <c r="C801" s="11"/>
      <c r="D801" s="19"/>
      <c r="E801" s="11"/>
      <c r="F801" s="11"/>
      <c r="G801" s="11"/>
      <c r="H801" s="11"/>
      <c r="I801" s="11"/>
      <c r="J801" s="16" t="s">
        <v>655</v>
      </c>
      <c r="K801" s="10">
        <f>SUM(J800:J800)</f>
        <v>10</v>
      </c>
      <c r="L801" s="17">
        <v>29.53</v>
      </c>
      <c r="M801" s="10">
        <f>ROUND(L801*K801,2)</f>
        <v>295.3</v>
      </c>
    </row>
    <row r="802" spans="1:13" ht="0.95" customHeight="1" x14ac:dyDescent="0.2">
      <c r="A802" s="18"/>
      <c r="B802" s="18"/>
      <c r="C802" s="18"/>
      <c r="D802" s="26"/>
      <c r="E802" s="18"/>
      <c r="F802" s="18"/>
      <c r="G802" s="18"/>
      <c r="H802" s="18"/>
      <c r="I802" s="18"/>
      <c r="J802" s="18"/>
      <c r="K802" s="18"/>
      <c r="L802" s="18"/>
      <c r="M802" s="18"/>
    </row>
    <row r="803" spans="1:13" x14ac:dyDescent="0.2">
      <c r="A803" s="12" t="s">
        <v>656</v>
      </c>
      <c r="B803" s="12" t="s">
        <v>20</v>
      </c>
      <c r="C803" s="12" t="s">
        <v>21</v>
      </c>
      <c r="D803" s="25" t="s">
        <v>657</v>
      </c>
      <c r="E803" s="11"/>
      <c r="F803" s="11"/>
      <c r="G803" s="11"/>
      <c r="H803" s="11"/>
      <c r="I803" s="11"/>
      <c r="J803" s="11"/>
      <c r="K803" s="13">
        <f>K806</f>
        <v>9.1</v>
      </c>
      <c r="L803" s="13">
        <f>L806</f>
        <v>28.02</v>
      </c>
      <c r="M803" s="13">
        <f>M806</f>
        <v>254.98</v>
      </c>
    </row>
    <row r="804" spans="1:13" ht="101.25" x14ac:dyDescent="0.2">
      <c r="A804" s="11"/>
      <c r="B804" s="11"/>
      <c r="C804" s="11"/>
      <c r="D804" s="19" t="s">
        <v>658</v>
      </c>
      <c r="E804" s="11"/>
      <c r="F804" s="11"/>
      <c r="G804" s="11"/>
      <c r="H804" s="11"/>
      <c r="I804" s="11"/>
      <c r="J804" s="11"/>
      <c r="K804" s="11"/>
      <c r="L804" s="11"/>
      <c r="M804" s="11"/>
    </row>
    <row r="805" spans="1:13" x14ac:dyDescent="0.2">
      <c r="A805" s="11"/>
      <c r="B805" s="11"/>
      <c r="C805" s="11"/>
      <c r="D805" s="19"/>
      <c r="E805" s="12" t="s">
        <v>641</v>
      </c>
      <c r="F805" s="11">
        <v>1</v>
      </c>
      <c r="G805" s="17">
        <v>4.55</v>
      </c>
      <c r="H805" s="17">
        <v>0</v>
      </c>
      <c r="I805" s="17">
        <v>2</v>
      </c>
      <c r="J805" s="13">
        <f>F805*(G805+ (G805= 0))*(H805+ (H805= 0))*(I805+ (I805= 0))</f>
        <v>9.1</v>
      </c>
      <c r="K805" s="11"/>
      <c r="L805" s="11"/>
      <c r="M805" s="11"/>
    </row>
    <row r="806" spans="1:13" x14ac:dyDescent="0.2">
      <c r="A806" s="11"/>
      <c r="B806" s="11"/>
      <c r="C806" s="11"/>
      <c r="D806" s="19"/>
      <c r="E806" s="11"/>
      <c r="F806" s="11"/>
      <c r="G806" s="11"/>
      <c r="H806" s="11"/>
      <c r="I806" s="11"/>
      <c r="J806" s="16" t="s">
        <v>659</v>
      </c>
      <c r="K806" s="10">
        <f>SUM(J805:J805)</f>
        <v>9.1</v>
      </c>
      <c r="L806" s="17">
        <v>28.02</v>
      </c>
      <c r="M806" s="10">
        <f>ROUND(L806*K806,2)</f>
        <v>254.98</v>
      </c>
    </row>
    <row r="807" spans="1:13" ht="0.95" customHeight="1" x14ac:dyDescent="0.2">
      <c r="A807" s="18"/>
      <c r="B807" s="18"/>
      <c r="C807" s="18"/>
      <c r="D807" s="26"/>
      <c r="E807" s="18"/>
      <c r="F807" s="18"/>
      <c r="G807" s="18"/>
      <c r="H807" s="18"/>
      <c r="I807" s="18"/>
      <c r="J807" s="18"/>
      <c r="K807" s="18"/>
      <c r="L807" s="18"/>
      <c r="M807" s="18"/>
    </row>
    <row r="808" spans="1:13" x14ac:dyDescent="0.2">
      <c r="A808" s="12" t="s">
        <v>660</v>
      </c>
      <c r="B808" s="12" t="s">
        <v>20</v>
      </c>
      <c r="C808" s="12" t="s">
        <v>111</v>
      </c>
      <c r="D808" s="25" t="s">
        <v>661</v>
      </c>
      <c r="E808" s="11"/>
      <c r="F808" s="11"/>
      <c r="G808" s="11"/>
      <c r="H808" s="11"/>
      <c r="I808" s="11"/>
      <c r="J808" s="11"/>
      <c r="K808" s="13">
        <f>K811</f>
        <v>24</v>
      </c>
      <c r="L808" s="13">
        <f>L811</f>
        <v>82.08</v>
      </c>
      <c r="M808" s="13">
        <f>M811</f>
        <v>1969.92</v>
      </c>
    </row>
    <row r="809" spans="1:13" ht="45" x14ac:dyDescent="0.2">
      <c r="A809" s="11"/>
      <c r="B809" s="11"/>
      <c r="C809" s="11"/>
      <c r="D809" s="19" t="s">
        <v>662</v>
      </c>
      <c r="E809" s="11"/>
      <c r="F809" s="11"/>
      <c r="G809" s="11"/>
      <c r="H809" s="11"/>
      <c r="I809" s="11"/>
      <c r="J809" s="11"/>
      <c r="K809" s="11"/>
      <c r="L809" s="11"/>
      <c r="M809" s="11"/>
    </row>
    <row r="810" spans="1:13" x14ac:dyDescent="0.2">
      <c r="A810" s="11"/>
      <c r="B810" s="11"/>
      <c r="C810" s="11"/>
      <c r="D810" s="19"/>
      <c r="E810" s="12" t="s">
        <v>257</v>
      </c>
      <c r="F810" s="11">
        <v>1</v>
      </c>
      <c r="G810" s="17">
        <v>24</v>
      </c>
      <c r="H810" s="17">
        <v>0</v>
      </c>
      <c r="I810" s="17">
        <v>0</v>
      </c>
      <c r="J810" s="13">
        <f>F810*(G810+ (G810= 0))*(H810+ (H810= 0))*(I810+ (I810= 0))</f>
        <v>24</v>
      </c>
      <c r="K810" s="11"/>
      <c r="L810" s="11"/>
      <c r="M810" s="11"/>
    </row>
    <row r="811" spans="1:13" x14ac:dyDescent="0.2">
      <c r="A811" s="11"/>
      <c r="B811" s="11"/>
      <c r="C811" s="11"/>
      <c r="D811" s="19"/>
      <c r="E811" s="11"/>
      <c r="F811" s="11"/>
      <c r="G811" s="11"/>
      <c r="H811" s="11"/>
      <c r="I811" s="11"/>
      <c r="J811" s="16" t="s">
        <v>663</v>
      </c>
      <c r="K811" s="10">
        <f>SUM(J810:J810)</f>
        <v>24</v>
      </c>
      <c r="L811" s="17">
        <v>82.08</v>
      </c>
      <c r="M811" s="10">
        <f>ROUND(L811*K811,2)</f>
        <v>1969.92</v>
      </c>
    </row>
    <row r="812" spans="1:13" ht="0.95" customHeight="1" x14ac:dyDescent="0.2">
      <c r="A812" s="18"/>
      <c r="B812" s="18"/>
      <c r="C812" s="18"/>
      <c r="D812" s="26"/>
      <c r="E812" s="18"/>
      <c r="F812" s="18"/>
      <c r="G812" s="18"/>
      <c r="H812" s="18"/>
      <c r="I812" s="18"/>
      <c r="J812" s="18"/>
      <c r="K812" s="18"/>
      <c r="L812" s="18"/>
      <c r="M812" s="18"/>
    </row>
    <row r="813" spans="1:13" x14ac:dyDescent="0.2">
      <c r="A813" s="12" t="s">
        <v>664</v>
      </c>
      <c r="B813" s="12" t="s">
        <v>20</v>
      </c>
      <c r="C813" s="12" t="s">
        <v>96</v>
      </c>
      <c r="D813" s="25" t="s">
        <v>665</v>
      </c>
      <c r="E813" s="11"/>
      <c r="F813" s="11"/>
      <c r="G813" s="11"/>
      <c r="H813" s="11"/>
      <c r="I813" s="11"/>
      <c r="J813" s="11"/>
      <c r="K813" s="13">
        <f>K816</f>
        <v>13.58</v>
      </c>
      <c r="L813" s="13">
        <f>L816</f>
        <v>27.91</v>
      </c>
      <c r="M813" s="13">
        <f>M816</f>
        <v>379.02</v>
      </c>
    </row>
    <row r="814" spans="1:13" ht="45" x14ac:dyDescent="0.2">
      <c r="A814" s="11"/>
      <c r="B814" s="11"/>
      <c r="C814" s="11"/>
      <c r="D814" s="19" t="s">
        <v>666</v>
      </c>
      <c r="E814" s="11"/>
      <c r="F814" s="11"/>
      <c r="G814" s="11"/>
      <c r="H814" s="11"/>
      <c r="I814" s="11"/>
      <c r="J814" s="11"/>
      <c r="K814" s="11"/>
      <c r="L814" s="11"/>
      <c r="M814" s="11"/>
    </row>
    <row r="815" spans="1:13" x14ac:dyDescent="0.2">
      <c r="A815" s="11"/>
      <c r="B815" s="11"/>
      <c r="C815" s="11"/>
      <c r="D815" s="19"/>
      <c r="E815" s="12" t="s">
        <v>667</v>
      </c>
      <c r="F815" s="11">
        <v>1</v>
      </c>
      <c r="G815" s="17">
        <v>13.58</v>
      </c>
      <c r="H815" s="17">
        <v>0</v>
      </c>
      <c r="I815" s="17">
        <v>0</v>
      </c>
      <c r="J815" s="13">
        <f>F815*(G815+ (G815= 0))*(H815+ (H815= 0))*(I815+ (I815= 0))</f>
        <v>13.58</v>
      </c>
      <c r="K815" s="11"/>
      <c r="L815" s="11"/>
      <c r="M815" s="11"/>
    </row>
    <row r="816" spans="1:13" x14ac:dyDescent="0.2">
      <c r="A816" s="11"/>
      <c r="B816" s="11"/>
      <c r="C816" s="11"/>
      <c r="D816" s="19"/>
      <c r="E816" s="11"/>
      <c r="F816" s="11"/>
      <c r="G816" s="11"/>
      <c r="H816" s="11"/>
      <c r="I816" s="11"/>
      <c r="J816" s="16" t="s">
        <v>668</v>
      </c>
      <c r="K816" s="10">
        <f>SUM(J815:J815)</f>
        <v>13.58</v>
      </c>
      <c r="L816" s="17">
        <v>27.91</v>
      </c>
      <c r="M816" s="10">
        <f>ROUND(L816*K816,2)</f>
        <v>379.02</v>
      </c>
    </row>
    <row r="817" spans="1:13" ht="0.95" customHeight="1" x14ac:dyDescent="0.2">
      <c r="A817" s="18"/>
      <c r="B817" s="18"/>
      <c r="C817" s="18"/>
      <c r="D817" s="26"/>
      <c r="E817" s="18"/>
      <c r="F817" s="18"/>
      <c r="G817" s="18"/>
      <c r="H817" s="18"/>
      <c r="I817" s="18"/>
      <c r="J817" s="18"/>
      <c r="K817" s="18"/>
      <c r="L817" s="18"/>
      <c r="M817" s="18"/>
    </row>
    <row r="818" spans="1:13" x14ac:dyDescent="0.2">
      <c r="A818" s="12" t="s">
        <v>669</v>
      </c>
      <c r="B818" s="12" t="s">
        <v>20</v>
      </c>
      <c r="C818" s="12" t="s">
        <v>111</v>
      </c>
      <c r="D818" s="25" t="s">
        <v>670</v>
      </c>
      <c r="E818" s="11"/>
      <c r="F818" s="11"/>
      <c r="G818" s="11"/>
      <c r="H818" s="11"/>
      <c r="I818" s="11"/>
      <c r="J818" s="11"/>
      <c r="K818" s="13">
        <f>K821</f>
        <v>1</v>
      </c>
      <c r="L818" s="13">
        <f>L821</f>
        <v>151.47</v>
      </c>
      <c r="M818" s="13">
        <f>M821</f>
        <v>151.47</v>
      </c>
    </row>
    <row r="819" spans="1:13" ht="33.75" x14ac:dyDescent="0.2">
      <c r="A819" s="11"/>
      <c r="B819" s="11"/>
      <c r="C819" s="11"/>
      <c r="D819" s="19" t="s">
        <v>671</v>
      </c>
      <c r="E819" s="11"/>
      <c r="F819" s="11"/>
      <c r="G819" s="11"/>
      <c r="H819" s="11"/>
      <c r="I819" s="11"/>
      <c r="J819" s="11"/>
      <c r="K819" s="11"/>
      <c r="L819" s="11"/>
      <c r="M819" s="11"/>
    </row>
    <row r="820" spans="1:13" x14ac:dyDescent="0.2">
      <c r="A820" s="11"/>
      <c r="B820" s="11"/>
      <c r="C820" s="11"/>
      <c r="D820" s="19"/>
      <c r="E820" s="12" t="s">
        <v>641</v>
      </c>
      <c r="F820" s="11">
        <v>1</v>
      </c>
      <c r="G820" s="17">
        <v>0</v>
      </c>
      <c r="H820" s="17">
        <v>0</v>
      </c>
      <c r="I820" s="17">
        <v>0</v>
      </c>
      <c r="J820" s="13">
        <f>F820*(G820+ (G820= 0))*(H820+ (H820= 0))*(I820+ (I820= 0))</f>
        <v>1</v>
      </c>
      <c r="K820" s="11"/>
      <c r="L820" s="11"/>
      <c r="M820" s="11"/>
    </row>
    <row r="821" spans="1:13" x14ac:dyDescent="0.2">
      <c r="A821" s="11"/>
      <c r="B821" s="11"/>
      <c r="C821" s="11"/>
      <c r="D821" s="19"/>
      <c r="E821" s="11"/>
      <c r="F821" s="11"/>
      <c r="G821" s="11"/>
      <c r="H821" s="11"/>
      <c r="I821" s="11"/>
      <c r="J821" s="16" t="s">
        <v>672</v>
      </c>
      <c r="K821" s="10">
        <f>SUM(J820:J820)</f>
        <v>1</v>
      </c>
      <c r="L821" s="17">
        <v>151.47</v>
      </c>
      <c r="M821" s="10">
        <f>ROUND(L821*K821,2)</f>
        <v>151.47</v>
      </c>
    </row>
    <row r="822" spans="1:13" ht="0.95" customHeight="1" x14ac:dyDescent="0.2">
      <c r="A822" s="18"/>
      <c r="B822" s="18"/>
      <c r="C822" s="18"/>
      <c r="D822" s="26"/>
      <c r="E822" s="18"/>
      <c r="F822" s="18"/>
      <c r="G822" s="18"/>
      <c r="H822" s="18"/>
      <c r="I822" s="18"/>
      <c r="J822" s="18"/>
      <c r="K822" s="18"/>
      <c r="L822" s="18"/>
      <c r="M822" s="18"/>
    </row>
    <row r="823" spans="1:13" x14ac:dyDescent="0.2">
      <c r="A823" s="12" t="s">
        <v>673</v>
      </c>
      <c r="B823" s="12" t="s">
        <v>20</v>
      </c>
      <c r="C823" s="12" t="s">
        <v>21</v>
      </c>
      <c r="D823" s="25" t="s">
        <v>674</v>
      </c>
      <c r="E823" s="11"/>
      <c r="F823" s="11"/>
      <c r="G823" s="11"/>
      <c r="H823" s="11"/>
      <c r="I823" s="11"/>
      <c r="J823" s="11"/>
      <c r="K823" s="13">
        <f>K827</f>
        <v>118.27000000000001</v>
      </c>
      <c r="L823" s="13">
        <f>L827</f>
        <v>70.89</v>
      </c>
      <c r="M823" s="13">
        <f>M827</f>
        <v>8384.16</v>
      </c>
    </row>
    <row r="824" spans="1:13" ht="247.5" x14ac:dyDescent="0.2">
      <c r="A824" s="11"/>
      <c r="B824" s="11"/>
      <c r="C824" s="11"/>
      <c r="D824" s="19" t="s">
        <v>675</v>
      </c>
      <c r="E824" s="11"/>
      <c r="F824" s="11"/>
      <c r="G824" s="11"/>
      <c r="H824" s="11"/>
      <c r="I824" s="11"/>
      <c r="J824" s="11"/>
      <c r="K824" s="11"/>
      <c r="L824" s="11"/>
      <c r="M824" s="11"/>
    </row>
    <row r="825" spans="1:13" x14ac:dyDescent="0.2">
      <c r="A825" s="11"/>
      <c r="B825" s="11"/>
      <c r="C825" s="11"/>
      <c r="D825" s="19"/>
      <c r="E825" s="12" t="s">
        <v>23</v>
      </c>
      <c r="F825" s="11">
        <v>1</v>
      </c>
      <c r="G825" s="14">
        <v>70.75</v>
      </c>
      <c r="H825" s="14">
        <v>0</v>
      </c>
      <c r="I825" s="14">
        <v>0</v>
      </c>
      <c r="J825" s="15">
        <f>F825*(G825+ (G825= 0))*(H825+ (H825= 0))*(I825+ (I825= 0))</f>
        <v>70.75</v>
      </c>
      <c r="K825" s="11"/>
      <c r="L825" s="11"/>
      <c r="M825" s="11"/>
    </row>
    <row r="826" spans="1:13" x14ac:dyDescent="0.2">
      <c r="A826" s="11"/>
      <c r="B826" s="11"/>
      <c r="C826" s="11"/>
      <c r="D826" s="19"/>
      <c r="E826" s="12" t="s">
        <v>24</v>
      </c>
      <c r="F826" s="11">
        <v>1</v>
      </c>
      <c r="G826" s="14">
        <v>47.52</v>
      </c>
      <c r="H826" s="14">
        <v>0</v>
      </c>
      <c r="I826" s="14">
        <v>0</v>
      </c>
      <c r="J826" s="15">
        <f>F826*(G826+ (G826= 0))*(H826+ (H826= 0))*(I826+ (I826= 0))</f>
        <v>47.52</v>
      </c>
      <c r="K826" s="11"/>
      <c r="L826" s="11"/>
      <c r="M826" s="11"/>
    </row>
    <row r="827" spans="1:13" x14ac:dyDescent="0.2">
      <c r="A827" s="11"/>
      <c r="B827" s="11"/>
      <c r="C827" s="11"/>
      <c r="D827" s="19"/>
      <c r="E827" s="11"/>
      <c r="F827" s="11"/>
      <c r="G827" s="11"/>
      <c r="H827" s="11"/>
      <c r="I827" s="11"/>
      <c r="J827" s="16" t="s">
        <v>676</v>
      </c>
      <c r="K827" s="10">
        <f>SUM(J825:J826)</f>
        <v>118.27000000000001</v>
      </c>
      <c r="L827" s="17">
        <v>70.89</v>
      </c>
      <c r="M827" s="10">
        <f>ROUND(L827*K827,2)</f>
        <v>8384.16</v>
      </c>
    </row>
    <row r="828" spans="1:13" ht="0.95" customHeight="1" x14ac:dyDescent="0.2">
      <c r="A828" s="18"/>
      <c r="B828" s="18"/>
      <c r="C828" s="18"/>
      <c r="D828" s="26"/>
      <c r="E828" s="18"/>
      <c r="F828" s="18"/>
      <c r="G828" s="18"/>
      <c r="H828" s="18"/>
      <c r="I828" s="18"/>
      <c r="J828" s="18"/>
      <c r="K828" s="18"/>
      <c r="L828" s="18"/>
      <c r="M828" s="18"/>
    </row>
    <row r="829" spans="1:13" x14ac:dyDescent="0.2">
      <c r="A829" s="12" t="s">
        <v>677</v>
      </c>
      <c r="B829" s="12" t="s">
        <v>20</v>
      </c>
      <c r="C829" s="12" t="s">
        <v>21</v>
      </c>
      <c r="D829" s="25" t="s">
        <v>678</v>
      </c>
      <c r="E829" s="11"/>
      <c r="F829" s="11"/>
      <c r="G829" s="11"/>
      <c r="H829" s="11"/>
      <c r="I829" s="11"/>
      <c r="J829" s="11"/>
      <c r="K829" s="13">
        <f>K839</f>
        <v>44.034999999999997</v>
      </c>
      <c r="L829" s="13">
        <f>L839</f>
        <v>33.450000000000003</v>
      </c>
      <c r="M829" s="13">
        <f>M839</f>
        <v>1472.97</v>
      </c>
    </row>
    <row r="830" spans="1:13" ht="123.75" x14ac:dyDescent="0.2">
      <c r="A830" s="11"/>
      <c r="B830" s="11"/>
      <c r="C830" s="11"/>
      <c r="D830" s="19" t="s">
        <v>679</v>
      </c>
      <c r="E830" s="11"/>
      <c r="F830" s="11"/>
      <c r="G830" s="11"/>
      <c r="H830" s="11"/>
      <c r="I830" s="11"/>
      <c r="J830" s="11"/>
      <c r="K830" s="11"/>
      <c r="L830" s="11"/>
      <c r="M830" s="11"/>
    </row>
    <row r="831" spans="1:13" x14ac:dyDescent="0.2">
      <c r="A831" s="11"/>
      <c r="B831" s="11"/>
      <c r="C831" s="11"/>
      <c r="D831" s="19"/>
      <c r="E831" s="12" t="s">
        <v>54</v>
      </c>
      <c r="F831" s="11">
        <v>0</v>
      </c>
      <c r="G831" s="17">
        <v>0</v>
      </c>
      <c r="H831" s="17">
        <v>0</v>
      </c>
      <c r="I831" s="17">
        <v>0</v>
      </c>
      <c r="J831" s="13">
        <f>F831*(G831+ (G831= 0))*(H831+ (H831= 0))*(I831+ (I831= 0))</f>
        <v>0</v>
      </c>
      <c r="K831" s="11"/>
      <c r="L831" s="11"/>
      <c r="M831" s="11"/>
    </row>
    <row r="832" spans="1:13" x14ac:dyDescent="0.2">
      <c r="A832" s="11"/>
      <c r="B832" s="11"/>
      <c r="C832" s="11"/>
      <c r="D832" s="19"/>
      <c r="E832" s="12" t="s">
        <v>680</v>
      </c>
      <c r="F832" s="11">
        <v>10</v>
      </c>
      <c r="G832" s="17">
        <v>1.45</v>
      </c>
      <c r="H832" s="17">
        <v>0</v>
      </c>
      <c r="I832" s="17">
        <v>0</v>
      </c>
      <c r="J832" s="17">
        <v>7.25</v>
      </c>
      <c r="K832" s="12" t="s">
        <v>69</v>
      </c>
      <c r="L832" s="11"/>
      <c r="M832" s="11"/>
    </row>
    <row r="833" spans="1:13" x14ac:dyDescent="0.2">
      <c r="A833" s="11"/>
      <c r="B833" s="11"/>
      <c r="C833" s="11"/>
      <c r="D833" s="19"/>
      <c r="E833" s="12" t="s">
        <v>681</v>
      </c>
      <c r="F833" s="11">
        <v>13</v>
      </c>
      <c r="G833" s="17">
        <v>1.63</v>
      </c>
      <c r="H833" s="17">
        <v>0</v>
      </c>
      <c r="I833" s="17">
        <v>0</v>
      </c>
      <c r="J833" s="17">
        <v>10.594999999999999</v>
      </c>
      <c r="K833" s="12" t="s">
        <v>69</v>
      </c>
      <c r="L833" s="11"/>
      <c r="M833" s="11"/>
    </row>
    <row r="834" spans="1:13" x14ac:dyDescent="0.2">
      <c r="A834" s="11"/>
      <c r="B834" s="11"/>
      <c r="C834" s="11"/>
      <c r="D834" s="19"/>
      <c r="E834" s="12" t="s">
        <v>522</v>
      </c>
      <c r="F834" s="11">
        <v>5</v>
      </c>
      <c r="G834" s="17">
        <v>1.45</v>
      </c>
      <c r="H834" s="17">
        <v>0</v>
      </c>
      <c r="I834" s="17">
        <v>0</v>
      </c>
      <c r="J834" s="17">
        <v>3.625</v>
      </c>
      <c r="K834" s="12" t="s">
        <v>69</v>
      </c>
      <c r="L834" s="11"/>
      <c r="M834" s="11"/>
    </row>
    <row r="835" spans="1:13" x14ac:dyDescent="0.2">
      <c r="A835" s="11"/>
      <c r="B835" s="11"/>
      <c r="C835" s="11"/>
      <c r="D835" s="19"/>
      <c r="E835" s="12" t="s">
        <v>257</v>
      </c>
      <c r="F835" s="11">
        <v>9</v>
      </c>
      <c r="G835" s="17">
        <v>1.63</v>
      </c>
      <c r="H835" s="17">
        <v>0</v>
      </c>
      <c r="I835" s="17">
        <v>0</v>
      </c>
      <c r="J835" s="17">
        <v>7.3349999999999991</v>
      </c>
      <c r="K835" s="12" t="s">
        <v>69</v>
      </c>
      <c r="L835" s="11"/>
      <c r="M835" s="11"/>
    </row>
    <row r="836" spans="1:13" x14ac:dyDescent="0.2">
      <c r="A836" s="11"/>
      <c r="B836" s="11"/>
      <c r="C836" s="11"/>
      <c r="D836" s="19"/>
      <c r="E836" s="12" t="s">
        <v>0</v>
      </c>
      <c r="F836" s="11">
        <v>9</v>
      </c>
      <c r="G836" s="17">
        <v>1.45</v>
      </c>
      <c r="H836" s="17">
        <v>0</v>
      </c>
      <c r="I836" s="17">
        <v>0</v>
      </c>
      <c r="J836" s="17">
        <v>6.5249999999999995</v>
      </c>
      <c r="K836" s="12" t="s">
        <v>69</v>
      </c>
      <c r="L836" s="11"/>
      <c r="M836" s="11"/>
    </row>
    <row r="837" spans="1:13" x14ac:dyDescent="0.2">
      <c r="A837" s="11"/>
      <c r="B837" s="11"/>
      <c r="C837" s="11"/>
      <c r="D837" s="19"/>
      <c r="E837" s="12" t="s">
        <v>0</v>
      </c>
      <c r="F837" s="11">
        <v>7</v>
      </c>
      <c r="G837" s="17">
        <v>2.0299999999999998</v>
      </c>
      <c r="H837" s="17">
        <v>0</v>
      </c>
      <c r="I837" s="17">
        <v>0</v>
      </c>
      <c r="J837" s="17">
        <v>7.1049999999999995</v>
      </c>
      <c r="K837" s="12" t="s">
        <v>69</v>
      </c>
      <c r="L837" s="11"/>
      <c r="M837" s="11"/>
    </row>
    <row r="838" spans="1:13" x14ac:dyDescent="0.2">
      <c r="A838" s="11"/>
      <c r="B838" s="11"/>
      <c r="C838" s="11"/>
      <c r="D838" s="19"/>
      <c r="E838" s="12" t="s">
        <v>0</v>
      </c>
      <c r="F838" s="11">
        <v>2</v>
      </c>
      <c r="G838" s="17">
        <v>1.6</v>
      </c>
      <c r="H838" s="17">
        <v>0</v>
      </c>
      <c r="I838" s="17">
        <v>0</v>
      </c>
      <c r="J838" s="17">
        <v>1.6</v>
      </c>
      <c r="K838" s="12" t="s">
        <v>69</v>
      </c>
      <c r="L838" s="11"/>
      <c r="M838" s="11"/>
    </row>
    <row r="839" spans="1:13" x14ac:dyDescent="0.2">
      <c r="A839" s="11"/>
      <c r="B839" s="11"/>
      <c r="C839" s="11"/>
      <c r="D839" s="19"/>
      <c r="E839" s="11"/>
      <c r="F839" s="11"/>
      <c r="G839" s="11"/>
      <c r="H839" s="11"/>
      <c r="I839" s="11"/>
      <c r="J839" s="16" t="s">
        <v>682</v>
      </c>
      <c r="K839" s="10">
        <f>SUM(J831:J838)</f>
        <v>44.034999999999997</v>
      </c>
      <c r="L839" s="17">
        <v>33.450000000000003</v>
      </c>
      <c r="M839" s="10">
        <f>ROUND(L839*K839,2)</f>
        <v>1472.97</v>
      </c>
    </row>
    <row r="840" spans="1:13" ht="0.95" customHeight="1" x14ac:dyDescent="0.2">
      <c r="A840" s="18"/>
      <c r="B840" s="18"/>
      <c r="C840" s="18"/>
      <c r="D840" s="26"/>
      <c r="E840" s="18"/>
      <c r="F840" s="18"/>
      <c r="G840" s="18"/>
      <c r="H840" s="18"/>
      <c r="I840" s="18"/>
      <c r="J840" s="18"/>
      <c r="K840" s="18"/>
      <c r="L840" s="18"/>
      <c r="M840" s="18"/>
    </row>
    <row r="841" spans="1:13" x14ac:dyDescent="0.2">
      <c r="A841" s="12" t="s">
        <v>683</v>
      </c>
      <c r="B841" s="12" t="s">
        <v>20</v>
      </c>
      <c r="C841" s="12" t="s">
        <v>21</v>
      </c>
      <c r="D841" s="25" t="s">
        <v>684</v>
      </c>
      <c r="E841" s="11"/>
      <c r="F841" s="11"/>
      <c r="G841" s="11"/>
      <c r="H841" s="11"/>
      <c r="I841" s="11"/>
      <c r="J841" s="11"/>
      <c r="K841" s="13">
        <f>K851</f>
        <v>44.034999999999997</v>
      </c>
      <c r="L841" s="13">
        <f>L851</f>
        <v>16.670000000000002</v>
      </c>
      <c r="M841" s="13">
        <f>M851</f>
        <v>734.06</v>
      </c>
    </row>
    <row r="842" spans="1:13" ht="67.5" x14ac:dyDescent="0.2">
      <c r="A842" s="11"/>
      <c r="B842" s="11"/>
      <c r="C842" s="11"/>
      <c r="D842" s="19" t="s">
        <v>685</v>
      </c>
      <c r="E842" s="11"/>
      <c r="F842" s="11"/>
      <c r="G842" s="11"/>
      <c r="H842" s="11"/>
      <c r="I842" s="11"/>
      <c r="J842" s="11"/>
      <c r="K842" s="11"/>
      <c r="L842" s="11"/>
      <c r="M842" s="11"/>
    </row>
    <row r="843" spans="1:13" x14ac:dyDescent="0.2">
      <c r="A843" s="11"/>
      <c r="B843" s="11"/>
      <c r="C843" s="11"/>
      <c r="D843" s="19"/>
      <c r="E843" s="12" t="s">
        <v>54</v>
      </c>
      <c r="F843" s="11">
        <v>0</v>
      </c>
      <c r="G843" s="17">
        <v>0</v>
      </c>
      <c r="H843" s="17">
        <v>0</v>
      </c>
      <c r="I843" s="17">
        <v>0</v>
      </c>
      <c r="J843" s="13">
        <f>F843*(G843+ (G843= 0))*(H843+ (H843= 0))*(I843+ (I843= 0))</f>
        <v>0</v>
      </c>
      <c r="K843" s="11"/>
      <c r="L843" s="11"/>
      <c r="M843" s="11"/>
    </row>
    <row r="844" spans="1:13" x14ac:dyDescent="0.2">
      <c r="A844" s="11"/>
      <c r="B844" s="11"/>
      <c r="C844" s="11"/>
      <c r="D844" s="19"/>
      <c r="E844" s="12" t="s">
        <v>680</v>
      </c>
      <c r="F844" s="11">
        <v>10</v>
      </c>
      <c r="G844" s="17">
        <v>1.45</v>
      </c>
      <c r="H844" s="17">
        <v>0</v>
      </c>
      <c r="I844" s="17">
        <v>0</v>
      </c>
      <c r="J844" s="17">
        <v>7.25</v>
      </c>
      <c r="K844" s="12" t="s">
        <v>69</v>
      </c>
      <c r="L844" s="11"/>
      <c r="M844" s="11"/>
    </row>
    <row r="845" spans="1:13" x14ac:dyDescent="0.2">
      <c r="A845" s="11"/>
      <c r="B845" s="11"/>
      <c r="C845" s="11"/>
      <c r="D845" s="19"/>
      <c r="E845" s="12" t="s">
        <v>681</v>
      </c>
      <c r="F845" s="11">
        <v>13</v>
      </c>
      <c r="G845" s="17">
        <v>1.63</v>
      </c>
      <c r="H845" s="17">
        <v>0</v>
      </c>
      <c r="I845" s="17">
        <v>0</v>
      </c>
      <c r="J845" s="17">
        <v>10.594999999999999</v>
      </c>
      <c r="K845" s="12" t="s">
        <v>69</v>
      </c>
      <c r="L845" s="11"/>
      <c r="M845" s="11"/>
    </row>
    <row r="846" spans="1:13" x14ac:dyDescent="0.2">
      <c r="A846" s="11"/>
      <c r="B846" s="11"/>
      <c r="C846" s="11"/>
      <c r="D846" s="19"/>
      <c r="E846" s="12" t="s">
        <v>522</v>
      </c>
      <c r="F846" s="11">
        <v>5</v>
      </c>
      <c r="G846" s="17">
        <v>1.45</v>
      </c>
      <c r="H846" s="17">
        <v>0</v>
      </c>
      <c r="I846" s="17">
        <v>0</v>
      </c>
      <c r="J846" s="17">
        <v>3.625</v>
      </c>
      <c r="K846" s="12" t="s">
        <v>69</v>
      </c>
      <c r="L846" s="11"/>
      <c r="M846" s="11"/>
    </row>
    <row r="847" spans="1:13" x14ac:dyDescent="0.2">
      <c r="A847" s="11"/>
      <c r="B847" s="11"/>
      <c r="C847" s="11"/>
      <c r="D847" s="19"/>
      <c r="E847" s="12" t="s">
        <v>257</v>
      </c>
      <c r="F847" s="11">
        <v>9</v>
      </c>
      <c r="G847" s="17">
        <v>1.63</v>
      </c>
      <c r="H847" s="17">
        <v>0</v>
      </c>
      <c r="I847" s="17">
        <v>0</v>
      </c>
      <c r="J847" s="17">
        <v>7.3349999999999991</v>
      </c>
      <c r="K847" s="12" t="s">
        <v>69</v>
      </c>
      <c r="L847" s="11"/>
      <c r="M847" s="11"/>
    </row>
    <row r="848" spans="1:13" x14ac:dyDescent="0.2">
      <c r="A848" s="11"/>
      <c r="B848" s="11"/>
      <c r="C848" s="11"/>
      <c r="D848" s="19"/>
      <c r="E848" s="12" t="s">
        <v>0</v>
      </c>
      <c r="F848" s="11">
        <v>9</v>
      </c>
      <c r="G848" s="17">
        <v>1.45</v>
      </c>
      <c r="H848" s="17">
        <v>0</v>
      </c>
      <c r="I848" s="17">
        <v>0</v>
      </c>
      <c r="J848" s="17">
        <v>6.5249999999999995</v>
      </c>
      <c r="K848" s="12" t="s">
        <v>69</v>
      </c>
      <c r="L848" s="11"/>
      <c r="M848" s="11"/>
    </row>
    <row r="849" spans="1:13" x14ac:dyDescent="0.2">
      <c r="A849" s="11"/>
      <c r="B849" s="11"/>
      <c r="C849" s="11"/>
      <c r="D849" s="19"/>
      <c r="E849" s="12" t="s">
        <v>0</v>
      </c>
      <c r="F849" s="11">
        <v>7</v>
      </c>
      <c r="G849" s="17">
        <v>2.0299999999999998</v>
      </c>
      <c r="H849" s="17">
        <v>0</v>
      </c>
      <c r="I849" s="17">
        <v>0</v>
      </c>
      <c r="J849" s="17">
        <v>7.1049999999999995</v>
      </c>
      <c r="K849" s="12" t="s">
        <v>69</v>
      </c>
      <c r="L849" s="11"/>
      <c r="M849" s="11"/>
    </row>
    <row r="850" spans="1:13" x14ac:dyDescent="0.2">
      <c r="A850" s="11"/>
      <c r="B850" s="11"/>
      <c r="C850" s="11"/>
      <c r="D850" s="19"/>
      <c r="E850" s="12" t="s">
        <v>0</v>
      </c>
      <c r="F850" s="11">
        <v>2</v>
      </c>
      <c r="G850" s="17">
        <v>1.6</v>
      </c>
      <c r="H850" s="17">
        <v>0</v>
      </c>
      <c r="I850" s="17">
        <v>0</v>
      </c>
      <c r="J850" s="17">
        <v>1.6</v>
      </c>
      <c r="K850" s="12" t="s">
        <v>69</v>
      </c>
      <c r="L850" s="11"/>
      <c r="M850" s="11"/>
    </row>
    <row r="851" spans="1:13" x14ac:dyDescent="0.2">
      <c r="A851" s="11"/>
      <c r="B851" s="11"/>
      <c r="C851" s="11"/>
      <c r="D851" s="19"/>
      <c r="E851" s="11"/>
      <c r="F851" s="11"/>
      <c r="G851" s="11"/>
      <c r="H851" s="11"/>
      <c r="I851" s="11"/>
      <c r="J851" s="16" t="s">
        <v>686</v>
      </c>
      <c r="K851" s="10">
        <f>SUM(J843:J850)</f>
        <v>44.034999999999997</v>
      </c>
      <c r="L851" s="17">
        <v>16.670000000000002</v>
      </c>
      <c r="M851" s="10">
        <f>ROUND(L851*K851,2)</f>
        <v>734.06</v>
      </c>
    </row>
    <row r="852" spans="1:13" ht="0.95" customHeight="1" x14ac:dyDescent="0.2">
      <c r="A852" s="18"/>
      <c r="B852" s="18"/>
      <c r="C852" s="18"/>
      <c r="D852" s="26"/>
      <c r="E852" s="18"/>
      <c r="F852" s="18"/>
      <c r="G852" s="18"/>
      <c r="H852" s="18"/>
      <c r="I852" s="18"/>
      <c r="J852" s="18"/>
      <c r="K852" s="18"/>
      <c r="L852" s="18"/>
      <c r="M852" s="18"/>
    </row>
    <row r="853" spans="1:13" x14ac:dyDescent="0.2">
      <c r="A853" s="12" t="s">
        <v>687</v>
      </c>
      <c r="B853" s="12" t="s">
        <v>20</v>
      </c>
      <c r="C853" s="12" t="s">
        <v>96</v>
      </c>
      <c r="D853" s="25" t="s">
        <v>688</v>
      </c>
      <c r="E853" s="11"/>
      <c r="F853" s="11"/>
      <c r="G853" s="11"/>
      <c r="H853" s="11"/>
      <c r="I853" s="11"/>
      <c r="J853" s="11"/>
      <c r="K853" s="13">
        <f>K863</f>
        <v>88.07</v>
      </c>
      <c r="L853" s="13">
        <f>L863</f>
        <v>20</v>
      </c>
      <c r="M853" s="13">
        <f>M863</f>
        <v>1761.4</v>
      </c>
    </row>
    <row r="854" spans="1:13" ht="67.5" x14ac:dyDescent="0.2">
      <c r="A854" s="11"/>
      <c r="B854" s="11"/>
      <c r="C854" s="11"/>
      <c r="D854" s="19" t="s">
        <v>689</v>
      </c>
      <c r="E854" s="11"/>
      <c r="F854" s="11"/>
      <c r="G854" s="11"/>
      <c r="H854" s="11"/>
      <c r="I854" s="11"/>
      <c r="J854" s="11"/>
      <c r="K854" s="11"/>
      <c r="L854" s="11"/>
      <c r="M854" s="11"/>
    </row>
    <row r="855" spans="1:13" x14ac:dyDescent="0.2">
      <c r="A855" s="11"/>
      <c r="B855" s="11"/>
      <c r="C855" s="11"/>
      <c r="D855" s="19"/>
      <c r="E855" s="12" t="s">
        <v>54</v>
      </c>
      <c r="F855" s="11">
        <v>0</v>
      </c>
      <c r="G855" s="17">
        <v>0</v>
      </c>
      <c r="H855" s="17">
        <v>0</v>
      </c>
      <c r="I855" s="17">
        <v>0</v>
      </c>
      <c r="J855" s="13">
        <f>F855*(G855+ (G855= 0))*(H855+ (H855= 0))*(I855+ (I855= 0))</f>
        <v>0</v>
      </c>
      <c r="K855" s="11"/>
      <c r="L855" s="11"/>
      <c r="M855" s="11"/>
    </row>
    <row r="856" spans="1:13" x14ac:dyDescent="0.2">
      <c r="A856" s="11"/>
      <c r="B856" s="11"/>
      <c r="C856" s="11"/>
      <c r="D856" s="19"/>
      <c r="E856" s="12" t="s">
        <v>680</v>
      </c>
      <c r="F856" s="11">
        <v>10</v>
      </c>
      <c r="G856" s="17">
        <v>1.45</v>
      </c>
      <c r="H856" s="17">
        <v>0</v>
      </c>
      <c r="I856" s="17">
        <v>0</v>
      </c>
      <c r="J856" s="13">
        <f>F856*(G856+ (G856= 0))*(H856+ (H856= 0))*(I856+ (I856= 0))</f>
        <v>14.5</v>
      </c>
      <c r="K856" s="11"/>
      <c r="L856" s="11"/>
      <c r="M856" s="11"/>
    </row>
    <row r="857" spans="1:13" x14ac:dyDescent="0.2">
      <c r="A857" s="11"/>
      <c r="B857" s="11"/>
      <c r="C857" s="11"/>
      <c r="D857" s="19"/>
      <c r="E857" s="12" t="s">
        <v>681</v>
      </c>
      <c r="F857" s="11">
        <v>13</v>
      </c>
      <c r="G857" s="17">
        <v>1.63</v>
      </c>
      <c r="H857" s="17">
        <v>0</v>
      </c>
      <c r="I857" s="17">
        <v>0</v>
      </c>
      <c r="J857" s="13">
        <f>F857*(G857+ (G857= 0))*(H857+ (H857= 0))*(I857+ (I857= 0))</f>
        <v>21.189999999999998</v>
      </c>
      <c r="K857" s="11"/>
      <c r="L857" s="11"/>
      <c r="M857" s="11"/>
    </row>
    <row r="858" spans="1:13" x14ac:dyDescent="0.2">
      <c r="A858" s="11"/>
      <c r="B858" s="11"/>
      <c r="C858" s="11"/>
      <c r="D858" s="19"/>
      <c r="E858" s="12" t="s">
        <v>522</v>
      </c>
      <c r="F858" s="11">
        <v>5</v>
      </c>
      <c r="G858" s="17">
        <v>1.45</v>
      </c>
      <c r="H858" s="17">
        <v>0</v>
      </c>
      <c r="I858" s="17">
        <v>0</v>
      </c>
      <c r="J858" s="13">
        <f>F858*(G858+ (G858= 0))*(H858+ (H858= 0))*(I858+ (I858= 0))</f>
        <v>7.25</v>
      </c>
      <c r="K858" s="11"/>
      <c r="L858" s="11"/>
      <c r="M858" s="11"/>
    </row>
    <row r="859" spans="1:13" x14ac:dyDescent="0.2">
      <c r="A859" s="11"/>
      <c r="B859" s="11"/>
      <c r="C859" s="11"/>
      <c r="D859" s="19"/>
      <c r="E859" s="12" t="s">
        <v>257</v>
      </c>
      <c r="F859" s="11">
        <v>9</v>
      </c>
      <c r="G859" s="17">
        <v>1.63</v>
      </c>
      <c r="H859" s="17">
        <v>0</v>
      </c>
      <c r="I859" s="17">
        <v>0</v>
      </c>
      <c r="J859" s="13">
        <f>F859*(G859+ (G859= 0))*(H859+ (H859= 0))*(I859+ (I859= 0))</f>
        <v>14.669999999999998</v>
      </c>
      <c r="K859" s="11"/>
      <c r="L859" s="11"/>
      <c r="M859" s="11"/>
    </row>
    <row r="860" spans="1:13" x14ac:dyDescent="0.2">
      <c r="A860" s="11"/>
      <c r="B860" s="11"/>
      <c r="C860" s="11"/>
      <c r="D860" s="19"/>
      <c r="E860" s="12" t="s">
        <v>0</v>
      </c>
      <c r="F860" s="11">
        <v>9</v>
      </c>
      <c r="G860" s="17">
        <v>1.45</v>
      </c>
      <c r="H860" s="17">
        <v>0</v>
      </c>
      <c r="I860" s="17">
        <v>0</v>
      </c>
      <c r="J860" s="13">
        <f>F860*(G860+ (G860= 0))*(H860+ (H860= 0))*(I860+ (I860= 0))</f>
        <v>13.049999999999999</v>
      </c>
      <c r="K860" s="11"/>
      <c r="L860" s="11"/>
      <c r="M860" s="11"/>
    </row>
    <row r="861" spans="1:13" x14ac:dyDescent="0.2">
      <c r="A861" s="11"/>
      <c r="B861" s="11"/>
      <c r="C861" s="11"/>
      <c r="D861" s="19"/>
      <c r="E861" s="12" t="s">
        <v>0</v>
      </c>
      <c r="F861" s="11">
        <v>7</v>
      </c>
      <c r="G861" s="17">
        <v>2.0299999999999998</v>
      </c>
      <c r="H861" s="17">
        <v>0</v>
      </c>
      <c r="I861" s="17">
        <v>0</v>
      </c>
      <c r="J861" s="13">
        <f>F861*(G861+ (G861= 0))*(H861+ (H861= 0))*(I861+ (I861= 0))</f>
        <v>14.209999999999999</v>
      </c>
      <c r="K861" s="11"/>
      <c r="L861" s="11"/>
      <c r="M861" s="11"/>
    </row>
    <row r="862" spans="1:13" x14ac:dyDescent="0.2">
      <c r="A862" s="11"/>
      <c r="B862" s="11"/>
      <c r="C862" s="11"/>
      <c r="D862" s="19"/>
      <c r="E862" s="12" t="s">
        <v>0</v>
      </c>
      <c r="F862" s="11">
        <v>2</v>
      </c>
      <c r="G862" s="17">
        <v>1.6</v>
      </c>
      <c r="H862" s="17">
        <v>0</v>
      </c>
      <c r="I862" s="17">
        <v>0</v>
      </c>
      <c r="J862" s="13">
        <f>F862*(G862+ (G862= 0))*(H862+ (H862= 0))*(I862+ (I862= 0))</f>
        <v>3.2</v>
      </c>
      <c r="K862" s="11"/>
      <c r="L862" s="11"/>
      <c r="M862" s="11"/>
    </row>
    <row r="863" spans="1:13" x14ac:dyDescent="0.2">
      <c r="A863" s="11"/>
      <c r="B863" s="11"/>
      <c r="C863" s="11"/>
      <c r="D863" s="19"/>
      <c r="E863" s="11"/>
      <c r="F863" s="11"/>
      <c r="G863" s="11"/>
      <c r="H863" s="11"/>
      <c r="I863" s="11"/>
      <c r="J863" s="16" t="s">
        <v>690</v>
      </c>
      <c r="K863" s="10">
        <f>SUM(J855:J862)</f>
        <v>88.07</v>
      </c>
      <c r="L863" s="17">
        <v>20</v>
      </c>
      <c r="M863" s="10">
        <f>ROUND(L863*K863,2)</f>
        <v>1761.4</v>
      </c>
    </row>
    <row r="864" spans="1:13" ht="0.95" customHeight="1" x14ac:dyDescent="0.2">
      <c r="A864" s="18"/>
      <c r="B864" s="18"/>
      <c r="C864" s="18"/>
      <c r="D864" s="26"/>
      <c r="E864" s="18"/>
      <c r="F864" s="18"/>
      <c r="G864" s="18"/>
      <c r="H864" s="18"/>
      <c r="I864" s="18"/>
      <c r="J864" s="18"/>
      <c r="K864" s="18"/>
      <c r="L864" s="18"/>
      <c r="M864" s="18"/>
    </row>
    <row r="865" spans="1:13" x14ac:dyDescent="0.2">
      <c r="A865" s="11"/>
      <c r="B865" s="11"/>
      <c r="C865" s="11"/>
      <c r="D865" s="19"/>
      <c r="E865" s="11"/>
      <c r="F865" s="11"/>
      <c r="G865" s="11"/>
      <c r="H865" s="11"/>
      <c r="I865" s="11"/>
      <c r="J865" s="16" t="s">
        <v>691</v>
      </c>
      <c r="K865" s="20">
        <v>1</v>
      </c>
      <c r="L865" s="10">
        <f>M573+M578+M583+M589+M594+M604+M610+M623+M629+M634+M640+M645+M650+M655+M666+M678+M686+M691+M696+M701+M711+M717+M724+M731+M736+M741+M746+M751+M762+M771+M776+M781+M786+M796+M801+M806+M811+M816+M821+M827+M839+M851+M863</f>
        <v>95555.76</v>
      </c>
      <c r="M865" s="10">
        <f>ROUND(L865*K865,2)</f>
        <v>95555.76</v>
      </c>
    </row>
    <row r="866" spans="1:13" ht="0.95" customHeight="1" x14ac:dyDescent="0.2">
      <c r="A866" s="18"/>
      <c r="B866" s="18"/>
      <c r="C866" s="18"/>
      <c r="D866" s="26"/>
      <c r="E866" s="18"/>
      <c r="F866" s="18"/>
      <c r="G866" s="18"/>
      <c r="H866" s="18"/>
      <c r="I866" s="18"/>
      <c r="J866" s="18"/>
      <c r="K866" s="18"/>
      <c r="L866" s="18"/>
      <c r="M866" s="18"/>
    </row>
    <row r="867" spans="1:13" x14ac:dyDescent="0.2">
      <c r="A867" s="7" t="s">
        <v>692</v>
      </c>
      <c r="B867" s="7" t="s">
        <v>17</v>
      </c>
      <c r="C867" s="7" t="s">
        <v>0</v>
      </c>
      <c r="D867" s="24" t="s">
        <v>693</v>
      </c>
      <c r="E867" s="8"/>
      <c r="F867" s="8"/>
      <c r="G867" s="8"/>
      <c r="H867" s="8"/>
      <c r="I867" s="8"/>
      <c r="J867" s="8"/>
      <c r="K867" s="9">
        <f>K979</f>
        <v>1</v>
      </c>
      <c r="L867" s="10">
        <f>L979</f>
        <v>42577.509999999995</v>
      </c>
      <c r="M867" s="10">
        <f>M979</f>
        <v>42577.51</v>
      </c>
    </row>
    <row r="868" spans="1:13" x14ac:dyDescent="0.2">
      <c r="A868" s="11"/>
      <c r="B868" s="11"/>
      <c r="C868" s="11"/>
      <c r="D868" s="19"/>
      <c r="E868" s="11"/>
      <c r="F868" s="11"/>
      <c r="G868" s="11"/>
      <c r="H868" s="11"/>
      <c r="I868" s="11"/>
      <c r="J868" s="11"/>
      <c r="K868" s="11"/>
      <c r="L868" s="11"/>
      <c r="M868" s="11"/>
    </row>
    <row r="869" spans="1:13" x14ac:dyDescent="0.2">
      <c r="A869" s="12" t="s">
        <v>694</v>
      </c>
      <c r="B869" s="12" t="s">
        <v>20</v>
      </c>
      <c r="C869" s="12" t="s">
        <v>21</v>
      </c>
      <c r="D869" s="25" t="s">
        <v>695</v>
      </c>
      <c r="E869" s="11"/>
      <c r="F869" s="11"/>
      <c r="G869" s="11"/>
      <c r="H869" s="11"/>
      <c r="I869" s="11"/>
      <c r="J869" s="11"/>
      <c r="K869" s="13">
        <f>K874</f>
        <v>103.97999999999999</v>
      </c>
      <c r="L869" s="13">
        <f>L874</f>
        <v>11.09</v>
      </c>
      <c r="M869" s="13">
        <f>M874</f>
        <v>1153.1400000000001</v>
      </c>
    </row>
    <row r="870" spans="1:13" ht="112.5" x14ac:dyDescent="0.2">
      <c r="A870" s="11"/>
      <c r="B870" s="11"/>
      <c r="C870" s="11"/>
      <c r="D870" s="19" t="s">
        <v>696</v>
      </c>
      <c r="E870" s="11"/>
      <c r="F870" s="11"/>
      <c r="G870" s="11"/>
      <c r="H870" s="11"/>
      <c r="I870" s="11"/>
      <c r="J870" s="11"/>
      <c r="K870" s="11"/>
      <c r="L870" s="11"/>
      <c r="M870" s="11"/>
    </row>
    <row r="871" spans="1:13" x14ac:dyDescent="0.2">
      <c r="A871" s="11"/>
      <c r="B871" s="11"/>
      <c r="C871" s="11"/>
      <c r="D871" s="19"/>
      <c r="E871" s="12" t="s">
        <v>697</v>
      </c>
      <c r="F871" s="11">
        <v>0</v>
      </c>
      <c r="G871" s="17">
        <v>0</v>
      </c>
      <c r="H871" s="17">
        <v>0</v>
      </c>
      <c r="I871" s="17">
        <v>0</v>
      </c>
      <c r="J871" s="13">
        <f>F871*(G871+ (G871= 0))*(H871+ (H871= 0))*(I871+ (I871= 0))</f>
        <v>0</v>
      </c>
      <c r="K871" s="11"/>
      <c r="L871" s="11"/>
      <c r="M871" s="11"/>
    </row>
    <row r="872" spans="1:13" x14ac:dyDescent="0.2">
      <c r="A872" s="11"/>
      <c r="B872" s="11"/>
      <c r="C872" s="11"/>
      <c r="D872" s="19"/>
      <c r="E872" s="12" t="s">
        <v>252</v>
      </c>
      <c r="F872" s="11">
        <v>1</v>
      </c>
      <c r="G872" s="17">
        <v>32.6</v>
      </c>
      <c r="H872" s="17">
        <v>0</v>
      </c>
      <c r="I872" s="17">
        <v>0</v>
      </c>
      <c r="J872" s="13">
        <f>F872*(G872+ (G872= 0))*(H872+ (H872= 0))*(I872+ (I872= 0))</f>
        <v>32.6</v>
      </c>
      <c r="K872" s="11"/>
      <c r="L872" s="11"/>
      <c r="M872" s="11"/>
    </row>
    <row r="873" spans="1:13" x14ac:dyDescent="0.2">
      <c r="A873" s="11"/>
      <c r="B873" s="11"/>
      <c r="C873" s="11"/>
      <c r="D873" s="19"/>
      <c r="E873" s="12" t="s">
        <v>475</v>
      </c>
      <c r="F873" s="11">
        <v>1</v>
      </c>
      <c r="G873" s="17">
        <v>71.38</v>
      </c>
      <c r="H873" s="17">
        <v>0</v>
      </c>
      <c r="I873" s="17">
        <v>0</v>
      </c>
      <c r="J873" s="13">
        <f>F873*(G873+ (G873= 0))*(H873+ (H873= 0))*(I873+ (I873= 0))</f>
        <v>71.38</v>
      </c>
      <c r="K873" s="11"/>
      <c r="L873" s="11"/>
      <c r="M873" s="11"/>
    </row>
    <row r="874" spans="1:13" x14ac:dyDescent="0.2">
      <c r="A874" s="11"/>
      <c r="B874" s="11"/>
      <c r="C874" s="11"/>
      <c r="D874" s="19"/>
      <c r="E874" s="11"/>
      <c r="F874" s="11"/>
      <c r="G874" s="11"/>
      <c r="H874" s="11"/>
      <c r="I874" s="11"/>
      <c r="J874" s="16" t="s">
        <v>698</v>
      </c>
      <c r="K874" s="10">
        <f>SUM(J871:J873)</f>
        <v>103.97999999999999</v>
      </c>
      <c r="L874" s="17">
        <v>11.09</v>
      </c>
      <c r="M874" s="10">
        <f>ROUND(L874*K874,2)</f>
        <v>1153.1400000000001</v>
      </c>
    </row>
    <row r="875" spans="1:13" ht="0.95" customHeight="1" x14ac:dyDescent="0.2">
      <c r="A875" s="18"/>
      <c r="B875" s="18"/>
      <c r="C875" s="18"/>
      <c r="D875" s="26"/>
      <c r="E875" s="18"/>
      <c r="F875" s="18"/>
      <c r="G875" s="18"/>
      <c r="H875" s="18"/>
      <c r="I875" s="18"/>
      <c r="J875" s="18"/>
      <c r="K875" s="18"/>
      <c r="L875" s="18"/>
      <c r="M875" s="18"/>
    </row>
    <row r="876" spans="1:13" x14ac:dyDescent="0.2">
      <c r="A876" s="12" t="s">
        <v>699</v>
      </c>
      <c r="B876" s="12" t="s">
        <v>20</v>
      </c>
      <c r="C876" s="12" t="s">
        <v>21</v>
      </c>
      <c r="D876" s="25" t="s">
        <v>700</v>
      </c>
      <c r="E876" s="11"/>
      <c r="F876" s="11"/>
      <c r="G876" s="11"/>
      <c r="H876" s="11"/>
      <c r="I876" s="11"/>
      <c r="J876" s="11"/>
      <c r="K876" s="13">
        <f>K880</f>
        <v>103.99000000000001</v>
      </c>
      <c r="L876" s="13">
        <f>L880</f>
        <v>67.09</v>
      </c>
      <c r="M876" s="13">
        <f>M880</f>
        <v>6976.69</v>
      </c>
    </row>
    <row r="877" spans="1:13" ht="258.75" x14ac:dyDescent="0.2">
      <c r="A877" s="11"/>
      <c r="B877" s="11"/>
      <c r="C877" s="11"/>
      <c r="D877" s="19" t="s">
        <v>701</v>
      </c>
      <c r="E877" s="11"/>
      <c r="F877" s="11"/>
      <c r="G877" s="11"/>
      <c r="H877" s="11"/>
      <c r="I877" s="11"/>
      <c r="J877" s="11"/>
      <c r="K877" s="11"/>
      <c r="L877" s="11"/>
      <c r="M877" s="11"/>
    </row>
    <row r="878" spans="1:13" x14ac:dyDescent="0.2">
      <c r="A878" s="11"/>
      <c r="B878" s="11"/>
      <c r="C878" s="11"/>
      <c r="D878" s="19"/>
      <c r="E878" s="12" t="s">
        <v>252</v>
      </c>
      <c r="F878" s="11">
        <v>1</v>
      </c>
      <c r="G878" s="17">
        <v>32.6</v>
      </c>
      <c r="H878" s="17">
        <v>0</v>
      </c>
      <c r="I878" s="17">
        <v>0</v>
      </c>
      <c r="J878" s="13">
        <f>F878*(G878+ (G878= 0))*(H878+ (H878= 0))*(I878+ (I878= 0))</f>
        <v>32.6</v>
      </c>
      <c r="K878" s="11"/>
      <c r="L878" s="11"/>
      <c r="M878" s="11"/>
    </row>
    <row r="879" spans="1:13" x14ac:dyDescent="0.2">
      <c r="A879" s="11"/>
      <c r="B879" s="11"/>
      <c r="C879" s="11"/>
      <c r="D879" s="19"/>
      <c r="E879" s="12" t="s">
        <v>475</v>
      </c>
      <c r="F879" s="11">
        <v>1</v>
      </c>
      <c r="G879" s="17">
        <v>71.39</v>
      </c>
      <c r="H879" s="17">
        <v>0</v>
      </c>
      <c r="I879" s="17">
        <v>0</v>
      </c>
      <c r="J879" s="13">
        <f>F879*(G879+ (G879= 0))*(H879+ (H879= 0))*(I879+ (I879= 0))</f>
        <v>71.39</v>
      </c>
      <c r="K879" s="11"/>
      <c r="L879" s="11"/>
      <c r="M879" s="11"/>
    </row>
    <row r="880" spans="1:13" x14ac:dyDescent="0.2">
      <c r="A880" s="11"/>
      <c r="B880" s="11"/>
      <c r="C880" s="11"/>
      <c r="D880" s="19"/>
      <c r="E880" s="11"/>
      <c r="F880" s="11"/>
      <c r="G880" s="11"/>
      <c r="H880" s="11"/>
      <c r="I880" s="11"/>
      <c r="J880" s="16" t="s">
        <v>702</v>
      </c>
      <c r="K880" s="10">
        <f>SUM(J878:J879)</f>
        <v>103.99000000000001</v>
      </c>
      <c r="L880" s="17">
        <v>67.09</v>
      </c>
      <c r="M880" s="10">
        <f>ROUND(L880*K880,2)</f>
        <v>6976.69</v>
      </c>
    </row>
    <row r="881" spans="1:13" ht="0.95" customHeight="1" x14ac:dyDescent="0.2">
      <c r="A881" s="18"/>
      <c r="B881" s="18"/>
      <c r="C881" s="18"/>
      <c r="D881" s="26"/>
      <c r="E881" s="18"/>
      <c r="F881" s="18"/>
      <c r="G881" s="18"/>
      <c r="H881" s="18"/>
      <c r="I881" s="18"/>
      <c r="J881" s="18"/>
      <c r="K881" s="18"/>
      <c r="L881" s="18"/>
      <c r="M881" s="18"/>
    </row>
    <row r="882" spans="1:13" x14ac:dyDescent="0.2">
      <c r="A882" s="12" t="s">
        <v>703</v>
      </c>
      <c r="B882" s="12" t="s">
        <v>20</v>
      </c>
      <c r="C882" s="12" t="s">
        <v>21</v>
      </c>
      <c r="D882" s="25" t="s">
        <v>704</v>
      </c>
      <c r="E882" s="11"/>
      <c r="F882" s="11"/>
      <c r="G882" s="11"/>
      <c r="H882" s="11"/>
      <c r="I882" s="11"/>
      <c r="J882" s="11"/>
      <c r="K882" s="13">
        <f>K886</f>
        <v>8.0300000000000011</v>
      </c>
      <c r="L882" s="13">
        <f>L886</f>
        <v>45.28</v>
      </c>
      <c r="M882" s="13">
        <f>M886</f>
        <v>363.6</v>
      </c>
    </row>
    <row r="883" spans="1:13" ht="247.5" x14ac:dyDescent="0.2">
      <c r="A883" s="11"/>
      <c r="B883" s="11"/>
      <c r="C883" s="11"/>
      <c r="D883" s="19" t="s">
        <v>705</v>
      </c>
      <c r="E883" s="11"/>
      <c r="F883" s="11"/>
      <c r="G883" s="11"/>
      <c r="H883" s="11"/>
      <c r="I883" s="11"/>
      <c r="J883" s="11"/>
      <c r="K883" s="11"/>
      <c r="L883" s="11"/>
      <c r="M883" s="11"/>
    </row>
    <row r="884" spans="1:13" x14ac:dyDescent="0.2">
      <c r="A884" s="11"/>
      <c r="B884" s="11"/>
      <c r="C884" s="11"/>
      <c r="D884" s="19"/>
      <c r="E884" s="12" t="s">
        <v>706</v>
      </c>
      <c r="F884" s="11">
        <v>1</v>
      </c>
      <c r="G884" s="17">
        <v>7.48</v>
      </c>
      <c r="H884" s="17">
        <v>0</v>
      </c>
      <c r="I884" s="17">
        <v>0</v>
      </c>
      <c r="J884" s="13">
        <f>F884*(G884+ (G884= 0))*(H884+ (H884= 0))*(I884+ (I884= 0))</f>
        <v>7.48</v>
      </c>
      <c r="K884" s="11"/>
      <c r="L884" s="11"/>
      <c r="M884" s="11"/>
    </row>
    <row r="885" spans="1:13" x14ac:dyDescent="0.2">
      <c r="A885" s="11"/>
      <c r="B885" s="11"/>
      <c r="C885" s="11"/>
      <c r="D885" s="19"/>
      <c r="E885" s="12" t="s">
        <v>707</v>
      </c>
      <c r="F885" s="11">
        <v>1</v>
      </c>
      <c r="G885" s="17">
        <v>0.55000000000000004</v>
      </c>
      <c r="H885" s="17">
        <v>0</v>
      </c>
      <c r="I885" s="17">
        <v>0</v>
      </c>
      <c r="J885" s="13">
        <f>F885*(G885+ (G885= 0))*(H885+ (H885= 0))*(I885+ (I885= 0))</f>
        <v>0.55000000000000004</v>
      </c>
      <c r="K885" s="11"/>
      <c r="L885" s="11"/>
      <c r="M885" s="11"/>
    </row>
    <row r="886" spans="1:13" x14ac:dyDescent="0.2">
      <c r="A886" s="11"/>
      <c r="B886" s="11"/>
      <c r="C886" s="11"/>
      <c r="D886" s="19"/>
      <c r="E886" s="11"/>
      <c r="F886" s="11"/>
      <c r="G886" s="11"/>
      <c r="H886" s="11"/>
      <c r="I886" s="11"/>
      <c r="J886" s="16" t="s">
        <v>708</v>
      </c>
      <c r="K886" s="10">
        <f>SUM(J884:J885)</f>
        <v>8.0300000000000011</v>
      </c>
      <c r="L886" s="17">
        <v>45.28</v>
      </c>
      <c r="M886" s="10">
        <f>ROUND(L886*K886,2)</f>
        <v>363.6</v>
      </c>
    </row>
    <row r="887" spans="1:13" ht="0.95" customHeight="1" x14ac:dyDescent="0.2">
      <c r="A887" s="18"/>
      <c r="B887" s="18"/>
      <c r="C887" s="18"/>
      <c r="D887" s="26"/>
      <c r="E887" s="18"/>
      <c r="F887" s="18"/>
      <c r="G887" s="18"/>
      <c r="H887" s="18"/>
      <c r="I887" s="18"/>
      <c r="J887" s="18"/>
      <c r="K887" s="18"/>
      <c r="L887" s="18"/>
      <c r="M887" s="18"/>
    </row>
    <row r="888" spans="1:13" x14ac:dyDescent="0.2">
      <c r="A888" s="12" t="s">
        <v>709</v>
      </c>
      <c r="B888" s="12" t="s">
        <v>20</v>
      </c>
      <c r="C888" s="12" t="s">
        <v>21</v>
      </c>
      <c r="D888" s="25" t="s">
        <v>710</v>
      </c>
      <c r="E888" s="11"/>
      <c r="F888" s="11"/>
      <c r="G888" s="11"/>
      <c r="H888" s="11"/>
      <c r="I888" s="11"/>
      <c r="J888" s="11"/>
      <c r="K888" s="13">
        <f>K892</f>
        <v>259.89</v>
      </c>
      <c r="L888" s="13">
        <f>L892</f>
        <v>3.4</v>
      </c>
      <c r="M888" s="13">
        <f>M892</f>
        <v>883.63</v>
      </c>
    </row>
    <row r="889" spans="1:13" ht="101.25" x14ac:dyDescent="0.2">
      <c r="A889" s="11"/>
      <c r="B889" s="11"/>
      <c r="C889" s="11"/>
      <c r="D889" s="19" t="s">
        <v>711</v>
      </c>
      <c r="E889" s="11"/>
      <c r="F889" s="11"/>
      <c r="G889" s="11"/>
      <c r="H889" s="11"/>
      <c r="I889" s="11"/>
      <c r="J889" s="11"/>
      <c r="K889" s="11"/>
      <c r="L889" s="11"/>
      <c r="M889" s="11"/>
    </row>
    <row r="890" spans="1:13" x14ac:dyDescent="0.2">
      <c r="A890" s="11"/>
      <c r="B890" s="11"/>
      <c r="C890" s="11"/>
      <c r="D890" s="19"/>
      <c r="E890" s="12" t="s">
        <v>54</v>
      </c>
      <c r="F890" s="11">
        <v>1</v>
      </c>
      <c r="G890" s="17">
        <v>101.57</v>
      </c>
      <c r="H890" s="17">
        <v>0</v>
      </c>
      <c r="I890" s="17">
        <v>0</v>
      </c>
      <c r="J890" s="13">
        <f>F890*(G890+ (G890= 0))*(H890+ (H890= 0))*(I890+ (I890= 0))</f>
        <v>101.57</v>
      </c>
      <c r="K890" s="11"/>
      <c r="L890" s="11"/>
      <c r="M890" s="11"/>
    </row>
    <row r="891" spans="1:13" x14ac:dyDescent="0.2">
      <c r="A891" s="11"/>
      <c r="B891" s="11"/>
      <c r="C891" s="11"/>
      <c r="D891" s="19"/>
      <c r="E891" s="12" t="s">
        <v>257</v>
      </c>
      <c r="F891" s="11">
        <v>1</v>
      </c>
      <c r="G891" s="17">
        <v>158.32</v>
      </c>
      <c r="H891" s="17">
        <v>0</v>
      </c>
      <c r="I891" s="17">
        <v>0</v>
      </c>
      <c r="J891" s="13">
        <f>F891*(G891+ (G891= 0))*(H891+ (H891= 0))*(I891+ (I891= 0))</f>
        <v>158.32</v>
      </c>
      <c r="K891" s="11"/>
      <c r="L891" s="11"/>
      <c r="M891" s="11"/>
    </row>
    <row r="892" spans="1:13" x14ac:dyDescent="0.2">
      <c r="A892" s="11"/>
      <c r="B892" s="11"/>
      <c r="C892" s="11"/>
      <c r="D892" s="19"/>
      <c r="E892" s="11"/>
      <c r="F892" s="11"/>
      <c r="G892" s="11"/>
      <c r="H892" s="11"/>
      <c r="I892" s="11"/>
      <c r="J892" s="16" t="s">
        <v>712</v>
      </c>
      <c r="K892" s="10">
        <f>SUM(J890:J891)</f>
        <v>259.89</v>
      </c>
      <c r="L892" s="17">
        <v>3.4</v>
      </c>
      <c r="M892" s="10">
        <f>ROUND(L892*K892,2)</f>
        <v>883.63</v>
      </c>
    </row>
    <row r="893" spans="1:13" ht="0.95" customHeight="1" x14ac:dyDescent="0.2">
      <c r="A893" s="18"/>
      <c r="B893" s="18"/>
      <c r="C893" s="18"/>
      <c r="D893" s="26"/>
      <c r="E893" s="18"/>
      <c r="F893" s="18"/>
      <c r="G893" s="18"/>
      <c r="H893" s="18"/>
      <c r="I893" s="18"/>
      <c r="J893" s="18"/>
      <c r="K893" s="18"/>
      <c r="L893" s="18"/>
      <c r="M893" s="18"/>
    </row>
    <row r="894" spans="1:13" x14ac:dyDescent="0.2">
      <c r="A894" s="12" t="s">
        <v>713</v>
      </c>
      <c r="B894" s="12" t="s">
        <v>20</v>
      </c>
      <c r="C894" s="12" t="s">
        <v>21</v>
      </c>
      <c r="D894" s="25" t="s">
        <v>714</v>
      </c>
      <c r="E894" s="11"/>
      <c r="F894" s="11"/>
      <c r="G894" s="11"/>
      <c r="H894" s="11"/>
      <c r="I894" s="11"/>
      <c r="J894" s="11"/>
      <c r="K894" s="13">
        <f>K898</f>
        <v>259.89</v>
      </c>
      <c r="L894" s="13">
        <f>L898</f>
        <v>52.3</v>
      </c>
      <c r="M894" s="13">
        <f>M898</f>
        <v>13592.25</v>
      </c>
    </row>
    <row r="895" spans="1:13" ht="157.5" x14ac:dyDescent="0.2">
      <c r="A895" s="11"/>
      <c r="B895" s="11"/>
      <c r="C895" s="11"/>
      <c r="D895" s="19" t="s">
        <v>715</v>
      </c>
      <c r="E895" s="11"/>
      <c r="F895" s="11"/>
      <c r="G895" s="11"/>
      <c r="H895" s="11"/>
      <c r="I895" s="11"/>
      <c r="J895" s="11"/>
      <c r="K895" s="11"/>
      <c r="L895" s="11"/>
      <c r="M895" s="11"/>
    </row>
    <row r="896" spans="1:13" x14ac:dyDescent="0.2">
      <c r="A896" s="11"/>
      <c r="B896" s="11"/>
      <c r="C896" s="11"/>
      <c r="D896" s="19"/>
      <c r="E896" s="12" t="s">
        <v>54</v>
      </c>
      <c r="F896" s="11">
        <v>1</v>
      </c>
      <c r="G896" s="17">
        <v>101.57</v>
      </c>
      <c r="H896" s="17">
        <v>0</v>
      </c>
      <c r="I896" s="17">
        <v>0</v>
      </c>
      <c r="J896" s="13">
        <f>F896*(G896+ (G896= 0))*(H896+ (H896= 0))*(I896+ (I896= 0))</f>
        <v>101.57</v>
      </c>
      <c r="K896" s="11"/>
      <c r="L896" s="11"/>
      <c r="M896" s="11"/>
    </row>
    <row r="897" spans="1:13" x14ac:dyDescent="0.2">
      <c r="A897" s="11"/>
      <c r="B897" s="11"/>
      <c r="C897" s="11"/>
      <c r="D897" s="19"/>
      <c r="E897" s="12" t="s">
        <v>257</v>
      </c>
      <c r="F897" s="11">
        <v>1</v>
      </c>
      <c r="G897" s="17">
        <v>158.32</v>
      </c>
      <c r="H897" s="17">
        <v>0</v>
      </c>
      <c r="I897" s="17">
        <v>0</v>
      </c>
      <c r="J897" s="13">
        <f>F897*(G897+ (G897= 0))*(H897+ (H897= 0))*(I897+ (I897= 0))</f>
        <v>158.32</v>
      </c>
      <c r="K897" s="11"/>
      <c r="L897" s="11"/>
      <c r="M897" s="11"/>
    </row>
    <row r="898" spans="1:13" x14ac:dyDescent="0.2">
      <c r="A898" s="11"/>
      <c r="B898" s="11"/>
      <c r="C898" s="11"/>
      <c r="D898" s="19"/>
      <c r="E898" s="11"/>
      <c r="F898" s="11"/>
      <c r="G898" s="11"/>
      <c r="H898" s="11"/>
      <c r="I898" s="11"/>
      <c r="J898" s="16" t="s">
        <v>716</v>
      </c>
      <c r="K898" s="10">
        <f>SUM(J896:J897)</f>
        <v>259.89</v>
      </c>
      <c r="L898" s="17">
        <v>52.3</v>
      </c>
      <c r="M898" s="10">
        <f>ROUND(L898*K898,2)</f>
        <v>13592.25</v>
      </c>
    </row>
    <row r="899" spans="1:13" ht="0.95" customHeight="1" x14ac:dyDescent="0.2">
      <c r="A899" s="18"/>
      <c r="B899" s="18"/>
      <c r="C899" s="18"/>
      <c r="D899" s="26"/>
      <c r="E899" s="18"/>
      <c r="F899" s="18"/>
      <c r="G899" s="18"/>
      <c r="H899" s="18"/>
      <c r="I899" s="18"/>
      <c r="J899" s="18"/>
      <c r="K899" s="18"/>
      <c r="L899" s="18"/>
      <c r="M899" s="18"/>
    </row>
    <row r="900" spans="1:13" x14ac:dyDescent="0.2">
      <c r="A900" s="12" t="s">
        <v>717</v>
      </c>
      <c r="B900" s="12" t="s">
        <v>20</v>
      </c>
      <c r="C900" s="12" t="s">
        <v>21</v>
      </c>
      <c r="D900" s="25" t="s">
        <v>718</v>
      </c>
      <c r="E900" s="11"/>
      <c r="F900" s="11"/>
      <c r="G900" s="11"/>
      <c r="H900" s="11"/>
      <c r="I900" s="11"/>
      <c r="J900" s="11"/>
      <c r="K900" s="13">
        <f>K903</f>
        <v>2.8</v>
      </c>
      <c r="L900" s="13">
        <f>L903</f>
        <v>473.66</v>
      </c>
      <c r="M900" s="13">
        <f>M903</f>
        <v>1326.25</v>
      </c>
    </row>
    <row r="901" spans="1:13" ht="56.25" x14ac:dyDescent="0.2">
      <c r="A901" s="11"/>
      <c r="B901" s="11"/>
      <c r="C901" s="11"/>
      <c r="D901" s="19" t="s">
        <v>719</v>
      </c>
      <c r="E901" s="11"/>
      <c r="F901" s="11"/>
      <c r="G901" s="11"/>
      <c r="H901" s="11"/>
      <c r="I901" s="11"/>
      <c r="J901" s="11"/>
      <c r="K901" s="11"/>
      <c r="L901" s="11"/>
      <c r="M901" s="11"/>
    </row>
    <row r="902" spans="1:13" x14ac:dyDescent="0.2">
      <c r="A902" s="11"/>
      <c r="B902" s="11"/>
      <c r="C902" s="11"/>
      <c r="D902" s="19"/>
      <c r="E902" s="12" t="s">
        <v>720</v>
      </c>
      <c r="F902" s="11">
        <v>1</v>
      </c>
      <c r="G902" s="17">
        <v>2.8</v>
      </c>
      <c r="H902" s="17">
        <v>0</v>
      </c>
      <c r="I902" s="17">
        <v>0</v>
      </c>
      <c r="J902" s="13">
        <f>F902*(G902+ (G902= 0))*(H902+ (H902= 0))*(I902+ (I902= 0))</f>
        <v>2.8</v>
      </c>
      <c r="K902" s="11"/>
      <c r="L902" s="11"/>
      <c r="M902" s="11"/>
    </row>
    <row r="903" spans="1:13" x14ac:dyDescent="0.2">
      <c r="A903" s="11"/>
      <c r="B903" s="11"/>
      <c r="C903" s="11"/>
      <c r="D903" s="19"/>
      <c r="E903" s="11"/>
      <c r="F903" s="11"/>
      <c r="G903" s="11"/>
      <c r="H903" s="11"/>
      <c r="I903" s="11"/>
      <c r="J903" s="16" t="s">
        <v>721</v>
      </c>
      <c r="K903" s="10">
        <f>SUM(J902:J902)</f>
        <v>2.8</v>
      </c>
      <c r="L903" s="17">
        <v>473.66</v>
      </c>
      <c r="M903" s="10">
        <f>ROUND(L903*K903,2)</f>
        <v>1326.25</v>
      </c>
    </row>
    <row r="904" spans="1:13" ht="0.95" customHeight="1" x14ac:dyDescent="0.2">
      <c r="A904" s="18"/>
      <c r="B904" s="18"/>
      <c r="C904" s="18"/>
      <c r="D904" s="26"/>
      <c r="E904" s="18"/>
      <c r="F904" s="18"/>
      <c r="G904" s="18"/>
      <c r="H904" s="18"/>
      <c r="I904" s="18"/>
      <c r="J904" s="18"/>
      <c r="K904" s="18"/>
      <c r="L904" s="18"/>
      <c r="M904" s="18"/>
    </row>
    <row r="905" spans="1:13" x14ac:dyDescent="0.2">
      <c r="A905" s="12" t="s">
        <v>722</v>
      </c>
      <c r="B905" s="12" t="s">
        <v>20</v>
      </c>
      <c r="C905" s="12" t="s">
        <v>21</v>
      </c>
      <c r="D905" s="25" t="s">
        <v>723</v>
      </c>
      <c r="E905" s="11"/>
      <c r="F905" s="11"/>
      <c r="G905" s="11"/>
      <c r="H905" s="11"/>
      <c r="I905" s="11"/>
      <c r="J905" s="11"/>
      <c r="K905" s="13">
        <f>K908</f>
        <v>2</v>
      </c>
      <c r="L905" s="13">
        <f>L908</f>
        <v>48.05</v>
      </c>
      <c r="M905" s="13">
        <f>M908</f>
        <v>96.1</v>
      </c>
    </row>
    <row r="906" spans="1:13" ht="67.5" x14ac:dyDescent="0.2">
      <c r="A906" s="11"/>
      <c r="B906" s="11"/>
      <c r="C906" s="11"/>
      <c r="D906" s="19" t="s">
        <v>724</v>
      </c>
      <c r="E906" s="11"/>
      <c r="F906" s="11"/>
      <c r="G906" s="11"/>
      <c r="H906" s="11"/>
      <c r="I906" s="11"/>
      <c r="J906" s="11"/>
      <c r="K906" s="11"/>
      <c r="L906" s="11"/>
      <c r="M906" s="11"/>
    </row>
    <row r="907" spans="1:13" x14ac:dyDescent="0.2">
      <c r="A907" s="11"/>
      <c r="B907" s="11"/>
      <c r="C907" s="11"/>
      <c r="D907" s="19"/>
      <c r="E907" s="12" t="s">
        <v>35</v>
      </c>
      <c r="F907" s="11">
        <v>2</v>
      </c>
      <c r="G907" s="17">
        <v>0</v>
      </c>
      <c r="H907" s="17">
        <v>0</v>
      </c>
      <c r="I907" s="17">
        <v>0</v>
      </c>
      <c r="J907" s="13">
        <f>F907*(G907+ (G907= 0))*(H907+ (H907= 0))*(I907+ (I907= 0))</f>
        <v>2</v>
      </c>
      <c r="K907" s="11"/>
      <c r="L907" s="11"/>
      <c r="M907" s="11"/>
    </row>
    <row r="908" spans="1:13" x14ac:dyDescent="0.2">
      <c r="A908" s="11"/>
      <c r="B908" s="11"/>
      <c r="C908" s="11"/>
      <c r="D908" s="19"/>
      <c r="E908" s="11"/>
      <c r="F908" s="11"/>
      <c r="G908" s="11"/>
      <c r="H908" s="11"/>
      <c r="I908" s="11"/>
      <c r="J908" s="16" t="s">
        <v>725</v>
      </c>
      <c r="K908" s="10">
        <f>SUM(J907:J907)</f>
        <v>2</v>
      </c>
      <c r="L908" s="17">
        <v>48.05</v>
      </c>
      <c r="M908" s="10">
        <f>ROUND(L908*K908,2)</f>
        <v>96.1</v>
      </c>
    </row>
    <row r="909" spans="1:13" ht="0.95" customHeight="1" x14ac:dyDescent="0.2">
      <c r="A909" s="18"/>
      <c r="B909" s="18"/>
      <c r="C909" s="18"/>
      <c r="D909" s="26"/>
      <c r="E909" s="18"/>
      <c r="F909" s="18"/>
      <c r="G909" s="18"/>
      <c r="H909" s="18"/>
      <c r="I909" s="18"/>
      <c r="J909" s="18"/>
      <c r="K909" s="18"/>
      <c r="L909" s="18"/>
      <c r="M909" s="18"/>
    </row>
    <row r="910" spans="1:13" x14ac:dyDescent="0.2">
      <c r="A910" s="12" t="s">
        <v>726</v>
      </c>
      <c r="B910" s="12" t="s">
        <v>20</v>
      </c>
      <c r="C910" s="12" t="s">
        <v>21</v>
      </c>
      <c r="D910" s="25" t="s">
        <v>727</v>
      </c>
      <c r="E910" s="11"/>
      <c r="F910" s="11"/>
      <c r="G910" s="11"/>
      <c r="H910" s="11"/>
      <c r="I910" s="11"/>
      <c r="J910" s="11"/>
      <c r="K910" s="13">
        <f>K914</f>
        <v>30.1</v>
      </c>
      <c r="L910" s="13">
        <f>L914</f>
        <v>35.53</v>
      </c>
      <c r="M910" s="13">
        <f>M914</f>
        <v>1069.45</v>
      </c>
    </row>
    <row r="911" spans="1:13" ht="67.5" x14ac:dyDescent="0.2">
      <c r="A911" s="11"/>
      <c r="B911" s="11"/>
      <c r="C911" s="11"/>
      <c r="D911" s="19" t="s">
        <v>728</v>
      </c>
      <c r="E911" s="11"/>
      <c r="F911" s="11"/>
      <c r="G911" s="11"/>
      <c r="H911" s="11"/>
      <c r="I911" s="11"/>
      <c r="J911" s="11"/>
      <c r="K911" s="11"/>
      <c r="L911" s="11"/>
      <c r="M911" s="11"/>
    </row>
    <row r="912" spans="1:13" x14ac:dyDescent="0.2">
      <c r="A912" s="11"/>
      <c r="B912" s="11"/>
      <c r="C912" s="11"/>
      <c r="D912" s="19"/>
      <c r="E912" s="12" t="s">
        <v>729</v>
      </c>
      <c r="F912" s="11">
        <v>1</v>
      </c>
      <c r="G912" s="17">
        <v>10.1</v>
      </c>
      <c r="H912" s="17">
        <v>0</v>
      </c>
      <c r="I912" s="17">
        <v>0</v>
      </c>
      <c r="J912" s="13">
        <f>F912*(G912+ (G912= 0))*(H912+ (H912= 0))*(I912+ (I912= 0))</f>
        <v>10.1</v>
      </c>
      <c r="K912" s="11"/>
      <c r="L912" s="11"/>
      <c r="M912" s="11"/>
    </row>
    <row r="913" spans="1:13" x14ac:dyDescent="0.2">
      <c r="A913" s="11"/>
      <c r="B913" s="11"/>
      <c r="C913" s="11"/>
      <c r="D913" s="19"/>
      <c r="E913" s="12" t="s">
        <v>730</v>
      </c>
      <c r="F913" s="11">
        <v>1</v>
      </c>
      <c r="G913" s="17">
        <v>20</v>
      </c>
      <c r="H913" s="17">
        <v>0</v>
      </c>
      <c r="I913" s="17">
        <v>0</v>
      </c>
      <c r="J913" s="13">
        <f>F913*(G913+ (G913= 0))*(H913+ (H913= 0))*(I913+ (I913= 0))</f>
        <v>20</v>
      </c>
      <c r="K913" s="11"/>
      <c r="L913" s="11"/>
      <c r="M913" s="11"/>
    </row>
    <row r="914" spans="1:13" x14ac:dyDescent="0.2">
      <c r="A914" s="11"/>
      <c r="B914" s="11"/>
      <c r="C914" s="11"/>
      <c r="D914" s="19"/>
      <c r="E914" s="11"/>
      <c r="F914" s="11"/>
      <c r="G914" s="11"/>
      <c r="H914" s="11"/>
      <c r="I914" s="11"/>
      <c r="J914" s="16" t="s">
        <v>731</v>
      </c>
      <c r="K914" s="10">
        <f>SUM(J912:J913)</f>
        <v>30.1</v>
      </c>
      <c r="L914" s="17">
        <v>35.53</v>
      </c>
      <c r="M914" s="10">
        <f>ROUND(L914*K914,2)</f>
        <v>1069.45</v>
      </c>
    </row>
    <row r="915" spans="1:13" ht="0.95" customHeight="1" x14ac:dyDescent="0.2">
      <c r="A915" s="18"/>
      <c r="B915" s="18"/>
      <c r="C915" s="18"/>
      <c r="D915" s="26"/>
      <c r="E915" s="18"/>
      <c r="F915" s="18"/>
      <c r="G915" s="18"/>
      <c r="H915" s="18"/>
      <c r="I915" s="18"/>
      <c r="J915" s="18"/>
      <c r="K915" s="18"/>
      <c r="L915" s="18"/>
      <c r="M915" s="18"/>
    </row>
    <row r="916" spans="1:13" x14ac:dyDescent="0.2">
      <c r="A916" s="12" t="s">
        <v>732</v>
      </c>
      <c r="B916" s="12" t="s">
        <v>20</v>
      </c>
      <c r="C916" s="12" t="s">
        <v>111</v>
      </c>
      <c r="D916" s="25" t="s">
        <v>733</v>
      </c>
      <c r="E916" s="11"/>
      <c r="F916" s="11"/>
      <c r="G916" s="11"/>
      <c r="H916" s="11"/>
      <c r="I916" s="11"/>
      <c r="J916" s="11"/>
      <c r="K916" s="13">
        <f>K919</f>
        <v>1</v>
      </c>
      <c r="L916" s="13">
        <f>L919</f>
        <v>207.55</v>
      </c>
      <c r="M916" s="13">
        <f>M919</f>
        <v>207.55</v>
      </c>
    </row>
    <row r="917" spans="1:13" ht="78.75" x14ac:dyDescent="0.2">
      <c r="A917" s="11"/>
      <c r="B917" s="11"/>
      <c r="C917" s="11"/>
      <c r="D917" s="19" t="s">
        <v>734</v>
      </c>
      <c r="E917" s="11"/>
      <c r="F917" s="11"/>
      <c r="G917" s="11"/>
      <c r="H917" s="11"/>
      <c r="I917" s="11"/>
      <c r="J917" s="11"/>
      <c r="K917" s="11"/>
      <c r="L917" s="11"/>
      <c r="M917" s="11"/>
    </row>
    <row r="918" spans="1:13" x14ac:dyDescent="0.2">
      <c r="A918" s="11"/>
      <c r="B918" s="11"/>
      <c r="C918" s="11"/>
      <c r="D918" s="19"/>
      <c r="E918" s="12" t="s">
        <v>0</v>
      </c>
      <c r="F918" s="11">
        <v>1</v>
      </c>
      <c r="G918" s="17">
        <v>0</v>
      </c>
      <c r="H918" s="17">
        <v>0</v>
      </c>
      <c r="I918" s="17">
        <v>0</v>
      </c>
      <c r="J918" s="13">
        <f>F918*(G918+ (G918= 0))*(H918+ (H918= 0))*(I918+ (I918= 0))</f>
        <v>1</v>
      </c>
      <c r="K918" s="11"/>
      <c r="L918" s="11"/>
      <c r="M918" s="11"/>
    </row>
    <row r="919" spans="1:13" x14ac:dyDescent="0.2">
      <c r="A919" s="11"/>
      <c r="B919" s="11"/>
      <c r="C919" s="11"/>
      <c r="D919" s="19"/>
      <c r="E919" s="11"/>
      <c r="F919" s="11"/>
      <c r="G919" s="11"/>
      <c r="H919" s="11"/>
      <c r="I919" s="11"/>
      <c r="J919" s="16" t="s">
        <v>735</v>
      </c>
      <c r="K919" s="10">
        <f>SUM(J918:J918)</f>
        <v>1</v>
      </c>
      <c r="L919" s="17">
        <v>207.55</v>
      </c>
      <c r="M919" s="10">
        <f>ROUND(L919*K919,2)</f>
        <v>207.55</v>
      </c>
    </row>
    <row r="920" spans="1:13" ht="0.95" customHeight="1" x14ac:dyDescent="0.2">
      <c r="A920" s="18"/>
      <c r="B920" s="18"/>
      <c r="C920" s="18"/>
      <c r="D920" s="26"/>
      <c r="E920" s="18"/>
      <c r="F920" s="18"/>
      <c r="G920" s="18"/>
      <c r="H920" s="18"/>
      <c r="I920" s="18"/>
      <c r="J920" s="18"/>
      <c r="K920" s="18"/>
      <c r="L920" s="18"/>
      <c r="M920" s="18"/>
    </row>
    <row r="921" spans="1:13" x14ac:dyDescent="0.2">
      <c r="A921" s="12" t="s">
        <v>736</v>
      </c>
      <c r="B921" s="12" t="s">
        <v>20</v>
      </c>
      <c r="C921" s="12" t="s">
        <v>21</v>
      </c>
      <c r="D921" s="25" t="s">
        <v>737</v>
      </c>
      <c r="E921" s="11"/>
      <c r="F921" s="11"/>
      <c r="G921" s="11"/>
      <c r="H921" s="11"/>
      <c r="I921" s="11"/>
      <c r="J921" s="11"/>
      <c r="K921" s="13">
        <f>K926</f>
        <v>208.82</v>
      </c>
      <c r="L921" s="13">
        <f>L926</f>
        <v>12.9</v>
      </c>
      <c r="M921" s="13">
        <f>M926</f>
        <v>2693.78</v>
      </c>
    </row>
    <row r="922" spans="1:13" ht="22.5" x14ac:dyDescent="0.2">
      <c r="A922" s="11"/>
      <c r="B922" s="11"/>
      <c r="C922" s="11"/>
      <c r="D922" s="19" t="s">
        <v>738</v>
      </c>
      <c r="E922" s="11"/>
      <c r="F922" s="11"/>
      <c r="G922" s="11"/>
      <c r="H922" s="11"/>
      <c r="I922" s="11"/>
      <c r="J922" s="11"/>
      <c r="K922" s="11"/>
      <c r="L922" s="11"/>
      <c r="M922" s="11"/>
    </row>
    <row r="923" spans="1:13" x14ac:dyDescent="0.2">
      <c r="A923" s="11"/>
      <c r="B923" s="11"/>
      <c r="C923" s="11"/>
      <c r="D923" s="19"/>
      <c r="E923" s="12" t="s">
        <v>44</v>
      </c>
      <c r="F923" s="11">
        <v>1</v>
      </c>
      <c r="G923" s="17">
        <v>79.3</v>
      </c>
      <c r="H923" s="17">
        <v>0</v>
      </c>
      <c r="I923" s="17">
        <v>0</v>
      </c>
      <c r="J923" s="13">
        <f>F923*(G923+ (G923= 0))*(H923+ (H923= 0))*(I923+ (I923= 0))</f>
        <v>79.3</v>
      </c>
      <c r="K923" s="11"/>
      <c r="L923" s="11"/>
      <c r="M923" s="11"/>
    </row>
    <row r="924" spans="1:13" x14ac:dyDescent="0.2">
      <c r="A924" s="11"/>
      <c r="B924" s="11"/>
      <c r="C924" s="11"/>
      <c r="D924" s="19"/>
      <c r="E924" s="12" t="s">
        <v>739</v>
      </c>
      <c r="F924" s="11">
        <v>1</v>
      </c>
      <c r="G924" s="17">
        <v>68.73</v>
      </c>
      <c r="H924" s="17">
        <v>0</v>
      </c>
      <c r="I924" s="17">
        <v>0</v>
      </c>
      <c r="J924" s="13">
        <f>F924*(G924+ (G924= 0))*(H924+ (H924= 0))*(I924+ (I924= 0))</f>
        <v>68.73</v>
      </c>
      <c r="K924" s="11"/>
      <c r="L924" s="11"/>
      <c r="M924" s="11"/>
    </row>
    <row r="925" spans="1:13" x14ac:dyDescent="0.2">
      <c r="A925" s="11"/>
      <c r="B925" s="11"/>
      <c r="C925" s="11"/>
      <c r="D925" s="19"/>
      <c r="E925" s="12" t="s">
        <v>740</v>
      </c>
      <c r="F925" s="11">
        <v>1</v>
      </c>
      <c r="G925" s="17">
        <v>60.79</v>
      </c>
      <c r="H925" s="17">
        <v>0</v>
      </c>
      <c r="I925" s="17">
        <v>0</v>
      </c>
      <c r="J925" s="13">
        <f>F925*(G925+ (G925= 0))*(H925+ (H925= 0))*(I925+ (I925= 0))</f>
        <v>60.79</v>
      </c>
      <c r="K925" s="11"/>
      <c r="L925" s="11"/>
      <c r="M925" s="11"/>
    </row>
    <row r="926" spans="1:13" x14ac:dyDescent="0.2">
      <c r="A926" s="11"/>
      <c r="B926" s="11"/>
      <c r="C926" s="11"/>
      <c r="D926" s="19"/>
      <c r="E926" s="11"/>
      <c r="F926" s="11"/>
      <c r="G926" s="11"/>
      <c r="H926" s="11"/>
      <c r="I926" s="11"/>
      <c r="J926" s="16" t="s">
        <v>741</v>
      </c>
      <c r="K926" s="10">
        <f>SUM(J923:J925)</f>
        <v>208.82</v>
      </c>
      <c r="L926" s="17">
        <v>12.9</v>
      </c>
      <c r="M926" s="10">
        <f>ROUND(L926*K926,2)</f>
        <v>2693.78</v>
      </c>
    </row>
    <row r="927" spans="1:13" ht="0.95" customHeight="1" x14ac:dyDescent="0.2">
      <c r="A927" s="18"/>
      <c r="B927" s="18"/>
      <c r="C927" s="18"/>
      <c r="D927" s="26"/>
      <c r="E927" s="18"/>
      <c r="F927" s="18"/>
      <c r="G927" s="18"/>
      <c r="H927" s="18"/>
      <c r="I927" s="18"/>
      <c r="J927" s="18"/>
      <c r="K927" s="18"/>
      <c r="L927" s="18"/>
      <c r="M927" s="18"/>
    </row>
    <row r="928" spans="1:13" x14ac:dyDescent="0.2">
      <c r="A928" s="12" t="s">
        <v>742</v>
      </c>
      <c r="B928" s="12" t="s">
        <v>20</v>
      </c>
      <c r="C928" s="12" t="s">
        <v>96</v>
      </c>
      <c r="D928" s="25" t="s">
        <v>743</v>
      </c>
      <c r="E928" s="11"/>
      <c r="F928" s="11"/>
      <c r="G928" s="11"/>
      <c r="H928" s="11"/>
      <c r="I928" s="11"/>
      <c r="J928" s="11"/>
      <c r="K928" s="13">
        <f>K932</f>
        <v>47.32</v>
      </c>
      <c r="L928" s="13">
        <f>L932</f>
        <v>12.09</v>
      </c>
      <c r="M928" s="13">
        <f>M932</f>
        <v>572.1</v>
      </c>
    </row>
    <row r="929" spans="1:13" ht="45" x14ac:dyDescent="0.2">
      <c r="A929" s="11"/>
      <c r="B929" s="11"/>
      <c r="C929" s="11"/>
      <c r="D929" s="19" t="s">
        <v>744</v>
      </c>
      <c r="E929" s="11"/>
      <c r="F929" s="11"/>
      <c r="G929" s="11"/>
      <c r="H929" s="11"/>
      <c r="I929" s="11"/>
      <c r="J929" s="11"/>
      <c r="K929" s="11"/>
      <c r="L929" s="11"/>
      <c r="M929" s="11"/>
    </row>
    <row r="930" spans="1:13" x14ac:dyDescent="0.2">
      <c r="A930" s="11"/>
      <c r="B930" s="11"/>
      <c r="C930" s="11"/>
      <c r="D930" s="19"/>
      <c r="E930" s="12" t="s">
        <v>745</v>
      </c>
      <c r="F930" s="11">
        <v>1</v>
      </c>
      <c r="G930" s="17">
        <v>45.32</v>
      </c>
      <c r="H930" s="17">
        <v>0</v>
      </c>
      <c r="I930" s="17">
        <v>0</v>
      </c>
      <c r="J930" s="13">
        <f>F930*(G930+ (G930= 0))*(H930+ (H930= 0))*(I930+ (I930= 0))</f>
        <v>45.32</v>
      </c>
      <c r="K930" s="11"/>
      <c r="L930" s="11"/>
      <c r="M930" s="11"/>
    </row>
    <row r="931" spans="1:13" x14ac:dyDescent="0.2">
      <c r="A931" s="11"/>
      <c r="B931" s="11"/>
      <c r="C931" s="11"/>
      <c r="D931" s="19"/>
      <c r="E931" s="12" t="s">
        <v>746</v>
      </c>
      <c r="F931" s="11">
        <v>1</v>
      </c>
      <c r="G931" s="17">
        <v>2</v>
      </c>
      <c r="H931" s="17">
        <v>0</v>
      </c>
      <c r="I931" s="17">
        <v>0</v>
      </c>
      <c r="J931" s="13">
        <f>F931*(G931+ (G931= 0))*(H931+ (H931= 0))*(I931+ (I931= 0))</f>
        <v>2</v>
      </c>
      <c r="K931" s="11"/>
      <c r="L931" s="11"/>
      <c r="M931" s="11"/>
    </row>
    <row r="932" spans="1:13" x14ac:dyDescent="0.2">
      <c r="A932" s="11"/>
      <c r="B932" s="11"/>
      <c r="C932" s="11"/>
      <c r="D932" s="19"/>
      <c r="E932" s="11"/>
      <c r="F932" s="11"/>
      <c r="G932" s="11"/>
      <c r="H932" s="11"/>
      <c r="I932" s="11"/>
      <c r="J932" s="16" t="s">
        <v>747</v>
      </c>
      <c r="K932" s="10">
        <f>SUM(J930:J931)</f>
        <v>47.32</v>
      </c>
      <c r="L932" s="17">
        <v>12.09</v>
      </c>
      <c r="M932" s="10">
        <f>ROUND(L932*K932,2)</f>
        <v>572.1</v>
      </c>
    </row>
    <row r="933" spans="1:13" ht="0.95" customHeight="1" x14ac:dyDescent="0.2">
      <c r="A933" s="18"/>
      <c r="B933" s="18"/>
      <c r="C933" s="18"/>
      <c r="D933" s="26"/>
      <c r="E933" s="18"/>
      <c r="F933" s="18"/>
      <c r="G933" s="18"/>
      <c r="H933" s="18"/>
      <c r="I933" s="18"/>
      <c r="J933" s="18"/>
      <c r="K933" s="18"/>
      <c r="L933" s="18"/>
      <c r="M933" s="18"/>
    </row>
    <row r="934" spans="1:13" x14ac:dyDescent="0.2">
      <c r="A934" s="12" t="s">
        <v>748</v>
      </c>
      <c r="B934" s="12" t="s">
        <v>20</v>
      </c>
      <c r="C934" s="12" t="s">
        <v>96</v>
      </c>
      <c r="D934" s="25" t="s">
        <v>749</v>
      </c>
      <c r="E934" s="11"/>
      <c r="F934" s="11"/>
      <c r="G934" s="11"/>
      <c r="H934" s="11"/>
      <c r="I934" s="11"/>
      <c r="J934" s="11"/>
      <c r="K934" s="13">
        <f>K938</f>
        <v>201.32999999999998</v>
      </c>
      <c r="L934" s="13">
        <f>L938</f>
        <v>9.42</v>
      </c>
      <c r="M934" s="13">
        <f>M938</f>
        <v>1896.53</v>
      </c>
    </row>
    <row r="935" spans="1:13" ht="78.75" x14ac:dyDescent="0.2">
      <c r="A935" s="11"/>
      <c r="B935" s="11"/>
      <c r="C935" s="11"/>
      <c r="D935" s="19" t="s">
        <v>750</v>
      </c>
      <c r="E935" s="11"/>
      <c r="F935" s="11"/>
      <c r="G935" s="11"/>
      <c r="H935" s="11"/>
      <c r="I935" s="11"/>
      <c r="J935" s="11"/>
      <c r="K935" s="11"/>
      <c r="L935" s="11"/>
      <c r="M935" s="11"/>
    </row>
    <row r="936" spans="1:13" x14ac:dyDescent="0.2">
      <c r="A936" s="11"/>
      <c r="B936" s="11"/>
      <c r="C936" s="11"/>
      <c r="D936" s="19"/>
      <c r="E936" s="12" t="s">
        <v>54</v>
      </c>
      <c r="F936" s="11">
        <v>1</v>
      </c>
      <c r="G936" s="17">
        <v>77.03</v>
      </c>
      <c r="H936" s="17">
        <v>0</v>
      </c>
      <c r="I936" s="17">
        <v>0</v>
      </c>
      <c r="J936" s="13">
        <f>F936*(G936+ (G936= 0))*(H936+ (H936= 0))*(I936+ (I936= 0))</f>
        <v>77.03</v>
      </c>
      <c r="K936" s="11"/>
      <c r="L936" s="11"/>
      <c r="M936" s="11"/>
    </row>
    <row r="937" spans="1:13" x14ac:dyDescent="0.2">
      <c r="A937" s="11"/>
      <c r="B937" s="11"/>
      <c r="C937" s="11"/>
      <c r="D937" s="19"/>
      <c r="E937" s="12" t="s">
        <v>257</v>
      </c>
      <c r="F937" s="11">
        <v>1</v>
      </c>
      <c r="G937" s="17">
        <v>124.3</v>
      </c>
      <c r="H937" s="17">
        <v>0</v>
      </c>
      <c r="I937" s="17">
        <v>0</v>
      </c>
      <c r="J937" s="13">
        <f>F937*(G937+ (G937= 0))*(H937+ (H937= 0))*(I937+ (I937= 0))</f>
        <v>124.3</v>
      </c>
      <c r="K937" s="11"/>
      <c r="L937" s="11"/>
      <c r="M937" s="11"/>
    </row>
    <row r="938" spans="1:13" x14ac:dyDescent="0.2">
      <c r="A938" s="11"/>
      <c r="B938" s="11"/>
      <c r="C938" s="11"/>
      <c r="D938" s="19"/>
      <c r="E938" s="11"/>
      <c r="F938" s="11"/>
      <c r="G938" s="11"/>
      <c r="H938" s="11"/>
      <c r="I938" s="11"/>
      <c r="J938" s="16" t="s">
        <v>751</v>
      </c>
      <c r="K938" s="10">
        <f>SUM(J936:J937)</f>
        <v>201.32999999999998</v>
      </c>
      <c r="L938" s="17">
        <v>9.42</v>
      </c>
      <c r="M938" s="10">
        <f>ROUND(L938*K938,2)</f>
        <v>1896.53</v>
      </c>
    </row>
    <row r="939" spans="1:13" ht="0.95" customHeight="1" x14ac:dyDescent="0.2">
      <c r="A939" s="18"/>
      <c r="B939" s="18"/>
      <c r="C939" s="18"/>
      <c r="D939" s="26"/>
      <c r="E939" s="18"/>
      <c r="F939" s="18"/>
      <c r="G939" s="18"/>
      <c r="H939" s="18"/>
      <c r="I939" s="18"/>
      <c r="J939" s="18"/>
      <c r="K939" s="18"/>
      <c r="L939" s="18"/>
      <c r="M939" s="18"/>
    </row>
    <row r="940" spans="1:13" x14ac:dyDescent="0.2">
      <c r="A940" s="12" t="s">
        <v>752</v>
      </c>
      <c r="B940" s="12" t="s">
        <v>20</v>
      </c>
      <c r="C940" s="12" t="s">
        <v>96</v>
      </c>
      <c r="D940" s="25" t="s">
        <v>753</v>
      </c>
      <c r="E940" s="11"/>
      <c r="F940" s="11"/>
      <c r="G940" s="11"/>
      <c r="H940" s="11"/>
      <c r="I940" s="11"/>
      <c r="J940" s="11"/>
      <c r="K940" s="13">
        <f>K946</f>
        <v>47.23</v>
      </c>
      <c r="L940" s="13">
        <f>L946</f>
        <v>12.09</v>
      </c>
      <c r="M940" s="13">
        <f>M946</f>
        <v>571.01</v>
      </c>
    </row>
    <row r="941" spans="1:13" ht="67.5" x14ac:dyDescent="0.2">
      <c r="A941" s="11"/>
      <c r="B941" s="11"/>
      <c r="C941" s="11"/>
      <c r="D941" s="19" t="s">
        <v>754</v>
      </c>
      <c r="E941" s="11"/>
      <c r="F941" s="11"/>
      <c r="G941" s="11"/>
      <c r="H941" s="11"/>
      <c r="I941" s="11"/>
      <c r="J941" s="11"/>
      <c r="K941" s="11"/>
      <c r="L941" s="11"/>
      <c r="M941" s="11"/>
    </row>
    <row r="942" spans="1:13" x14ac:dyDescent="0.2">
      <c r="A942" s="11"/>
      <c r="B942" s="11"/>
      <c r="C942" s="11"/>
      <c r="D942" s="19"/>
      <c r="E942" s="12" t="s">
        <v>755</v>
      </c>
      <c r="F942" s="11">
        <v>1</v>
      </c>
      <c r="G942" s="17">
        <v>10.38</v>
      </c>
      <c r="H942" s="17">
        <v>0</v>
      </c>
      <c r="I942" s="17">
        <v>0</v>
      </c>
      <c r="J942" s="13">
        <f>F942*(G942+ (G942= 0))*(H942+ (H942= 0))*(I942+ (I942= 0))</f>
        <v>10.38</v>
      </c>
      <c r="K942" s="11"/>
      <c r="L942" s="11"/>
      <c r="M942" s="11"/>
    </row>
    <row r="943" spans="1:13" x14ac:dyDescent="0.2">
      <c r="A943" s="11"/>
      <c r="B943" s="11"/>
      <c r="C943" s="11"/>
      <c r="D943" s="19"/>
      <c r="E943" s="12" t="s">
        <v>756</v>
      </c>
      <c r="F943" s="11">
        <v>1</v>
      </c>
      <c r="G943" s="17">
        <v>26.27</v>
      </c>
      <c r="H943" s="17">
        <v>0</v>
      </c>
      <c r="I943" s="17">
        <v>0</v>
      </c>
      <c r="J943" s="13">
        <f>F943*(G943+ (G943= 0))*(H943+ (H943= 0))*(I943+ (I943= 0))</f>
        <v>26.27</v>
      </c>
      <c r="K943" s="11"/>
      <c r="L943" s="11"/>
      <c r="M943" s="11"/>
    </row>
    <row r="944" spans="1:13" x14ac:dyDescent="0.2">
      <c r="A944" s="11"/>
      <c r="B944" s="11"/>
      <c r="C944" s="11"/>
      <c r="D944" s="19"/>
      <c r="E944" s="12" t="s">
        <v>757</v>
      </c>
      <c r="F944" s="11">
        <v>2</v>
      </c>
      <c r="G944" s="17">
        <v>3.9</v>
      </c>
      <c r="H944" s="17">
        <v>0</v>
      </c>
      <c r="I944" s="17">
        <v>0</v>
      </c>
      <c r="J944" s="13">
        <f>F944*(G944+ (G944= 0))*(H944+ (H944= 0))*(I944+ (I944= 0))</f>
        <v>7.8</v>
      </c>
      <c r="K944" s="11"/>
      <c r="L944" s="11"/>
      <c r="M944" s="11"/>
    </row>
    <row r="945" spans="1:13" x14ac:dyDescent="0.2">
      <c r="A945" s="11"/>
      <c r="B945" s="11"/>
      <c r="C945" s="11"/>
      <c r="D945" s="19"/>
      <c r="E945" s="12" t="s">
        <v>758</v>
      </c>
      <c r="F945" s="11">
        <v>1</v>
      </c>
      <c r="G945" s="17">
        <v>2.78</v>
      </c>
      <c r="H945" s="17">
        <v>0</v>
      </c>
      <c r="I945" s="17">
        <v>0</v>
      </c>
      <c r="J945" s="13">
        <f>F945*(G945+ (G945= 0))*(H945+ (H945= 0))*(I945+ (I945= 0))</f>
        <v>2.78</v>
      </c>
      <c r="K945" s="11"/>
      <c r="L945" s="11"/>
      <c r="M945" s="11"/>
    </row>
    <row r="946" spans="1:13" x14ac:dyDescent="0.2">
      <c r="A946" s="11"/>
      <c r="B946" s="11"/>
      <c r="C946" s="11"/>
      <c r="D946" s="19"/>
      <c r="E946" s="11"/>
      <c r="F946" s="11"/>
      <c r="G946" s="11"/>
      <c r="H946" s="11"/>
      <c r="I946" s="11"/>
      <c r="J946" s="16" t="s">
        <v>759</v>
      </c>
      <c r="K946" s="10">
        <f>SUM(J942:J945)</f>
        <v>47.23</v>
      </c>
      <c r="L946" s="17">
        <v>12.09</v>
      </c>
      <c r="M946" s="10">
        <f>ROUND(L946*K946,2)</f>
        <v>571.01</v>
      </c>
    </row>
    <row r="947" spans="1:13" ht="0.95" customHeight="1" x14ac:dyDescent="0.2">
      <c r="A947" s="18"/>
      <c r="B947" s="18"/>
      <c r="C947" s="18"/>
      <c r="D947" s="26"/>
      <c r="E947" s="18"/>
      <c r="F947" s="18"/>
      <c r="G947" s="18"/>
      <c r="H947" s="18"/>
      <c r="I947" s="18"/>
      <c r="J947" s="18"/>
      <c r="K947" s="18"/>
      <c r="L947" s="18"/>
      <c r="M947" s="18"/>
    </row>
    <row r="948" spans="1:13" x14ac:dyDescent="0.2">
      <c r="A948" s="12" t="s">
        <v>760</v>
      </c>
      <c r="B948" s="12" t="s">
        <v>20</v>
      </c>
      <c r="C948" s="12" t="s">
        <v>96</v>
      </c>
      <c r="D948" s="25" t="s">
        <v>761</v>
      </c>
      <c r="E948" s="11"/>
      <c r="F948" s="11"/>
      <c r="G948" s="11"/>
      <c r="H948" s="11"/>
      <c r="I948" s="11"/>
      <c r="J948" s="11"/>
      <c r="K948" s="13">
        <f>K951</f>
        <v>10</v>
      </c>
      <c r="L948" s="13">
        <f>L951</f>
        <v>14.36</v>
      </c>
      <c r="M948" s="13">
        <f>M951</f>
        <v>143.6</v>
      </c>
    </row>
    <row r="949" spans="1:13" ht="67.5" x14ac:dyDescent="0.2">
      <c r="A949" s="11"/>
      <c r="B949" s="11"/>
      <c r="C949" s="11"/>
      <c r="D949" s="19" t="s">
        <v>762</v>
      </c>
      <c r="E949" s="11"/>
      <c r="F949" s="11"/>
      <c r="G949" s="11"/>
      <c r="H949" s="11"/>
      <c r="I949" s="11"/>
      <c r="J949" s="11"/>
      <c r="K949" s="11"/>
      <c r="L949" s="11"/>
      <c r="M949" s="11"/>
    </row>
    <row r="950" spans="1:13" x14ac:dyDescent="0.2">
      <c r="A950" s="11"/>
      <c r="B950" s="11"/>
      <c r="C950" s="11"/>
      <c r="D950" s="19"/>
      <c r="E950" s="12" t="s">
        <v>243</v>
      </c>
      <c r="F950" s="11">
        <v>1</v>
      </c>
      <c r="G950" s="17">
        <v>10</v>
      </c>
      <c r="H950" s="17">
        <v>0</v>
      </c>
      <c r="I950" s="17">
        <v>0</v>
      </c>
      <c r="J950" s="13">
        <f>F950*(G950+ (G950= 0))*(H950+ (H950= 0))*(I950+ (I950= 0))</f>
        <v>10</v>
      </c>
      <c r="K950" s="11"/>
      <c r="L950" s="11"/>
      <c r="M950" s="11"/>
    </row>
    <row r="951" spans="1:13" x14ac:dyDescent="0.2">
      <c r="A951" s="11"/>
      <c r="B951" s="11"/>
      <c r="C951" s="11"/>
      <c r="D951" s="19"/>
      <c r="E951" s="11"/>
      <c r="F951" s="11"/>
      <c r="G951" s="11"/>
      <c r="H951" s="11"/>
      <c r="I951" s="11"/>
      <c r="J951" s="16" t="s">
        <v>763</v>
      </c>
      <c r="K951" s="10">
        <f>SUM(J950:J950)</f>
        <v>10</v>
      </c>
      <c r="L951" s="17">
        <v>14.36</v>
      </c>
      <c r="M951" s="10">
        <f>ROUND(L951*K951,2)</f>
        <v>143.6</v>
      </c>
    </row>
    <row r="952" spans="1:13" ht="0.95" customHeight="1" x14ac:dyDescent="0.2">
      <c r="A952" s="18"/>
      <c r="B952" s="18"/>
      <c r="C952" s="18"/>
      <c r="D952" s="26"/>
      <c r="E952" s="18"/>
      <c r="F952" s="18"/>
      <c r="G952" s="18"/>
      <c r="H952" s="18"/>
      <c r="I952" s="18"/>
      <c r="J952" s="18"/>
      <c r="K952" s="18"/>
      <c r="L952" s="18"/>
      <c r="M952" s="18"/>
    </row>
    <row r="953" spans="1:13" x14ac:dyDescent="0.2">
      <c r="A953" s="12" t="s">
        <v>764</v>
      </c>
      <c r="B953" s="12" t="s">
        <v>20</v>
      </c>
      <c r="C953" s="12" t="s">
        <v>111</v>
      </c>
      <c r="D953" s="25" t="s">
        <v>765</v>
      </c>
      <c r="E953" s="11"/>
      <c r="F953" s="11"/>
      <c r="G953" s="11"/>
      <c r="H953" s="11"/>
      <c r="I953" s="11"/>
      <c r="J953" s="11"/>
      <c r="K953" s="13">
        <f>K956</f>
        <v>1</v>
      </c>
      <c r="L953" s="13">
        <f>L956</f>
        <v>129.83000000000001</v>
      </c>
      <c r="M953" s="13">
        <f>M956</f>
        <v>129.83000000000001</v>
      </c>
    </row>
    <row r="954" spans="1:13" ht="67.5" x14ac:dyDescent="0.2">
      <c r="A954" s="11"/>
      <c r="B954" s="11"/>
      <c r="C954" s="11"/>
      <c r="D954" s="19" t="s">
        <v>766</v>
      </c>
      <c r="E954" s="11"/>
      <c r="F954" s="11"/>
      <c r="G954" s="11"/>
      <c r="H954" s="11"/>
      <c r="I954" s="11"/>
      <c r="J954" s="11"/>
      <c r="K954" s="11"/>
      <c r="L954" s="11"/>
      <c r="M954" s="11"/>
    </row>
    <row r="955" spans="1:13" x14ac:dyDescent="0.2">
      <c r="A955" s="11"/>
      <c r="B955" s="11"/>
      <c r="C955" s="11"/>
      <c r="D955" s="19"/>
      <c r="E955" s="12" t="s">
        <v>767</v>
      </c>
      <c r="F955" s="11">
        <v>1</v>
      </c>
      <c r="G955" s="17">
        <v>0</v>
      </c>
      <c r="H955" s="17">
        <v>0</v>
      </c>
      <c r="I955" s="17">
        <v>0</v>
      </c>
      <c r="J955" s="13">
        <f>F955*(G955+ (G955= 0))*(H955+ (H955= 0))*(I955+ (I955= 0))</f>
        <v>1</v>
      </c>
      <c r="K955" s="11"/>
      <c r="L955" s="11"/>
      <c r="M955" s="11"/>
    </row>
    <row r="956" spans="1:13" x14ac:dyDescent="0.2">
      <c r="A956" s="11"/>
      <c r="B956" s="11"/>
      <c r="C956" s="11"/>
      <c r="D956" s="19"/>
      <c r="E956" s="11"/>
      <c r="F956" s="11"/>
      <c r="G956" s="11"/>
      <c r="H956" s="11"/>
      <c r="I956" s="11"/>
      <c r="J956" s="16" t="s">
        <v>768</v>
      </c>
      <c r="K956" s="10">
        <f>SUM(J955:J955)</f>
        <v>1</v>
      </c>
      <c r="L956" s="17">
        <v>129.83000000000001</v>
      </c>
      <c r="M956" s="10">
        <f>ROUND(L956*K956,2)</f>
        <v>129.83000000000001</v>
      </c>
    </row>
    <row r="957" spans="1:13" ht="0.95" customHeight="1" x14ac:dyDescent="0.2">
      <c r="A957" s="18"/>
      <c r="B957" s="18"/>
      <c r="C957" s="18"/>
      <c r="D957" s="26"/>
      <c r="E957" s="18"/>
      <c r="F957" s="18"/>
      <c r="G957" s="18"/>
      <c r="H957" s="18"/>
      <c r="I957" s="18"/>
      <c r="J957" s="18"/>
      <c r="K957" s="18"/>
      <c r="L957" s="18"/>
      <c r="M957" s="18"/>
    </row>
    <row r="958" spans="1:13" x14ac:dyDescent="0.2">
      <c r="A958" s="12" t="s">
        <v>769</v>
      </c>
      <c r="B958" s="12" t="s">
        <v>20</v>
      </c>
      <c r="C958" s="12" t="s">
        <v>96</v>
      </c>
      <c r="D958" s="25" t="s">
        <v>770</v>
      </c>
      <c r="E958" s="11"/>
      <c r="F958" s="11"/>
      <c r="G958" s="11"/>
      <c r="H958" s="11"/>
      <c r="I958" s="11"/>
      <c r="J958" s="11"/>
      <c r="K958" s="13">
        <f>K962</f>
        <v>46.2</v>
      </c>
      <c r="L958" s="13">
        <f>L962</f>
        <v>22.35</v>
      </c>
      <c r="M958" s="13">
        <f>M962</f>
        <v>1032.57</v>
      </c>
    </row>
    <row r="959" spans="1:13" ht="56.25" x14ac:dyDescent="0.2">
      <c r="A959" s="11"/>
      <c r="B959" s="11"/>
      <c r="C959" s="11"/>
      <c r="D959" s="19" t="s">
        <v>771</v>
      </c>
      <c r="E959" s="11"/>
      <c r="F959" s="11"/>
      <c r="G959" s="11"/>
      <c r="H959" s="11"/>
      <c r="I959" s="11"/>
      <c r="J959" s="11"/>
      <c r="K959" s="11"/>
      <c r="L959" s="11"/>
      <c r="M959" s="11"/>
    </row>
    <row r="960" spans="1:13" x14ac:dyDescent="0.2">
      <c r="A960" s="11"/>
      <c r="B960" s="11"/>
      <c r="C960" s="11"/>
      <c r="D960" s="19"/>
      <c r="E960" s="12" t="s">
        <v>0</v>
      </c>
      <c r="F960" s="11">
        <v>12</v>
      </c>
      <c r="G960" s="14">
        <v>2.1</v>
      </c>
      <c r="H960" s="14">
        <v>0</v>
      </c>
      <c r="I960" s="14">
        <v>0</v>
      </c>
      <c r="J960" s="15">
        <f>F960*(G960+ (G960= 0))*(H960+ (H960= 0))*(I960+ (I960= 0))</f>
        <v>25.200000000000003</v>
      </c>
      <c r="K960" s="11"/>
      <c r="L960" s="11"/>
      <c r="M960" s="11"/>
    </row>
    <row r="961" spans="1:13" x14ac:dyDescent="0.2">
      <c r="A961" s="11"/>
      <c r="B961" s="11"/>
      <c r="C961" s="11"/>
      <c r="D961" s="19"/>
      <c r="E961" s="12" t="s">
        <v>0</v>
      </c>
      <c r="F961" s="11">
        <v>15</v>
      </c>
      <c r="G961" s="14">
        <v>1.4</v>
      </c>
      <c r="H961" s="14">
        <v>0</v>
      </c>
      <c r="I961" s="14">
        <v>0</v>
      </c>
      <c r="J961" s="15">
        <f>F961*(G961+ (G961= 0))*(H961+ (H961= 0))*(I961+ (I961= 0))</f>
        <v>21</v>
      </c>
      <c r="K961" s="11"/>
      <c r="L961" s="11"/>
      <c r="M961" s="11"/>
    </row>
    <row r="962" spans="1:13" x14ac:dyDescent="0.2">
      <c r="A962" s="11"/>
      <c r="B962" s="11"/>
      <c r="C962" s="11"/>
      <c r="D962" s="19"/>
      <c r="E962" s="11"/>
      <c r="F962" s="11"/>
      <c r="G962" s="11"/>
      <c r="H962" s="11"/>
      <c r="I962" s="11"/>
      <c r="J962" s="16" t="s">
        <v>772</v>
      </c>
      <c r="K962" s="10">
        <f>SUM(J960:J961)</f>
        <v>46.2</v>
      </c>
      <c r="L962" s="17">
        <v>22.35</v>
      </c>
      <c r="M962" s="10">
        <f>ROUND(L962*K962,2)</f>
        <v>1032.57</v>
      </c>
    </row>
    <row r="963" spans="1:13" ht="0.95" customHeight="1" x14ac:dyDescent="0.2">
      <c r="A963" s="18"/>
      <c r="B963" s="18"/>
      <c r="C963" s="18"/>
      <c r="D963" s="26"/>
      <c r="E963" s="18"/>
      <c r="F963" s="18"/>
      <c r="G963" s="18"/>
      <c r="H963" s="18"/>
      <c r="I963" s="18"/>
      <c r="J963" s="18"/>
      <c r="K963" s="18"/>
      <c r="L963" s="18"/>
      <c r="M963" s="18"/>
    </row>
    <row r="964" spans="1:13" x14ac:dyDescent="0.2">
      <c r="A964" s="12" t="s">
        <v>773</v>
      </c>
      <c r="B964" s="12" t="s">
        <v>20</v>
      </c>
      <c r="C964" s="12" t="s">
        <v>96</v>
      </c>
      <c r="D964" s="25" t="s">
        <v>774</v>
      </c>
      <c r="E964" s="11"/>
      <c r="F964" s="11"/>
      <c r="G964" s="11"/>
      <c r="H964" s="11"/>
      <c r="I964" s="11"/>
      <c r="J964" s="11"/>
      <c r="K964" s="13">
        <f>K967</f>
        <v>21.299999999999997</v>
      </c>
      <c r="L964" s="13">
        <f>L967</f>
        <v>203.41</v>
      </c>
      <c r="M964" s="13">
        <f>M967</f>
        <v>4332.63</v>
      </c>
    </row>
    <row r="965" spans="1:13" ht="67.5" x14ac:dyDescent="0.2">
      <c r="A965" s="11"/>
      <c r="B965" s="11"/>
      <c r="C965" s="11"/>
      <c r="D965" s="19" t="s">
        <v>775</v>
      </c>
      <c r="E965" s="11"/>
      <c r="F965" s="11"/>
      <c r="G965" s="11"/>
      <c r="H965" s="11"/>
      <c r="I965" s="11"/>
      <c r="J965" s="11"/>
      <c r="K965" s="11"/>
      <c r="L965" s="11"/>
      <c r="M965" s="11"/>
    </row>
    <row r="966" spans="1:13" x14ac:dyDescent="0.2">
      <c r="A966" s="11"/>
      <c r="B966" s="11"/>
      <c r="C966" s="11"/>
      <c r="D966" s="19"/>
      <c r="E966" s="12" t="s">
        <v>776</v>
      </c>
      <c r="F966" s="11">
        <v>15</v>
      </c>
      <c r="G966" s="17">
        <v>1.42</v>
      </c>
      <c r="H966" s="17">
        <v>0</v>
      </c>
      <c r="I966" s="17">
        <v>0</v>
      </c>
      <c r="J966" s="13">
        <f>F966*(G966+ (G966= 0))*(H966+ (H966= 0))*(I966+ (I966= 0))</f>
        <v>21.299999999999997</v>
      </c>
      <c r="K966" s="11"/>
      <c r="L966" s="11"/>
      <c r="M966" s="11"/>
    </row>
    <row r="967" spans="1:13" x14ac:dyDescent="0.2">
      <c r="A967" s="11"/>
      <c r="B967" s="11"/>
      <c r="C967" s="11"/>
      <c r="D967" s="19"/>
      <c r="E967" s="11"/>
      <c r="F967" s="11"/>
      <c r="G967" s="11"/>
      <c r="H967" s="11"/>
      <c r="I967" s="11"/>
      <c r="J967" s="16" t="s">
        <v>777</v>
      </c>
      <c r="K967" s="10">
        <f>SUM(J966:J966)</f>
        <v>21.299999999999997</v>
      </c>
      <c r="L967" s="17">
        <v>203.41</v>
      </c>
      <c r="M967" s="10">
        <f>ROUND(L967*K967,2)</f>
        <v>4332.63</v>
      </c>
    </row>
    <row r="968" spans="1:13" ht="0.95" customHeight="1" x14ac:dyDescent="0.2">
      <c r="A968" s="18"/>
      <c r="B968" s="18"/>
      <c r="C968" s="18"/>
      <c r="D968" s="26"/>
      <c r="E968" s="18"/>
      <c r="F968" s="18"/>
      <c r="G968" s="18"/>
      <c r="H968" s="18"/>
      <c r="I968" s="18"/>
      <c r="J968" s="18"/>
      <c r="K968" s="18"/>
      <c r="L968" s="18"/>
      <c r="M968" s="18"/>
    </row>
    <row r="969" spans="1:13" x14ac:dyDescent="0.2">
      <c r="A969" s="12" t="s">
        <v>778</v>
      </c>
      <c r="B969" s="12" t="s">
        <v>20</v>
      </c>
      <c r="C969" s="12" t="s">
        <v>96</v>
      </c>
      <c r="D969" s="25" t="s">
        <v>779</v>
      </c>
      <c r="E969" s="11"/>
      <c r="F969" s="11"/>
      <c r="G969" s="11"/>
      <c r="H969" s="11"/>
      <c r="I969" s="11"/>
      <c r="J969" s="11"/>
      <c r="K969" s="13">
        <f>K972</f>
        <v>25.200000000000003</v>
      </c>
      <c r="L969" s="13">
        <f>L972</f>
        <v>211.3</v>
      </c>
      <c r="M969" s="13">
        <f>M972</f>
        <v>5324.76</v>
      </c>
    </row>
    <row r="970" spans="1:13" ht="78.75" x14ac:dyDescent="0.2">
      <c r="A970" s="11"/>
      <c r="B970" s="11"/>
      <c r="C970" s="11"/>
      <c r="D970" s="19" t="s">
        <v>780</v>
      </c>
      <c r="E970" s="11"/>
      <c r="F970" s="11"/>
      <c r="G970" s="11"/>
      <c r="H970" s="11"/>
      <c r="I970" s="11"/>
      <c r="J970" s="11"/>
      <c r="K970" s="11"/>
      <c r="L970" s="11"/>
      <c r="M970" s="11"/>
    </row>
    <row r="971" spans="1:13" x14ac:dyDescent="0.2">
      <c r="A971" s="11"/>
      <c r="B971" s="11"/>
      <c r="C971" s="11"/>
      <c r="D971" s="19"/>
      <c r="E971" s="12" t="s">
        <v>781</v>
      </c>
      <c r="F971" s="11">
        <v>12</v>
      </c>
      <c r="G971" s="17">
        <v>2.1</v>
      </c>
      <c r="H971" s="17">
        <v>0</v>
      </c>
      <c r="I971" s="17">
        <v>0</v>
      </c>
      <c r="J971" s="13">
        <f>F971*(G971+ (G971= 0))*(H971+ (H971= 0))*(I971+ (I971= 0))</f>
        <v>25.200000000000003</v>
      </c>
      <c r="K971" s="11"/>
      <c r="L971" s="11"/>
      <c r="M971" s="11"/>
    </row>
    <row r="972" spans="1:13" x14ac:dyDescent="0.2">
      <c r="A972" s="11"/>
      <c r="B972" s="11"/>
      <c r="C972" s="11"/>
      <c r="D972" s="19"/>
      <c r="E972" s="11"/>
      <c r="F972" s="11"/>
      <c r="G972" s="11"/>
      <c r="H972" s="11"/>
      <c r="I972" s="11"/>
      <c r="J972" s="16" t="s">
        <v>782</v>
      </c>
      <c r="K972" s="10">
        <f>SUM(J971:J971)</f>
        <v>25.200000000000003</v>
      </c>
      <c r="L972" s="17">
        <v>211.3</v>
      </c>
      <c r="M972" s="10">
        <f>ROUND(L972*K972,2)</f>
        <v>5324.76</v>
      </c>
    </row>
    <row r="973" spans="1:13" ht="0.95" customHeight="1" x14ac:dyDescent="0.2">
      <c r="A973" s="18"/>
      <c r="B973" s="18"/>
      <c r="C973" s="18"/>
      <c r="D973" s="26"/>
      <c r="E973" s="18"/>
      <c r="F973" s="18"/>
      <c r="G973" s="18"/>
      <c r="H973" s="18"/>
      <c r="I973" s="18"/>
      <c r="J973" s="18"/>
      <c r="K973" s="18"/>
      <c r="L973" s="18"/>
      <c r="M973" s="18"/>
    </row>
    <row r="974" spans="1:13" x14ac:dyDescent="0.2">
      <c r="A974" s="12" t="s">
        <v>783</v>
      </c>
      <c r="B974" s="12" t="s">
        <v>20</v>
      </c>
      <c r="C974" s="12" t="s">
        <v>21</v>
      </c>
      <c r="D974" s="25" t="s">
        <v>784</v>
      </c>
      <c r="E974" s="11"/>
      <c r="F974" s="11"/>
      <c r="G974" s="11"/>
      <c r="H974" s="11"/>
      <c r="I974" s="11"/>
      <c r="J974" s="11"/>
      <c r="K974" s="13">
        <f>K977</f>
        <v>1</v>
      </c>
      <c r="L974" s="13">
        <f>L977</f>
        <v>212.04</v>
      </c>
      <c r="M974" s="13">
        <f>M977</f>
        <v>212.04</v>
      </c>
    </row>
    <row r="975" spans="1:13" ht="78.75" x14ac:dyDescent="0.2">
      <c r="A975" s="11"/>
      <c r="B975" s="11"/>
      <c r="C975" s="11"/>
      <c r="D975" s="19" t="s">
        <v>785</v>
      </c>
      <c r="E975" s="11"/>
      <c r="F975" s="11"/>
      <c r="G975" s="11"/>
      <c r="H975" s="11"/>
      <c r="I975" s="11"/>
      <c r="J975" s="11"/>
      <c r="K975" s="11"/>
      <c r="L975" s="11"/>
      <c r="M975" s="11"/>
    </row>
    <row r="976" spans="1:13" x14ac:dyDescent="0.2">
      <c r="A976" s="11"/>
      <c r="B976" s="11"/>
      <c r="C976" s="11"/>
      <c r="D976" s="19"/>
      <c r="E976" s="12" t="s">
        <v>786</v>
      </c>
      <c r="F976" s="11">
        <v>2</v>
      </c>
      <c r="G976" s="17">
        <v>1</v>
      </c>
      <c r="H976" s="17">
        <v>0.5</v>
      </c>
      <c r="I976" s="17">
        <v>0</v>
      </c>
      <c r="J976" s="13">
        <f>F976*(G976+ (G976= 0))*(H976+ (H976= 0))*(I976+ (I976= 0))</f>
        <v>1</v>
      </c>
      <c r="K976" s="11"/>
      <c r="L976" s="11"/>
      <c r="M976" s="11"/>
    </row>
    <row r="977" spans="1:13" x14ac:dyDescent="0.2">
      <c r="A977" s="11"/>
      <c r="B977" s="11"/>
      <c r="C977" s="11"/>
      <c r="D977" s="19"/>
      <c r="E977" s="11"/>
      <c r="F977" s="11"/>
      <c r="G977" s="11"/>
      <c r="H977" s="11"/>
      <c r="I977" s="11"/>
      <c r="J977" s="16" t="s">
        <v>787</v>
      </c>
      <c r="K977" s="10">
        <f>SUM(J976:J976)</f>
        <v>1</v>
      </c>
      <c r="L977" s="17">
        <v>212.04</v>
      </c>
      <c r="M977" s="10">
        <f>ROUND(L977*K977,2)</f>
        <v>212.04</v>
      </c>
    </row>
    <row r="978" spans="1:13" ht="0.95" customHeight="1" x14ac:dyDescent="0.2">
      <c r="A978" s="18"/>
      <c r="B978" s="18"/>
      <c r="C978" s="18"/>
      <c r="D978" s="26"/>
      <c r="E978" s="18"/>
      <c r="F978" s="18"/>
      <c r="G978" s="18"/>
      <c r="H978" s="18"/>
      <c r="I978" s="18"/>
      <c r="J978" s="18"/>
      <c r="K978" s="18"/>
      <c r="L978" s="18"/>
      <c r="M978" s="18"/>
    </row>
    <row r="979" spans="1:13" x14ac:dyDescent="0.2">
      <c r="A979" s="11"/>
      <c r="B979" s="11"/>
      <c r="C979" s="11"/>
      <c r="D979" s="19"/>
      <c r="E979" s="11"/>
      <c r="F979" s="11"/>
      <c r="G979" s="11"/>
      <c r="H979" s="11"/>
      <c r="I979" s="11"/>
      <c r="J979" s="16" t="s">
        <v>788</v>
      </c>
      <c r="K979" s="20">
        <v>1</v>
      </c>
      <c r="L979" s="10">
        <f>M874+M880+M886+M892+M898+M903+M908+M914+M919+M926+M932+M938+M946+M951+M956+M962+M967+M972+M977</f>
        <v>42577.509999999995</v>
      </c>
      <c r="M979" s="10">
        <f>ROUND(L979*K979,2)</f>
        <v>42577.51</v>
      </c>
    </row>
    <row r="980" spans="1:13" ht="0.95" customHeight="1" x14ac:dyDescent="0.2">
      <c r="A980" s="18"/>
      <c r="B980" s="18"/>
      <c r="C980" s="18"/>
      <c r="D980" s="26"/>
      <c r="E980" s="18"/>
      <c r="F980" s="18"/>
      <c r="G980" s="18"/>
      <c r="H980" s="18"/>
      <c r="I980" s="18"/>
      <c r="J980" s="18"/>
      <c r="K980" s="18"/>
      <c r="L980" s="18"/>
      <c r="M980" s="18"/>
    </row>
    <row r="981" spans="1:13" x14ac:dyDescent="0.2">
      <c r="A981" s="7" t="s">
        <v>789</v>
      </c>
      <c r="B981" s="7" t="s">
        <v>17</v>
      </c>
      <c r="C981" s="7" t="s">
        <v>0</v>
      </c>
      <c r="D981" s="24" t="s">
        <v>790</v>
      </c>
      <c r="E981" s="8"/>
      <c r="F981" s="8"/>
      <c r="G981" s="8"/>
      <c r="H981" s="8"/>
      <c r="I981" s="8"/>
      <c r="J981" s="8"/>
      <c r="K981" s="9">
        <f>K1100</f>
        <v>1</v>
      </c>
      <c r="L981" s="10">
        <f>L1100</f>
        <v>38266.589999999997</v>
      </c>
      <c r="M981" s="10">
        <f>M1100</f>
        <v>38266.589999999997</v>
      </c>
    </row>
    <row r="982" spans="1:13" x14ac:dyDescent="0.2">
      <c r="A982" s="11"/>
      <c r="B982" s="11"/>
      <c r="C982" s="11"/>
      <c r="D982" s="19"/>
      <c r="E982" s="11"/>
      <c r="F982" s="11"/>
      <c r="G982" s="11"/>
      <c r="H982" s="11"/>
      <c r="I982" s="11"/>
      <c r="J982" s="11"/>
      <c r="K982" s="11"/>
      <c r="L982" s="11"/>
      <c r="M982" s="11"/>
    </row>
    <row r="983" spans="1:13" x14ac:dyDescent="0.2">
      <c r="A983" s="12" t="s">
        <v>791</v>
      </c>
      <c r="B983" s="12" t="s">
        <v>20</v>
      </c>
      <c r="C983" s="12" t="s">
        <v>21</v>
      </c>
      <c r="D983" s="25" t="s">
        <v>792</v>
      </c>
      <c r="E983" s="11"/>
      <c r="F983" s="11"/>
      <c r="G983" s="11"/>
      <c r="H983" s="11"/>
      <c r="I983" s="11"/>
      <c r="J983" s="11"/>
      <c r="K983" s="13">
        <f>K988</f>
        <v>54.027500000000003</v>
      </c>
      <c r="L983" s="13">
        <f>L988</f>
        <v>157.66</v>
      </c>
      <c r="M983" s="13">
        <f>M988</f>
        <v>8517.98</v>
      </c>
    </row>
    <row r="984" spans="1:13" ht="281.25" x14ac:dyDescent="0.2">
      <c r="A984" s="11"/>
      <c r="B984" s="11"/>
      <c r="C984" s="11"/>
      <c r="D984" s="19" t="s">
        <v>793</v>
      </c>
      <c r="E984" s="11"/>
      <c r="F984" s="11"/>
      <c r="G984" s="11"/>
      <c r="H984" s="11"/>
      <c r="I984" s="11"/>
      <c r="J984" s="11"/>
      <c r="K984" s="11"/>
      <c r="L984" s="11"/>
      <c r="M984" s="11"/>
    </row>
    <row r="985" spans="1:13" x14ac:dyDescent="0.2">
      <c r="A985" s="11"/>
      <c r="B985" s="11"/>
      <c r="C985" s="11"/>
      <c r="D985" s="19"/>
      <c r="E985" s="12" t="s">
        <v>794</v>
      </c>
      <c r="F985" s="11">
        <v>1</v>
      </c>
      <c r="G985" s="17">
        <v>8.39</v>
      </c>
      <c r="H985" s="17">
        <v>0</v>
      </c>
      <c r="I985" s="17">
        <v>2.85</v>
      </c>
      <c r="J985" s="13">
        <f>F985*(G985+ (G985= 0))*(H985+ (H985= 0))*(I985+ (I985= 0))</f>
        <v>23.911500000000004</v>
      </c>
      <c r="K985" s="11"/>
      <c r="L985" s="11"/>
      <c r="M985" s="11"/>
    </row>
    <row r="986" spans="1:13" x14ac:dyDescent="0.2">
      <c r="A986" s="11"/>
      <c r="B986" s="11"/>
      <c r="C986" s="11"/>
      <c r="D986" s="19"/>
      <c r="E986" s="12" t="s">
        <v>54</v>
      </c>
      <c r="F986" s="11">
        <v>1</v>
      </c>
      <c r="G986" s="17">
        <v>6.13</v>
      </c>
      <c r="H986" s="17">
        <v>0</v>
      </c>
      <c r="I986" s="17">
        <v>2.2999999999999998</v>
      </c>
      <c r="J986" s="13">
        <f>F986*(G986+ (G986= 0))*(H986+ (H986= 0))*(I986+ (I986= 0))</f>
        <v>14.098999999999998</v>
      </c>
      <c r="K986" s="11"/>
      <c r="L986" s="11"/>
      <c r="M986" s="11"/>
    </row>
    <row r="987" spans="1:13" x14ac:dyDescent="0.2">
      <c r="A987" s="11"/>
      <c r="B987" s="11"/>
      <c r="C987" s="11"/>
      <c r="D987" s="19"/>
      <c r="E987" s="12" t="s">
        <v>257</v>
      </c>
      <c r="F987" s="11">
        <v>1</v>
      </c>
      <c r="G987" s="17">
        <v>5.62</v>
      </c>
      <c r="H987" s="17">
        <v>0</v>
      </c>
      <c r="I987" s="17">
        <v>2.85</v>
      </c>
      <c r="J987" s="13">
        <f>F987*(G987+ (G987= 0))*(H987+ (H987= 0))*(I987+ (I987= 0))</f>
        <v>16.016999999999999</v>
      </c>
      <c r="K987" s="11"/>
      <c r="L987" s="11"/>
      <c r="M987" s="11"/>
    </row>
    <row r="988" spans="1:13" x14ac:dyDescent="0.2">
      <c r="A988" s="11"/>
      <c r="B988" s="11"/>
      <c r="C988" s="11"/>
      <c r="D988" s="19"/>
      <c r="E988" s="11"/>
      <c r="F988" s="11"/>
      <c r="G988" s="11"/>
      <c r="H988" s="11"/>
      <c r="I988" s="11"/>
      <c r="J988" s="16" t="s">
        <v>795</v>
      </c>
      <c r="K988" s="10">
        <f>SUM(J985:J987)</f>
        <v>54.027500000000003</v>
      </c>
      <c r="L988" s="17">
        <v>157.66</v>
      </c>
      <c r="M988" s="10">
        <f>ROUND(L988*K988,2)</f>
        <v>8517.98</v>
      </c>
    </row>
    <row r="989" spans="1:13" ht="0.95" customHeight="1" x14ac:dyDescent="0.2">
      <c r="A989" s="18"/>
      <c r="B989" s="18"/>
      <c r="C989" s="18"/>
      <c r="D989" s="26"/>
      <c r="E989" s="18"/>
      <c r="F989" s="18"/>
      <c r="G989" s="18"/>
      <c r="H989" s="18"/>
      <c r="I989" s="18"/>
      <c r="J989" s="18"/>
      <c r="K989" s="18"/>
      <c r="L989" s="18"/>
      <c r="M989" s="18"/>
    </row>
    <row r="990" spans="1:13" ht="22.5" x14ac:dyDescent="0.2">
      <c r="A990" s="12" t="s">
        <v>796</v>
      </c>
      <c r="B990" s="12" t="s">
        <v>20</v>
      </c>
      <c r="C990" s="12" t="s">
        <v>111</v>
      </c>
      <c r="D990" s="25" t="s">
        <v>797</v>
      </c>
      <c r="E990" s="11"/>
      <c r="F990" s="11"/>
      <c r="G990" s="11"/>
      <c r="H990" s="11"/>
      <c r="I990" s="11"/>
      <c r="J990" s="11"/>
      <c r="K990" s="13">
        <f>K995</f>
        <v>2</v>
      </c>
      <c r="L990" s="13">
        <f>L995</f>
        <v>904.28</v>
      </c>
      <c r="M990" s="13">
        <f>M995</f>
        <v>1808.56</v>
      </c>
    </row>
    <row r="991" spans="1:13" ht="213.75" x14ac:dyDescent="0.2">
      <c r="A991" s="11"/>
      <c r="B991" s="11"/>
      <c r="C991" s="11"/>
      <c r="D991" s="19" t="s">
        <v>798</v>
      </c>
      <c r="E991" s="11"/>
      <c r="F991" s="11"/>
      <c r="G991" s="11"/>
      <c r="H991" s="11"/>
      <c r="I991" s="11"/>
      <c r="J991" s="11"/>
      <c r="K991" s="11"/>
      <c r="L991" s="11"/>
      <c r="M991" s="11"/>
    </row>
    <row r="992" spans="1:13" x14ac:dyDescent="0.2">
      <c r="A992" s="11"/>
      <c r="B992" s="11"/>
      <c r="C992" s="11"/>
      <c r="D992" s="19"/>
      <c r="E992" s="12" t="s">
        <v>799</v>
      </c>
      <c r="F992" s="11">
        <v>0</v>
      </c>
      <c r="G992" s="17">
        <v>0</v>
      </c>
      <c r="H992" s="17">
        <v>0</v>
      </c>
      <c r="I992" s="17">
        <v>0</v>
      </c>
      <c r="J992" s="13">
        <f>F992*(G992+ (G992= 0))*(H992+ (H992= 0))*(I992+ (I992= 0))</f>
        <v>0</v>
      </c>
      <c r="K992" s="11"/>
      <c r="L992" s="11"/>
      <c r="M992" s="11"/>
    </row>
    <row r="993" spans="1:13" x14ac:dyDescent="0.2">
      <c r="A993" s="11"/>
      <c r="B993" s="11"/>
      <c r="C993" s="11"/>
      <c r="D993" s="19"/>
      <c r="E993" s="12" t="s">
        <v>800</v>
      </c>
      <c r="F993" s="11">
        <v>1</v>
      </c>
      <c r="G993" s="17">
        <v>0</v>
      </c>
      <c r="H993" s="17">
        <v>0</v>
      </c>
      <c r="I993" s="17">
        <v>0</v>
      </c>
      <c r="J993" s="13">
        <f>F993*(G993+ (G993= 0))*(H993+ (H993= 0))*(I993+ (I993= 0))</f>
        <v>1</v>
      </c>
      <c r="K993" s="11"/>
      <c r="L993" s="11"/>
      <c r="M993" s="11"/>
    </row>
    <row r="994" spans="1:13" x14ac:dyDescent="0.2">
      <c r="A994" s="11"/>
      <c r="B994" s="11"/>
      <c r="C994" s="11"/>
      <c r="D994" s="19"/>
      <c r="E994" s="12" t="s">
        <v>801</v>
      </c>
      <c r="F994" s="11">
        <v>1</v>
      </c>
      <c r="G994" s="17">
        <v>0</v>
      </c>
      <c r="H994" s="17">
        <v>0</v>
      </c>
      <c r="I994" s="17">
        <v>0</v>
      </c>
      <c r="J994" s="13">
        <f>F994*(G994+ (G994= 0))*(H994+ (H994= 0))*(I994+ (I994= 0))</f>
        <v>1</v>
      </c>
      <c r="K994" s="11"/>
      <c r="L994" s="11"/>
      <c r="M994" s="11"/>
    </row>
    <row r="995" spans="1:13" x14ac:dyDescent="0.2">
      <c r="A995" s="11"/>
      <c r="B995" s="11"/>
      <c r="C995" s="11"/>
      <c r="D995" s="19"/>
      <c r="E995" s="11"/>
      <c r="F995" s="11"/>
      <c r="G995" s="11"/>
      <c r="H995" s="11"/>
      <c r="I995" s="11"/>
      <c r="J995" s="16" t="s">
        <v>796</v>
      </c>
      <c r="K995" s="10">
        <f>SUM(J992:J994)</f>
        <v>2</v>
      </c>
      <c r="L995" s="17">
        <v>904.28</v>
      </c>
      <c r="M995" s="10">
        <f>ROUND(L995*K995,2)</f>
        <v>1808.56</v>
      </c>
    </row>
    <row r="996" spans="1:13" ht="0.95" customHeight="1" x14ac:dyDescent="0.2">
      <c r="A996" s="18"/>
      <c r="B996" s="18"/>
      <c r="C996" s="18"/>
      <c r="D996" s="26"/>
      <c r="E996" s="18"/>
      <c r="F996" s="18"/>
      <c r="G996" s="18"/>
      <c r="H996" s="18"/>
      <c r="I996" s="18"/>
      <c r="J996" s="18"/>
      <c r="K996" s="18"/>
      <c r="L996" s="18"/>
      <c r="M996" s="18"/>
    </row>
    <row r="997" spans="1:13" ht="22.5" x14ac:dyDescent="0.2">
      <c r="A997" s="12" t="s">
        <v>802</v>
      </c>
      <c r="B997" s="12" t="s">
        <v>20</v>
      </c>
      <c r="C997" s="12" t="s">
        <v>111</v>
      </c>
      <c r="D997" s="25" t="s">
        <v>803</v>
      </c>
      <c r="E997" s="11"/>
      <c r="F997" s="11"/>
      <c r="G997" s="11"/>
      <c r="H997" s="11"/>
      <c r="I997" s="11"/>
      <c r="J997" s="11"/>
      <c r="K997" s="13">
        <f>K1001</f>
        <v>1</v>
      </c>
      <c r="L997" s="13">
        <f>L1001</f>
        <v>1100.45</v>
      </c>
      <c r="M997" s="13">
        <f>M1001</f>
        <v>1100.45</v>
      </c>
    </row>
    <row r="998" spans="1:13" ht="202.5" x14ac:dyDescent="0.2">
      <c r="A998" s="11"/>
      <c r="B998" s="11"/>
      <c r="C998" s="11"/>
      <c r="D998" s="19" t="s">
        <v>804</v>
      </c>
      <c r="E998" s="11"/>
      <c r="F998" s="11"/>
      <c r="G998" s="11"/>
      <c r="H998" s="11"/>
      <c r="I998" s="11"/>
      <c r="J998" s="11"/>
      <c r="K998" s="11"/>
      <c r="L998" s="11"/>
      <c r="M998" s="11"/>
    </row>
    <row r="999" spans="1:13" x14ac:dyDescent="0.2">
      <c r="A999" s="11"/>
      <c r="B999" s="11"/>
      <c r="C999" s="11"/>
      <c r="D999" s="19"/>
      <c r="E999" s="12" t="s">
        <v>799</v>
      </c>
      <c r="F999" s="11">
        <v>0</v>
      </c>
      <c r="G999" s="17">
        <v>0</v>
      </c>
      <c r="H999" s="17">
        <v>0</v>
      </c>
      <c r="I999" s="17">
        <v>0</v>
      </c>
      <c r="J999" s="13">
        <f>F999*(G999+ (G999= 0))*(H999+ (H999= 0))*(I999+ (I999= 0))</f>
        <v>0</v>
      </c>
      <c r="K999" s="11"/>
      <c r="L999" s="11"/>
      <c r="M999" s="11"/>
    </row>
    <row r="1000" spans="1:13" x14ac:dyDescent="0.2">
      <c r="A1000" s="11"/>
      <c r="B1000" s="11"/>
      <c r="C1000" s="11"/>
      <c r="D1000" s="19"/>
      <c r="E1000" s="12" t="s">
        <v>805</v>
      </c>
      <c r="F1000" s="11">
        <v>1</v>
      </c>
      <c r="G1000" s="17">
        <v>0</v>
      </c>
      <c r="H1000" s="17">
        <v>0</v>
      </c>
      <c r="I1000" s="17">
        <v>0</v>
      </c>
      <c r="J1000" s="13">
        <f>F1000*(G1000+ (G1000= 0))*(H1000+ (H1000= 0))*(I1000+ (I1000= 0))</f>
        <v>1</v>
      </c>
      <c r="K1000" s="11"/>
      <c r="L1000" s="11"/>
      <c r="M1000" s="11"/>
    </row>
    <row r="1001" spans="1:13" x14ac:dyDescent="0.2">
      <c r="A1001" s="11"/>
      <c r="B1001" s="11"/>
      <c r="C1001" s="11"/>
      <c r="D1001" s="19"/>
      <c r="E1001" s="11"/>
      <c r="F1001" s="11"/>
      <c r="G1001" s="11"/>
      <c r="H1001" s="11"/>
      <c r="I1001" s="11"/>
      <c r="J1001" s="16" t="s">
        <v>802</v>
      </c>
      <c r="K1001" s="10">
        <f>SUM(J999:J1000)</f>
        <v>1</v>
      </c>
      <c r="L1001" s="17">
        <v>1100.45</v>
      </c>
      <c r="M1001" s="10">
        <f>ROUND(L1001*K1001,2)</f>
        <v>1100.45</v>
      </c>
    </row>
    <row r="1002" spans="1:13" ht="0.95" customHeight="1" x14ac:dyDescent="0.2">
      <c r="A1002" s="18"/>
      <c r="B1002" s="18"/>
      <c r="C1002" s="18"/>
      <c r="D1002" s="26"/>
      <c r="E1002" s="18"/>
      <c r="F1002" s="18"/>
      <c r="G1002" s="18"/>
      <c r="H1002" s="18"/>
      <c r="I1002" s="18"/>
      <c r="J1002" s="18"/>
      <c r="K1002" s="18"/>
      <c r="L1002" s="18"/>
      <c r="M1002" s="18"/>
    </row>
    <row r="1003" spans="1:13" ht="22.5" x14ac:dyDescent="0.2">
      <c r="A1003" s="12" t="s">
        <v>806</v>
      </c>
      <c r="B1003" s="12" t="s">
        <v>20</v>
      </c>
      <c r="C1003" s="12" t="s">
        <v>111</v>
      </c>
      <c r="D1003" s="25" t="s">
        <v>807</v>
      </c>
      <c r="E1003" s="11"/>
      <c r="F1003" s="11"/>
      <c r="G1003" s="11"/>
      <c r="H1003" s="11"/>
      <c r="I1003" s="11"/>
      <c r="J1003" s="11"/>
      <c r="K1003" s="13">
        <f>K1007</f>
        <v>5</v>
      </c>
      <c r="L1003" s="13">
        <f>L1007</f>
        <v>1143.52</v>
      </c>
      <c r="M1003" s="13">
        <f>M1007</f>
        <v>5717.6</v>
      </c>
    </row>
    <row r="1004" spans="1:13" ht="202.5" x14ac:dyDescent="0.2">
      <c r="A1004" s="11"/>
      <c r="B1004" s="11"/>
      <c r="C1004" s="11"/>
      <c r="D1004" s="19" t="s">
        <v>808</v>
      </c>
      <c r="E1004" s="11"/>
      <c r="F1004" s="11"/>
      <c r="G1004" s="11"/>
      <c r="H1004" s="11"/>
      <c r="I1004" s="11"/>
      <c r="J1004" s="11"/>
      <c r="K1004" s="11"/>
      <c r="L1004" s="11"/>
      <c r="M1004" s="11"/>
    </row>
    <row r="1005" spans="1:13" x14ac:dyDescent="0.2">
      <c r="A1005" s="11"/>
      <c r="B1005" s="11"/>
      <c r="C1005" s="11"/>
      <c r="D1005" s="19"/>
      <c r="E1005" s="12" t="s">
        <v>809</v>
      </c>
      <c r="F1005" s="11">
        <v>4</v>
      </c>
      <c r="G1005" s="17">
        <v>0</v>
      </c>
      <c r="H1005" s="17">
        <v>0</v>
      </c>
      <c r="I1005" s="17">
        <v>0</v>
      </c>
      <c r="J1005" s="13">
        <f>F1005*(G1005+ (G1005= 0))*(H1005+ (H1005= 0))*(I1005+ (I1005= 0))</f>
        <v>4</v>
      </c>
      <c r="K1005" s="11"/>
      <c r="L1005" s="11"/>
      <c r="M1005" s="11"/>
    </row>
    <row r="1006" spans="1:13" x14ac:dyDescent="0.2">
      <c r="A1006" s="11"/>
      <c r="B1006" s="11"/>
      <c r="C1006" s="11"/>
      <c r="D1006" s="19"/>
      <c r="E1006" s="12" t="s">
        <v>810</v>
      </c>
      <c r="F1006" s="11">
        <v>1</v>
      </c>
      <c r="G1006" s="17">
        <v>0</v>
      </c>
      <c r="H1006" s="17">
        <v>0</v>
      </c>
      <c r="I1006" s="17">
        <v>0</v>
      </c>
      <c r="J1006" s="13">
        <f>F1006*(G1006+ (G1006= 0))*(H1006+ (H1006= 0))*(I1006+ (I1006= 0))</f>
        <v>1</v>
      </c>
      <c r="K1006" s="11"/>
      <c r="L1006" s="11"/>
      <c r="M1006" s="11"/>
    </row>
    <row r="1007" spans="1:13" x14ac:dyDescent="0.2">
      <c r="A1007" s="11"/>
      <c r="B1007" s="11"/>
      <c r="C1007" s="11"/>
      <c r="D1007" s="19"/>
      <c r="E1007" s="11"/>
      <c r="F1007" s="11"/>
      <c r="G1007" s="11"/>
      <c r="H1007" s="11"/>
      <c r="I1007" s="11"/>
      <c r="J1007" s="16" t="s">
        <v>806</v>
      </c>
      <c r="K1007" s="10">
        <f>SUM(J1005:J1006)</f>
        <v>5</v>
      </c>
      <c r="L1007" s="17">
        <v>1143.52</v>
      </c>
      <c r="M1007" s="10">
        <f>ROUND(L1007*K1007,2)</f>
        <v>5717.6</v>
      </c>
    </row>
    <row r="1008" spans="1:13" ht="0.95" customHeight="1" x14ac:dyDescent="0.2">
      <c r="A1008" s="18"/>
      <c r="B1008" s="18"/>
      <c r="C1008" s="18"/>
      <c r="D1008" s="26"/>
      <c r="E1008" s="18"/>
      <c r="F1008" s="18"/>
      <c r="G1008" s="18"/>
      <c r="H1008" s="18"/>
      <c r="I1008" s="18"/>
      <c r="J1008" s="18"/>
      <c r="K1008" s="18"/>
      <c r="L1008" s="18"/>
      <c r="M1008" s="18"/>
    </row>
    <row r="1009" spans="1:13" ht="22.5" x14ac:dyDescent="0.2">
      <c r="A1009" s="12" t="s">
        <v>811</v>
      </c>
      <c r="B1009" s="12" t="s">
        <v>20</v>
      </c>
      <c r="C1009" s="12" t="s">
        <v>111</v>
      </c>
      <c r="D1009" s="25" t="s">
        <v>812</v>
      </c>
      <c r="E1009" s="11"/>
      <c r="F1009" s="11"/>
      <c r="G1009" s="11"/>
      <c r="H1009" s="11"/>
      <c r="I1009" s="11"/>
      <c r="J1009" s="11"/>
      <c r="K1009" s="13">
        <f>K1014</f>
        <v>2</v>
      </c>
      <c r="L1009" s="13">
        <f>L1014</f>
        <v>1364.6</v>
      </c>
      <c r="M1009" s="13">
        <f>M1014</f>
        <v>2729.2</v>
      </c>
    </row>
    <row r="1010" spans="1:13" ht="191.25" x14ac:dyDescent="0.2">
      <c r="A1010" s="11"/>
      <c r="B1010" s="11"/>
      <c r="C1010" s="11"/>
      <c r="D1010" s="19" t="s">
        <v>813</v>
      </c>
      <c r="E1010" s="11"/>
      <c r="F1010" s="11"/>
      <c r="G1010" s="11"/>
      <c r="H1010" s="11"/>
      <c r="I1010" s="11"/>
      <c r="J1010" s="11"/>
      <c r="K1010" s="11"/>
      <c r="L1010" s="11"/>
      <c r="M1010" s="11"/>
    </row>
    <row r="1011" spans="1:13" x14ac:dyDescent="0.2">
      <c r="A1011" s="11"/>
      <c r="B1011" s="11"/>
      <c r="C1011" s="11"/>
      <c r="D1011" s="19"/>
      <c r="E1011" s="12" t="s">
        <v>814</v>
      </c>
      <c r="F1011" s="11">
        <v>0</v>
      </c>
      <c r="G1011" s="17">
        <v>0</v>
      </c>
      <c r="H1011" s="17">
        <v>0</v>
      </c>
      <c r="I1011" s="17">
        <v>0</v>
      </c>
      <c r="J1011" s="13">
        <f>F1011*(G1011+ (G1011= 0))*(H1011+ (H1011= 0))*(I1011+ (I1011= 0))</f>
        <v>0</v>
      </c>
      <c r="K1011" s="11"/>
      <c r="L1011" s="11"/>
      <c r="M1011" s="11"/>
    </row>
    <row r="1012" spans="1:13" x14ac:dyDescent="0.2">
      <c r="A1012" s="11"/>
      <c r="B1012" s="11"/>
      <c r="C1012" s="11"/>
      <c r="D1012" s="19"/>
      <c r="E1012" s="12" t="s">
        <v>815</v>
      </c>
      <c r="F1012" s="11">
        <v>1</v>
      </c>
      <c r="G1012" s="17">
        <v>0</v>
      </c>
      <c r="H1012" s="17">
        <v>0</v>
      </c>
      <c r="I1012" s="17">
        <v>0</v>
      </c>
      <c r="J1012" s="13">
        <f>F1012*(G1012+ (G1012= 0))*(H1012+ (H1012= 0))*(I1012+ (I1012= 0))</f>
        <v>1</v>
      </c>
      <c r="K1012" s="11"/>
      <c r="L1012" s="11"/>
      <c r="M1012" s="11"/>
    </row>
    <row r="1013" spans="1:13" x14ac:dyDescent="0.2">
      <c r="A1013" s="11"/>
      <c r="B1013" s="11"/>
      <c r="C1013" s="11"/>
      <c r="D1013" s="19"/>
      <c r="E1013" s="12" t="s">
        <v>816</v>
      </c>
      <c r="F1013" s="11">
        <v>1</v>
      </c>
      <c r="G1013" s="17">
        <v>0</v>
      </c>
      <c r="H1013" s="17">
        <v>0</v>
      </c>
      <c r="I1013" s="17">
        <v>0</v>
      </c>
      <c r="J1013" s="13">
        <f>F1013*(G1013+ (G1013= 0))*(H1013+ (H1013= 0))*(I1013+ (I1013= 0))</f>
        <v>1</v>
      </c>
      <c r="K1013" s="11"/>
      <c r="L1013" s="11"/>
      <c r="M1013" s="11"/>
    </row>
    <row r="1014" spans="1:13" x14ac:dyDescent="0.2">
      <c r="A1014" s="11"/>
      <c r="B1014" s="11"/>
      <c r="C1014" s="11"/>
      <c r="D1014" s="19"/>
      <c r="E1014" s="11"/>
      <c r="F1014" s="11"/>
      <c r="G1014" s="11"/>
      <c r="H1014" s="11"/>
      <c r="I1014" s="11"/>
      <c r="J1014" s="16" t="s">
        <v>811</v>
      </c>
      <c r="K1014" s="10">
        <f>SUM(J1011:J1013)</f>
        <v>2</v>
      </c>
      <c r="L1014" s="17">
        <v>1364.6</v>
      </c>
      <c r="M1014" s="10">
        <f>ROUND(L1014*K1014,2)</f>
        <v>2729.2</v>
      </c>
    </row>
    <row r="1015" spans="1:13" ht="0.95" customHeight="1" x14ac:dyDescent="0.2">
      <c r="A1015" s="18"/>
      <c r="B1015" s="18"/>
      <c r="C1015" s="18"/>
      <c r="D1015" s="26"/>
      <c r="E1015" s="18"/>
      <c r="F1015" s="18"/>
      <c r="G1015" s="18"/>
      <c r="H1015" s="18"/>
      <c r="I1015" s="18"/>
      <c r="J1015" s="18"/>
      <c r="K1015" s="18"/>
      <c r="L1015" s="18"/>
      <c r="M1015" s="18"/>
    </row>
    <row r="1016" spans="1:13" x14ac:dyDescent="0.2">
      <c r="A1016" s="12" t="s">
        <v>817</v>
      </c>
      <c r="B1016" s="12" t="s">
        <v>20</v>
      </c>
      <c r="C1016" s="12" t="s">
        <v>21</v>
      </c>
      <c r="D1016" s="25" t="s">
        <v>818</v>
      </c>
      <c r="E1016" s="11"/>
      <c r="F1016" s="11"/>
      <c r="G1016" s="11"/>
      <c r="H1016" s="11"/>
      <c r="I1016" s="11"/>
      <c r="J1016" s="11"/>
      <c r="K1016" s="13">
        <f>K1021</f>
        <v>15.27</v>
      </c>
      <c r="L1016" s="13">
        <f>L1021</f>
        <v>53.33</v>
      </c>
      <c r="M1016" s="13">
        <f>M1021</f>
        <v>814.35</v>
      </c>
    </row>
    <row r="1017" spans="1:13" ht="33.75" x14ac:dyDescent="0.2">
      <c r="A1017" s="11"/>
      <c r="B1017" s="11"/>
      <c r="C1017" s="11"/>
      <c r="D1017" s="19" t="s">
        <v>819</v>
      </c>
      <c r="E1017" s="11"/>
      <c r="F1017" s="11"/>
      <c r="G1017" s="11"/>
      <c r="H1017" s="11"/>
      <c r="I1017" s="11"/>
      <c r="J1017" s="11"/>
      <c r="K1017" s="11"/>
      <c r="L1017" s="11"/>
      <c r="M1017" s="11"/>
    </row>
    <row r="1018" spans="1:13" x14ac:dyDescent="0.2">
      <c r="A1018" s="11"/>
      <c r="B1018" s="11"/>
      <c r="C1018" s="11"/>
      <c r="D1018" s="19"/>
      <c r="E1018" s="12" t="s">
        <v>820</v>
      </c>
      <c r="F1018" s="11">
        <v>1</v>
      </c>
      <c r="G1018" s="17">
        <v>0.85</v>
      </c>
      <c r="H1018" s="17">
        <v>0</v>
      </c>
      <c r="I1018" s="17">
        <v>2.85</v>
      </c>
      <c r="J1018" s="13">
        <f>F1018*(G1018+ (G1018= 0))*(H1018+ (H1018= 0))*(I1018+ (I1018= 0))</f>
        <v>2.4224999999999999</v>
      </c>
      <c r="K1018" s="11"/>
      <c r="L1018" s="11"/>
      <c r="M1018" s="11"/>
    </row>
    <row r="1019" spans="1:13" x14ac:dyDescent="0.2">
      <c r="A1019" s="11"/>
      <c r="B1019" s="11"/>
      <c r="C1019" s="11"/>
      <c r="D1019" s="19"/>
      <c r="E1019" s="12" t="s">
        <v>522</v>
      </c>
      <c r="F1019" s="11">
        <v>1</v>
      </c>
      <c r="G1019" s="17">
        <v>0.85</v>
      </c>
      <c r="H1019" s="17">
        <v>0</v>
      </c>
      <c r="I1019" s="17">
        <v>2.85</v>
      </c>
      <c r="J1019" s="13">
        <f>F1019*(G1019+ (G1019= 0))*(H1019+ (H1019= 0))*(I1019+ (I1019= 0))</f>
        <v>2.4224999999999999</v>
      </c>
      <c r="K1019" s="11"/>
      <c r="L1019" s="11"/>
      <c r="M1019" s="11"/>
    </row>
    <row r="1020" spans="1:13" x14ac:dyDescent="0.2">
      <c r="A1020" s="11"/>
      <c r="B1020" s="11"/>
      <c r="C1020" s="11"/>
      <c r="D1020" s="19"/>
      <c r="E1020" s="12" t="s">
        <v>357</v>
      </c>
      <c r="F1020" s="11">
        <v>1</v>
      </c>
      <c r="G1020" s="17">
        <v>4.17</v>
      </c>
      <c r="H1020" s="17">
        <v>0</v>
      </c>
      <c r="I1020" s="17">
        <v>2.5</v>
      </c>
      <c r="J1020" s="13">
        <f>F1020*(G1020+ (G1020= 0))*(H1020+ (H1020= 0))*(I1020+ (I1020= 0))</f>
        <v>10.425000000000001</v>
      </c>
      <c r="K1020" s="11"/>
      <c r="L1020" s="11"/>
      <c r="M1020" s="11"/>
    </row>
    <row r="1021" spans="1:13" x14ac:dyDescent="0.2">
      <c r="A1021" s="11"/>
      <c r="B1021" s="11"/>
      <c r="C1021" s="11"/>
      <c r="D1021" s="19"/>
      <c r="E1021" s="11"/>
      <c r="F1021" s="11"/>
      <c r="G1021" s="11"/>
      <c r="H1021" s="11"/>
      <c r="I1021" s="11"/>
      <c r="J1021" s="16" t="s">
        <v>821</v>
      </c>
      <c r="K1021" s="10">
        <f>SUM(J1018:J1020)</f>
        <v>15.27</v>
      </c>
      <c r="L1021" s="17">
        <v>53.33</v>
      </c>
      <c r="M1021" s="10">
        <f>ROUND(L1021*K1021,2)</f>
        <v>814.35</v>
      </c>
    </row>
    <row r="1022" spans="1:13" ht="0.95" customHeight="1" x14ac:dyDescent="0.2">
      <c r="A1022" s="18"/>
      <c r="B1022" s="18"/>
      <c r="C1022" s="18"/>
      <c r="D1022" s="26"/>
      <c r="E1022" s="18"/>
      <c r="F1022" s="18"/>
      <c r="G1022" s="18"/>
      <c r="H1022" s="18"/>
      <c r="I1022" s="18"/>
      <c r="J1022" s="18"/>
      <c r="K1022" s="18"/>
      <c r="L1022" s="18"/>
      <c r="M1022" s="18"/>
    </row>
    <row r="1023" spans="1:13" x14ac:dyDescent="0.2">
      <c r="A1023" s="12" t="s">
        <v>822</v>
      </c>
      <c r="B1023" s="12" t="s">
        <v>20</v>
      </c>
      <c r="C1023" s="12" t="s">
        <v>111</v>
      </c>
      <c r="D1023" s="25" t="s">
        <v>823</v>
      </c>
      <c r="E1023" s="11"/>
      <c r="F1023" s="11"/>
      <c r="G1023" s="11"/>
      <c r="H1023" s="11"/>
      <c r="I1023" s="11"/>
      <c r="J1023" s="11"/>
      <c r="K1023" s="13">
        <f>K1026</f>
        <v>1</v>
      </c>
      <c r="L1023" s="13">
        <f>L1026</f>
        <v>1495.95</v>
      </c>
      <c r="M1023" s="13">
        <f>M1026</f>
        <v>1495.95</v>
      </c>
    </row>
    <row r="1024" spans="1:13" ht="202.5" x14ac:dyDescent="0.2">
      <c r="A1024" s="11"/>
      <c r="B1024" s="11"/>
      <c r="C1024" s="11"/>
      <c r="D1024" s="19" t="s">
        <v>824</v>
      </c>
      <c r="E1024" s="11"/>
      <c r="F1024" s="11"/>
      <c r="G1024" s="11"/>
      <c r="H1024" s="11"/>
      <c r="I1024" s="11"/>
      <c r="J1024" s="11"/>
      <c r="K1024" s="11"/>
      <c r="L1024" s="11"/>
      <c r="M1024" s="11"/>
    </row>
    <row r="1025" spans="1:13" x14ac:dyDescent="0.2">
      <c r="A1025" s="11"/>
      <c r="B1025" s="11"/>
      <c r="C1025" s="11"/>
      <c r="D1025" s="19"/>
      <c r="E1025" s="12" t="s">
        <v>825</v>
      </c>
      <c r="F1025" s="11">
        <v>1</v>
      </c>
      <c r="G1025" s="17">
        <v>0</v>
      </c>
      <c r="H1025" s="17">
        <v>0</v>
      </c>
      <c r="I1025" s="17">
        <v>0</v>
      </c>
      <c r="J1025" s="13">
        <f>F1025*(G1025+ (G1025= 0))*(H1025+ (H1025= 0))*(I1025+ (I1025= 0))</f>
        <v>1</v>
      </c>
      <c r="K1025" s="11"/>
      <c r="L1025" s="11"/>
      <c r="M1025" s="11"/>
    </row>
    <row r="1026" spans="1:13" x14ac:dyDescent="0.2">
      <c r="A1026" s="11"/>
      <c r="B1026" s="11"/>
      <c r="C1026" s="11"/>
      <c r="D1026" s="19"/>
      <c r="E1026" s="11"/>
      <c r="F1026" s="11"/>
      <c r="G1026" s="11"/>
      <c r="H1026" s="11"/>
      <c r="I1026" s="11"/>
      <c r="J1026" s="16" t="s">
        <v>826</v>
      </c>
      <c r="K1026" s="10">
        <f>SUM(J1025:J1025)</f>
        <v>1</v>
      </c>
      <c r="L1026" s="17">
        <v>1495.95</v>
      </c>
      <c r="M1026" s="10">
        <f>ROUND(L1026*K1026,2)</f>
        <v>1495.95</v>
      </c>
    </row>
    <row r="1027" spans="1:13" ht="0.95" customHeight="1" x14ac:dyDescent="0.2">
      <c r="A1027" s="18"/>
      <c r="B1027" s="18"/>
      <c r="C1027" s="18"/>
      <c r="D1027" s="26"/>
      <c r="E1027" s="18"/>
      <c r="F1027" s="18"/>
      <c r="G1027" s="18"/>
      <c r="H1027" s="18"/>
      <c r="I1027" s="18"/>
      <c r="J1027" s="18"/>
      <c r="K1027" s="18"/>
      <c r="L1027" s="18"/>
      <c r="M1027" s="18"/>
    </row>
    <row r="1028" spans="1:13" x14ac:dyDescent="0.2">
      <c r="A1028" s="12" t="s">
        <v>827</v>
      </c>
      <c r="B1028" s="12" t="s">
        <v>20</v>
      </c>
      <c r="C1028" s="12" t="s">
        <v>111</v>
      </c>
      <c r="D1028" s="25" t="s">
        <v>828</v>
      </c>
      <c r="E1028" s="11"/>
      <c r="F1028" s="11"/>
      <c r="G1028" s="11"/>
      <c r="H1028" s="11"/>
      <c r="I1028" s="11"/>
      <c r="J1028" s="11"/>
      <c r="K1028" s="13">
        <f>K1031</f>
        <v>1</v>
      </c>
      <c r="L1028" s="13">
        <f>L1031</f>
        <v>3241.27</v>
      </c>
      <c r="M1028" s="13">
        <f>M1031</f>
        <v>3241.27</v>
      </c>
    </row>
    <row r="1029" spans="1:13" ht="202.5" x14ac:dyDescent="0.2">
      <c r="A1029" s="11"/>
      <c r="B1029" s="11"/>
      <c r="C1029" s="11"/>
      <c r="D1029" s="19" t="s">
        <v>829</v>
      </c>
      <c r="E1029" s="11"/>
      <c r="F1029" s="11"/>
      <c r="G1029" s="11"/>
      <c r="H1029" s="11"/>
      <c r="I1029" s="11"/>
      <c r="J1029" s="11"/>
      <c r="K1029" s="11"/>
      <c r="L1029" s="11"/>
      <c r="M1029" s="11"/>
    </row>
    <row r="1030" spans="1:13" x14ac:dyDescent="0.2">
      <c r="A1030" s="11"/>
      <c r="B1030" s="11"/>
      <c r="C1030" s="11"/>
      <c r="D1030" s="19"/>
      <c r="E1030" s="12" t="s">
        <v>830</v>
      </c>
      <c r="F1030" s="11">
        <v>1</v>
      </c>
      <c r="G1030" s="17">
        <v>0</v>
      </c>
      <c r="H1030" s="17">
        <v>0</v>
      </c>
      <c r="I1030" s="17">
        <v>0</v>
      </c>
      <c r="J1030" s="13">
        <f>F1030*(G1030+ (G1030= 0))*(H1030+ (H1030= 0))*(I1030+ (I1030= 0))</f>
        <v>1</v>
      </c>
      <c r="K1030" s="11"/>
      <c r="L1030" s="11"/>
      <c r="M1030" s="11"/>
    </row>
    <row r="1031" spans="1:13" x14ac:dyDescent="0.2">
      <c r="A1031" s="11"/>
      <c r="B1031" s="11"/>
      <c r="C1031" s="11"/>
      <c r="D1031" s="19"/>
      <c r="E1031" s="11"/>
      <c r="F1031" s="11"/>
      <c r="G1031" s="11"/>
      <c r="H1031" s="11"/>
      <c r="I1031" s="11"/>
      <c r="J1031" s="16" t="s">
        <v>831</v>
      </c>
      <c r="K1031" s="10">
        <f>SUM(J1030:J1030)</f>
        <v>1</v>
      </c>
      <c r="L1031" s="17">
        <v>3241.27</v>
      </c>
      <c r="M1031" s="10">
        <f>ROUND(L1031*K1031,2)</f>
        <v>3241.27</v>
      </c>
    </row>
    <row r="1032" spans="1:13" ht="0.95" customHeight="1" x14ac:dyDescent="0.2">
      <c r="A1032" s="18"/>
      <c r="B1032" s="18"/>
      <c r="C1032" s="18"/>
      <c r="D1032" s="26"/>
      <c r="E1032" s="18"/>
      <c r="F1032" s="18"/>
      <c r="G1032" s="18"/>
      <c r="H1032" s="18"/>
      <c r="I1032" s="18"/>
      <c r="J1032" s="18"/>
      <c r="K1032" s="18"/>
      <c r="L1032" s="18"/>
      <c r="M1032" s="18"/>
    </row>
    <row r="1033" spans="1:13" x14ac:dyDescent="0.2">
      <c r="A1033" s="12" t="s">
        <v>832</v>
      </c>
      <c r="B1033" s="12" t="s">
        <v>20</v>
      </c>
      <c r="C1033" s="12" t="s">
        <v>111</v>
      </c>
      <c r="D1033" s="25" t="s">
        <v>833</v>
      </c>
      <c r="E1033" s="11"/>
      <c r="F1033" s="11"/>
      <c r="G1033" s="11"/>
      <c r="H1033" s="11"/>
      <c r="I1033" s="11"/>
      <c r="J1033" s="11"/>
      <c r="K1033" s="13">
        <f>K1037</f>
        <v>2</v>
      </c>
      <c r="L1033" s="13">
        <f>L1037</f>
        <v>454.28</v>
      </c>
      <c r="M1033" s="13">
        <f>M1037</f>
        <v>908.56</v>
      </c>
    </row>
    <row r="1034" spans="1:13" ht="45" x14ac:dyDescent="0.2">
      <c r="A1034" s="11"/>
      <c r="B1034" s="11"/>
      <c r="C1034" s="11"/>
      <c r="D1034" s="19" t="s">
        <v>834</v>
      </c>
      <c r="E1034" s="11"/>
      <c r="F1034" s="11"/>
      <c r="G1034" s="11"/>
      <c r="H1034" s="11"/>
      <c r="I1034" s="11"/>
      <c r="J1034" s="11"/>
      <c r="K1034" s="11"/>
      <c r="L1034" s="11"/>
      <c r="M1034" s="11"/>
    </row>
    <row r="1035" spans="1:13" x14ac:dyDescent="0.2">
      <c r="A1035" s="11"/>
      <c r="B1035" s="11"/>
      <c r="C1035" s="11"/>
      <c r="D1035" s="19"/>
      <c r="E1035" s="12" t="s">
        <v>835</v>
      </c>
      <c r="F1035" s="11">
        <v>1</v>
      </c>
      <c r="G1035" s="17">
        <v>0</v>
      </c>
      <c r="H1035" s="17">
        <v>0</v>
      </c>
      <c r="I1035" s="17">
        <v>0</v>
      </c>
      <c r="J1035" s="13">
        <f>F1035*(G1035+ (G1035= 0))*(H1035+ (H1035= 0))*(I1035+ (I1035= 0))</f>
        <v>1</v>
      </c>
      <c r="K1035" s="11"/>
      <c r="L1035" s="11"/>
      <c r="M1035" s="11"/>
    </row>
    <row r="1036" spans="1:13" x14ac:dyDescent="0.2">
      <c r="A1036" s="11"/>
      <c r="B1036" s="11"/>
      <c r="C1036" s="11"/>
      <c r="D1036" s="19"/>
      <c r="E1036" s="12" t="s">
        <v>836</v>
      </c>
      <c r="F1036" s="11">
        <v>1</v>
      </c>
      <c r="G1036" s="17">
        <v>0</v>
      </c>
      <c r="H1036" s="17">
        <v>0</v>
      </c>
      <c r="I1036" s="17">
        <v>0</v>
      </c>
      <c r="J1036" s="13">
        <f>F1036*(G1036+ (G1036= 0))*(H1036+ (H1036= 0))*(I1036+ (I1036= 0))</f>
        <v>1</v>
      </c>
      <c r="K1036" s="11"/>
      <c r="L1036" s="11"/>
      <c r="M1036" s="11"/>
    </row>
    <row r="1037" spans="1:13" x14ac:dyDescent="0.2">
      <c r="A1037" s="11"/>
      <c r="B1037" s="11"/>
      <c r="C1037" s="11"/>
      <c r="D1037" s="19"/>
      <c r="E1037" s="11"/>
      <c r="F1037" s="11"/>
      <c r="G1037" s="11"/>
      <c r="H1037" s="11"/>
      <c r="I1037" s="11"/>
      <c r="J1037" s="16" t="s">
        <v>837</v>
      </c>
      <c r="K1037" s="10">
        <f>SUM(J1035:J1036)</f>
        <v>2</v>
      </c>
      <c r="L1037" s="17">
        <v>454.28</v>
      </c>
      <c r="M1037" s="10">
        <f>ROUND(L1037*K1037,2)</f>
        <v>908.56</v>
      </c>
    </row>
    <row r="1038" spans="1:13" ht="0.95" customHeight="1" x14ac:dyDescent="0.2">
      <c r="A1038" s="18"/>
      <c r="B1038" s="18"/>
      <c r="C1038" s="18"/>
      <c r="D1038" s="26"/>
      <c r="E1038" s="18"/>
      <c r="F1038" s="18"/>
      <c r="G1038" s="18"/>
      <c r="H1038" s="18"/>
      <c r="I1038" s="18"/>
      <c r="J1038" s="18"/>
      <c r="K1038" s="18"/>
      <c r="L1038" s="18"/>
      <c r="M1038" s="18"/>
    </row>
    <row r="1039" spans="1:13" ht="22.5" x14ac:dyDescent="0.2">
      <c r="A1039" s="12" t="s">
        <v>838</v>
      </c>
      <c r="B1039" s="12" t="s">
        <v>20</v>
      </c>
      <c r="C1039" s="12" t="s">
        <v>111</v>
      </c>
      <c r="D1039" s="25" t="s">
        <v>839</v>
      </c>
      <c r="E1039" s="11"/>
      <c r="F1039" s="11"/>
      <c r="G1039" s="11"/>
      <c r="H1039" s="11"/>
      <c r="I1039" s="11"/>
      <c r="J1039" s="11"/>
      <c r="K1039" s="13">
        <f>K1042</f>
        <v>2</v>
      </c>
      <c r="L1039" s="13">
        <f>L1042</f>
        <v>586.79999999999995</v>
      </c>
      <c r="M1039" s="13">
        <f>M1042</f>
        <v>1173.5999999999999</v>
      </c>
    </row>
    <row r="1040" spans="1:13" ht="67.5" x14ac:dyDescent="0.2">
      <c r="A1040" s="11"/>
      <c r="B1040" s="11"/>
      <c r="C1040" s="11"/>
      <c r="D1040" s="19" t="s">
        <v>840</v>
      </c>
      <c r="E1040" s="11"/>
      <c r="F1040" s="11"/>
      <c r="G1040" s="11"/>
      <c r="H1040" s="11"/>
      <c r="I1040" s="11"/>
      <c r="J1040" s="11"/>
      <c r="K1040" s="11"/>
      <c r="L1040" s="11"/>
      <c r="M1040" s="11"/>
    </row>
    <row r="1041" spans="1:13" x14ac:dyDescent="0.2">
      <c r="A1041" s="11"/>
      <c r="B1041" s="11"/>
      <c r="C1041" s="11"/>
      <c r="D1041" s="19"/>
      <c r="E1041" s="12" t="s">
        <v>841</v>
      </c>
      <c r="F1041" s="11">
        <v>2</v>
      </c>
      <c r="G1041" s="17">
        <v>0</v>
      </c>
      <c r="H1041" s="17">
        <v>0</v>
      </c>
      <c r="I1041" s="17">
        <v>0</v>
      </c>
      <c r="J1041" s="13">
        <f>F1041*(G1041+ (G1041= 0))*(H1041+ (H1041= 0))*(I1041+ (I1041= 0))</f>
        <v>2</v>
      </c>
      <c r="K1041" s="11"/>
      <c r="L1041" s="11"/>
      <c r="M1041" s="11"/>
    </row>
    <row r="1042" spans="1:13" x14ac:dyDescent="0.2">
      <c r="A1042" s="11"/>
      <c r="B1042" s="11"/>
      <c r="C1042" s="11"/>
      <c r="D1042" s="19"/>
      <c r="E1042" s="11"/>
      <c r="F1042" s="11"/>
      <c r="G1042" s="11"/>
      <c r="H1042" s="11"/>
      <c r="I1042" s="11"/>
      <c r="J1042" s="16" t="s">
        <v>842</v>
      </c>
      <c r="K1042" s="10">
        <f>SUM(J1041:J1041)</f>
        <v>2</v>
      </c>
      <c r="L1042" s="17">
        <v>586.79999999999995</v>
      </c>
      <c r="M1042" s="10">
        <f>ROUND(L1042*K1042,2)</f>
        <v>1173.5999999999999</v>
      </c>
    </row>
    <row r="1043" spans="1:13" ht="0.95" customHeight="1" x14ac:dyDescent="0.2">
      <c r="A1043" s="18"/>
      <c r="B1043" s="18"/>
      <c r="C1043" s="18"/>
      <c r="D1043" s="26"/>
      <c r="E1043" s="18"/>
      <c r="F1043" s="18"/>
      <c r="G1043" s="18"/>
      <c r="H1043" s="18"/>
      <c r="I1043" s="18"/>
      <c r="J1043" s="18"/>
      <c r="K1043" s="18"/>
      <c r="L1043" s="18"/>
      <c r="M1043" s="18"/>
    </row>
    <row r="1044" spans="1:13" x14ac:dyDescent="0.2">
      <c r="A1044" s="12" t="s">
        <v>843</v>
      </c>
      <c r="B1044" s="12" t="s">
        <v>20</v>
      </c>
      <c r="C1044" s="12" t="s">
        <v>111</v>
      </c>
      <c r="D1044" s="25" t="s">
        <v>844</v>
      </c>
      <c r="E1044" s="11"/>
      <c r="F1044" s="11"/>
      <c r="G1044" s="11"/>
      <c r="H1044" s="11"/>
      <c r="I1044" s="11"/>
      <c r="J1044" s="11"/>
      <c r="K1044" s="13">
        <f>K1048</f>
        <v>3</v>
      </c>
      <c r="L1044" s="13">
        <f>L1048</f>
        <v>449.06</v>
      </c>
      <c r="M1044" s="13">
        <f>M1048</f>
        <v>1347.18</v>
      </c>
    </row>
    <row r="1045" spans="1:13" ht="191.25" x14ac:dyDescent="0.2">
      <c r="A1045" s="11"/>
      <c r="B1045" s="11"/>
      <c r="C1045" s="11"/>
      <c r="D1045" s="19" t="s">
        <v>845</v>
      </c>
      <c r="E1045" s="11"/>
      <c r="F1045" s="11"/>
      <c r="G1045" s="11"/>
      <c r="H1045" s="11"/>
      <c r="I1045" s="11"/>
      <c r="J1045" s="11"/>
      <c r="K1045" s="11"/>
      <c r="L1045" s="11"/>
      <c r="M1045" s="11"/>
    </row>
    <row r="1046" spans="1:13" x14ac:dyDescent="0.2">
      <c r="A1046" s="11"/>
      <c r="B1046" s="11"/>
      <c r="C1046" s="11"/>
      <c r="D1046" s="19"/>
      <c r="E1046" s="12" t="s">
        <v>846</v>
      </c>
      <c r="F1046" s="11">
        <v>1</v>
      </c>
      <c r="G1046" s="17">
        <v>0</v>
      </c>
      <c r="H1046" s="17">
        <v>0</v>
      </c>
      <c r="I1046" s="17">
        <v>0</v>
      </c>
      <c r="J1046" s="13">
        <f>F1046*(G1046+ (G1046= 0))*(H1046+ (H1046= 0))*(I1046+ (I1046= 0))</f>
        <v>1</v>
      </c>
      <c r="K1046" s="11"/>
      <c r="L1046" s="11"/>
      <c r="M1046" s="11"/>
    </row>
    <row r="1047" spans="1:13" x14ac:dyDescent="0.2">
      <c r="A1047" s="11"/>
      <c r="B1047" s="11"/>
      <c r="C1047" s="11"/>
      <c r="D1047" s="19"/>
      <c r="E1047" s="12" t="s">
        <v>847</v>
      </c>
      <c r="F1047" s="11">
        <v>2</v>
      </c>
      <c r="G1047" s="17">
        <v>0</v>
      </c>
      <c r="H1047" s="17">
        <v>0</v>
      </c>
      <c r="I1047" s="17">
        <v>0</v>
      </c>
      <c r="J1047" s="13">
        <f>F1047*(G1047+ (G1047= 0))*(H1047+ (H1047= 0))*(I1047+ (I1047= 0))</f>
        <v>2</v>
      </c>
      <c r="K1047" s="11"/>
      <c r="L1047" s="11"/>
      <c r="M1047" s="11"/>
    </row>
    <row r="1048" spans="1:13" x14ac:dyDescent="0.2">
      <c r="A1048" s="11"/>
      <c r="B1048" s="11"/>
      <c r="C1048" s="11"/>
      <c r="D1048" s="19"/>
      <c r="E1048" s="11"/>
      <c r="F1048" s="11"/>
      <c r="G1048" s="11"/>
      <c r="H1048" s="11"/>
      <c r="I1048" s="11"/>
      <c r="J1048" s="16" t="s">
        <v>848</v>
      </c>
      <c r="K1048" s="10">
        <f>SUM(J1046:J1047)</f>
        <v>3</v>
      </c>
      <c r="L1048" s="17">
        <v>449.06</v>
      </c>
      <c r="M1048" s="10">
        <f>ROUND(L1048*K1048,2)</f>
        <v>1347.18</v>
      </c>
    </row>
    <row r="1049" spans="1:13" ht="0.95" customHeight="1" x14ac:dyDescent="0.2">
      <c r="A1049" s="18"/>
      <c r="B1049" s="18"/>
      <c r="C1049" s="18"/>
      <c r="D1049" s="26"/>
      <c r="E1049" s="18"/>
      <c r="F1049" s="18"/>
      <c r="G1049" s="18"/>
      <c r="H1049" s="18"/>
      <c r="I1049" s="18"/>
      <c r="J1049" s="18"/>
      <c r="K1049" s="18"/>
      <c r="L1049" s="18"/>
      <c r="M1049" s="18"/>
    </row>
    <row r="1050" spans="1:13" x14ac:dyDescent="0.2">
      <c r="A1050" s="12" t="s">
        <v>849</v>
      </c>
      <c r="B1050" s="12" t="s">
        <v>20</v>
      </c>
      <c r="C1050" s="12" t="s">
        <v>111</v>
      </c>
      <c r="D1050" s="25" t="s">
        <v>850</v>
      </c>
      <c r="E1050" s="11"/>
      <c r="F1050" s="11"/>
      <c r="G1050" s="11"/>
      <c r="H1050" s="11"/>
      <c r="I1050" s="11"/>
      <c r="J1050" s="11"/>
      <c r="K1050" s="13">
        <f>K1053</f>
        <v>2</v>
      </c>
      <c r="L1050" s="13">
        <f>L1053</f>
        <v>651.15</v>
      </c>
      <c r="M1050" s="13">
        <f>M1053</f>
        <v>1302.3</v>
      </c>
    </row>
    <row r="1051" spans="1:13" ht="180" x14ac:dyDescent="0.2">
      <c r="A1051" s="11"/>
      <c r="B1051" s="11"/>
      <c r="C1051" s="11"/>
      <c r="D1051" s="19" t="s">
        <v>851</v>
      </c>
      <c r="E1051" s="11"/>
      <c r="F1051" s="11"/>
      <c r="G1051" s="11"/>
      <c r="H1051" s="11"/>
      <c r="I1051" s="11"/>
      <c r="J1051" s="11"/>
      <c r="K1051" s="11"/>
      <c r="L1051" s="11"/>
      <c r="M1051" s="11"/>
    </row>
    <row r="1052" spans="1:13" x14ac:dyDescent="0.2">
      <c r="A1052" s="11"/>
      <c r="B1052" s="11"/>
      <c r="C1052" s="11"/>
      <c r="D1052" s="19"/>
      <c r="E1052" s="12" t="s">
        <v>852</v>
      </c>
      <c r="F1052" s="11">
        <v>2</v>
      </c>
      <c r="G1052" s="17">
        <v>0</v>
      </c>
      <c r="H1052" s="17">
        <v>0</v>
      </c>
      <c r="I1052" s="17">
        <v>0</v>
      </c>
      <c r="J1052" s="13">
        <f>F1052*(G1052+ (G1052= 0))*(H1052+ (H1052= 0))*(I1052+ (I1052= 0))</f>
        <v>2</v>
      </c>
      <c r="K1052" s="11"/>
      <c r="L1052" s="11"/>
      <c r="M1052" s="11"/>
    </row>
    <row r="1053" spans="1:13" x14ac:dyDescent="0.2">
      <c r="A1053" s="11"/>
      <c r="B1053" s="11"/>
      <c r="C1053" s="11"/>
      <c r="D1053" s="19"/>
      <c r="E1053" s="11"/>
      <c r="F1053" s="11"/>
      <c r="G1053" s="11"/>
      <c r="H1053" s="11"/>
      <c r="I1053" s="11"/>
      <c r="J1053" s="16" t="s">
        <v>853</v>
      </c>
      <c r="K1053" s="10">
        <f>SUM(J1052:J1052)</f>
        <v>2</v>
      </c>
      <c r="L1053" s="17">
        <v>651.15</v>
      </c>
      <c r="M1053" s="10">
        <f>ROUND(L1053*K1053,2)</f>
        <v>1302.3</v>
      </c>
    </row>
    <row r="1054" spans="1:13" ht="0.95" customHeight="1" x14ac:dyDescent="0.2">
      <c r="A1054" s="18"/>
      <c r="B1054" s="18"/>
      <c r="C1054" s="18"/>
      <c r="D1054" s="26"/>
      <c r="E1054" s="18"/>
      <c r="F1054" s="18"/>
      <c r="G1054" s="18"/>
      <c r="H1054" s="18"/>
      <c r="I1054" s="18"/>
      <c r="J1054" s="18"/>
      <c r="K1054" s="18"/>
      <c r="L1054" s="18"/>
      <c r="M1054" s="18"/>
    </row>
    <row r="1055" spans="1:13" x14ac:dyDescent="0.2">
      <c r="A1055" s="12" t="s">
        <v>854</v>
      </c>
      <c r="B1055" s="12" t="s">
        <v>20</v>
      </c>
      <c r="C1055" s="12" t="s">
        <v>111</v>
      </c>
      <c r="D1055" s="25" t="s">
        <v>855</v>
      </c>
      <c r="E1055" s="11"/>
      <c r="F1055" s="11"/>
      <c r="G1055" s="11"/>
      <c r="H1055" s="11"/>
      <c r="I1055" s="11"/>
      <c r="J1055" s="11"/>
      <c r="K1055" s="13">
        <f>K1058</f>
        <v>1</v>
      </c>
      <c r="L1055" s="13">
        <f>L1058</f>
        <v>857.43</v>
      </c>
      <c r="M1055" s="13">
        <f>M1058</f>
        <v>857.43</v>
      </c>
    </row>
    <row r="1056" spans="1:13" ht="191.25" x14ac:dyDescent="0.2">
      <c r="A1056" s="11"/>
      <c r="B1056" s="11"/>
      <c r="C1056" s="11"/>
      <c r="D1056" s="19" t="s">
        <v>856</v>
      </c>
      <c r="E1056" s="11"/>
      <c r="F1056" s="11"/>
      <c r="G1056" s="11"/>
      <c r="H1056" s="11"/>
      <c r="I1056" s="11"/>
      <c r="J1056" s="11"/>
      <c r="K1056" s="11"/>
      <c r="L1056" s="11"/>
      <c r="M1056" s="11"/>
    </row>
    <row r="1057" spans="1:13" x14ac:dyDescent="0.2">
      <c r="A1057" s="11"/>
      <c r="B1057" s="11"/>
      <c r="C1057" s="11"/>
      <c r="D1057" s="19"/>
      <c r="E1057" s="12" t="s">
        <v>857</v>
      </c>
      <c r="F1057" s="11">
        <v>1</v>
      </c>
      <c r="G1057" s="17">
        <v>0</v>
      </c>
      <c r="H1057" s="17">
        <v>0</v>
      </c>
      <c r="I1057" s="17">
        <v>0</v>
      </c>
      <c r="J1057" s="13">
        <f>F1057*(G1057+ (G1057= 0))*(H1057+ (H1057= 0))*(I1057+ (I1057= 0))</f>
        <v>1</v>
      </c>
      <c r="K1057" s="11"/>
      <c r="L1057" s="11"/>
      <c r="M1057" s="11"/>
    </row>
    <row r="1058" spans="1:13" x14ac:dyDescent="0.2">
      <c r="A1058" s="11"/>
      <c r="B1058" s="11"/>
      <c r="C1058" s="11"/>
      <c r="D1058" s="19"/>
      <c r="E1058" s="11"/>
      <c r="F1058" s="11"/>
      <c r="G1058" s="11"/>
      <c r="H1058" s="11"/>
      <c r="I1058" s="11"/>
      <c r="J1058" s="16" t="s">
        <v>858</v>
      </c>
      <c r="K1058" s="10">
        <f>SUM(J1057:J1057)</f>
        <v>1</v>
      </c>
      <c r="L1058" s="17">
        <v>857.43</v>
      </c>
      <c r="M1058" s="10">
        <f>ROUND(L1058*K1058,2)</f>
        <v>857.43</v>
      </c>
    </row>
    <row r="1059" spans="1:13" ht="0.95" customHeight="1" x14ac:dyDescent="0.2">
      <c r="A1059" s="18"/>
      <c r="B1059" s="18"/>
      <c r="C1059" s="18"/>
      <c r="D1059" s="26"/>
      <c r="E1059" s="18"/>
      <c r="F1059" s="18"/>
      <c r="G1059" s="18"/>
      <c r="H1059" s="18"/>
      <c r="I1059" s="18"/>
      <c r="J1059" s="18"/>
      <c r="K1059" s="18"/>
      <c r="L1059" s="18"/>
      <c r="M1059" s="18"/>
    </row>
    <row r="1060" spans="1:13" x14ac:dyDescent="0.2">
      <c r="A1060" s="12" t="s">
        <v>859</v>
      </c>
      <c r="B1060" s="12" t="s">
        <v>20</v>
      </c>
      <c r="C1060" s="12" t="s">
        <v>111</v>
      </c>
      <c r="D1060" s="25" t="s">
        <v>860</v>
      </c>
      <c r="E1060" s="11"/>
      <c r="F1060" s="11"/>
      <c r="G1060" s="11"/>
      <c r="H1060" s="11"/>
      <c r="I1060" s="11"/>
      <c r="J1060" s="11"/>
      <c r="K1060" s="13">
        <f>K1063</f>
        <v>1</v>
      </c>
      <c r="L1060" s="13">
        <f>L1063</f>
        <v>575.35</v>
      </c>
      <c r="M1060" s="13">
        <f>M1063</f>
        <v>575.35</v>
      </c>
    </row>
    <row r="1061" spans="1:13" ht="135" x14ac:dyDescent="0.2">
      <c r="A1061" s="11"/>
      <c r="B1061" s="11"/>
      <c r="C1061" s="11"/>
      <c r="D1061" s="19" t="s">
        <v>861</v>
      </c>
      <c r="E1061" s="11"/>
      <c r="F1061" s="11"/>
      <c r="G1061" s="11"/>
      <c r="H1061" s="11"/>
      <c r="I1061" s="11"/>
      <c r="J1061" s="11"/>
      <c r="K1061" s="11"/>
      <c r="L1061" s="11"/>
      <c r="M1061" s="11"/>
    </row>
    <row r="1062" spans="1:13" x14ac:dyDescent="0.2">
      <c r="A1062" s="11"/>
      <c r="B1062" s="11"/>
      <c r="C1062" s="11"/>
      <c r="D1062" s="19"/>
      <c r="E1062" s="12" t="s">
        <v>862</v>
      </c>
      <c r="F1062" s="11">
        <v>1</v>
      </c>
      <c r="G1062" s="17">
        <v>0</v>
      </c>
      <c r="H1062" s="17">
        <v>0</v>
      </c>
      <c r="I1062" s="17">
        <v>0</v>
      </c>
      <c r="J1062" s="13">
        <f>F1062*(G1062+ (G1062= 0))*(H1062+ (H1062= 0))*(I1062+ (I1062= 0))</f>
        <v>1</v>
      </c>
      <c r="K1062" s="11"/>
      <c r="L1062" s="11"/>
      <c r="M1062" s="11"/>
    </row>
    <row r="1063" spans="1:13" x14ac:dyDescent="0.2">
      <c r="A1063" s="11"/>
      <c r="B1063" s="11"/>
      <c r="C1063" s="11"/>
      <c r="D1063" s="19"/>
      <c r="E1063" s="11"/>
      <c r="F1063" s="11"/>
      <c r="G1063" s="11"/>
      <c r="H1063" s="11"/>
      <c r="I1063" s="11"/>
      <c r="J1063" s="16" t="s">
        <v>863</v>
      </c>
      <c r="K1063" s="10">
        <f>SUM(J1062:J1062)</f>
        <v>1</v>
      </c>
      <c r="L1063" s="17">
        <v>575.35</v>
      </c>
      <c r="M1063" s="10">
        <f>ROUND(L1063*K1063,2)</f>
        <v>575.35</v>
      </c>
    </row>
    <row r="1064" spans="1:13" ht="0.95" customHeight="1" x14ac:dyDescent="0.2">
      <c r="A1064" s="18"/>
      <c r="B1064" s="18"/>
      <c r="C1064" s="18"/>
      <c r="D1064" s="26"/>
      <c r="E1064" s="18"/>
      <c r="F1064" s="18"/>
      <c r="G1064" s="18"/>
      <c r="H1064" s="18"/>
      <c r="I1064" s="18"/>
      <c r="J1064" s="18"/>
      <c r="K1064" s="18"/>
      <c r="L1064" s="18"/>
      <c r="M1064" s="18"/>
    </row>
    <row r="1065" spans="1:13" x14ac:dyDescent="0.2">
      <c r="A1065" s="12" t="s">
        <v>864</v>
      </c>
      <c r="B1065" s="12" t="s">
        <v>20</v>
      </c>
      <c r="C1065" s="12" t="s">
        <v>111</v>
      </c>
      <c r="D1065" s="25" t="s">
        <v>865</v>
      </c>
      <c r="E1065" s="11"/>
      <c r="F1065" s="11"/>
      <c r="G1065" s="11"/>
      <c r="H1065" s="11"/>
      <c r="I1065" s="11"/>
      <c r="J1065" s="11"/>
      <c r="K1065" s="13">
        <f>K1069</f>
        <v>2</v>
      </c>
      <c r="L1065" s="13">
        <f>L1069</f>
        <v>625.01</v>
      </c>
      <c r="M1065" s="13">
        <f>M1069</f>
        <v>1250.02</v>
      </c>
    </row>
    <row r="1066" spans="1:13" ht="202.5" x14ac:dyDescent="0.2">
      <c r="A1066" s="11"/>
      <c r="B1066" s="11"/>
      <c r="C1066" s="11"/>
      <c r="D1066" s="19" t="s">
        <v>866</v>
      </c>
      <c r="E1066" s="11"/>
      <c r="F1066" s="11"/>
      <c r="G1066" s="11"/>
      <c r="H1066" s="11"/>
      <c r="I1066" s="11"/>
      <c r="J1066" s="11"/>
      <c r="K1066" s="11"/>
      <c r="L1066" s="11"/>
      <c r="M1066" s="11"/>
    </row>
    <row r="1067" spans="1:13" x14ac:dyDescent="0.2">
      <c r="A1067" s="11"/>
      <c r="B1067" s="11"/>
      <c r="C1067" s="11"/>
      <c r="D1067" s="19"/>
      <c r="E1067" s="12" t="s">
        <v>867</v>
      </c>
      <c r="F1067" s="11">
        <v>1</v>
      </c>
      <c r="G1067" s="17">
        <v>0</v>
      </c>
      <c r="H1067" s="17">
        <v>0</v>
      </c>
      <c r="I1067" s="17">
        <v>0</v>
      </c>
      <c r="J1067" s="13">
        <f>F1067*(G1067+ (G1067= 0))*(H1067+ (H1067= 0))*(I1067+ (I1067= 0))</f>
        <v>1</v>
      </c>
      <c r="K1067" s="11"/>
      <c r="L1067" s="11"/>
      <c r="M1067" s="11"/>
    </row>
    <row r="1068" spans="1:13" x14ac:dyDescent="0.2">
      <c r="A1068" s="11"/>
      <c r="B1068" s="11"/>
      <c r="C1068" s="11"/>
      <c r="D1068" s="19"/>
      <c r="E1068" s="12" t="s">
        <v>868</v>
      </c>
      <c r="F1068" s="11">
        <v>1</v>
      </c>
      <c r="G1068" s="17">
        <v>0</v>
      </c>
      <c r="H1068" s="17">
        <v>0</v>
      </c>
      <c r="I1068" s="17">
        <v>0</v>
      </c>
      <c r="J1068" s="13">
        <f>F1068*(G1068+ (G1068= 0))*(H1068+ (H1068= 0))*(I1068+ (I1068= 0))</f>
        <v>1</v>
      </c>
      <c r="K1068" s="11"/>
      <c r="L1068" s="11"/>
      <c r="M1068" s="11"/>
    </row>
    <row r="1069" spans="1:13" x14ac:dyDescent="0.2">
      <c r="A1069" s="11"/>
      <c r="B1069" s="11"/>
      <c r="C1069" s="11"/>
      <c r="D1069" s="19"/>
      <c r="E1069" s="11"/>
      <c r="F1069" s="11"/>
      <c r="G1069" s="11"/>
      <c r="H1069" s="11"/>
      <c r="I1069" s="11"/>
      <c r="J1069" s="16" t="s">
        <v>869</v>
      </c>
      <c r="K1069" s="10">
        <f>SUM(J1067:J1068)</f>
        <v>2</v>
      </c>
      <c r="L1069" s="17">
        <v>625.01</v>
      </c>
      <c r="M1069" s="10">
        <f>ROUND(L1069*K1069,2)</f>
        <v>1250.02</v>
      </c>
    </row>
    <row r="1070" spans="1:13" ht="0.95" customHeight="1" x14ac:dyDescent="0.2">
      <c r="A1070" s="18"/>
      <c r="B1070" s="18"/>
      <c r="C1070" s="18"/>
      <c r="D1070" s="26"/>
      <c r="E1070" s="18"/>
      <c r="F1070" s="18"/>
      <c r="G1070" s="18"/>
      <c r="H1070" s="18"/>
      <c r="I1070" s="18"/>
      <c r="J1070" s="18"/>
      <c r="K1070" s="18"/>
      <c r="L1070" s="18"/>
      <c r="M1070" s="18"/>
    </row>
    <row r="1071" spans="1:13" ht="22.5" x14ac:dyDescent="0.2">
      <c r="A1071" s="12" t="s">
        <v>870</v>
      </c>
      <c r="B1071" s="12" t="s">
        <v>20</v>
      </c>
      <c r="C1071" s="12" t="s">
        <v>111</v>
      </c>
      <c r="D1071" s="25" t="s">
        <v>871</v>
      </c>
      <c r="E1071" s="11"/>
      <c r="F1071" s="11"/>
      <c r="G1071" s="11"/>
      <c r="H1071" s="11"/>
      <c r="I1071" s="11"/>
      <c r="J1071" s="11"/>
      <c r="K1071" s="13">
        <f>K1074</f>
        <v>1</v>
      </c>
      <c r="L1071" s="13">
        <f>L1074</f>
        <v>916.96</v>
      </c>
      <c r="M1071" s="13">
        <f>M1074</f>
        <v>916.96</v>
      </c>
    </row>
    <row r="1072" spans="1:13" ht="247.5" x14ac:dyDescent="0.2">
      <c r="A1072" s="11"/>
      <c r="B1072" s="11"/>
      <c r="C1072" s="11"/>
      <c r="D1072" s="19" t="s">
        <v>872</v>
      </c>
      <c r="E1072" s="11"/>
      <c r="F1072" s="11"/>
      <c r="G1072" s="11"/>
      <c r="H1072" s="11"/>
      <c r="I1072" s="11"/>
      <c r="J1072" s="11"/>
      <c r="K1072" s="11"/>
      <c r="L1072" s="11"/>
      <c r="M1072" s="11"/>
    </row>
    <row r="1073" spans="1:13" x14ac:dyDescent="0.2">
      <c r="A1073" s="11"/>
      <c r="B1073" s="11"/>
      <c r="C1073" s="11"/>
      <c r="D1073" s="19"/>
      <c r="E1073" s="12" t="s">
        <v>873</v>
      </c>
      <c r="F1073" s="11">
        <v>1</v>
      </c>
      <c r="G1073" s="14">
        <v>0</v>
      </c>
      <c r="H1073" s="14">
        <v>0</v>
      </c>
      <c r="I1073" s="14">
        <v>0</v>
      </c>
      <c r="J1073" s="15">
        <f>F1073*(G1073+ (G1073= 0))*(H1073+ (H1073= 0))*(I1073+ (I1073= 0))</f>
        <v>1</v>
      </c>
      <c r="K1073" s="11"/>
      <c r="L1073" s="11"/>
      <c r="M1073" s="11"/>
    </row>
    <row r="1074" spans="1:13" x14ac:dyDescent="0.2">
      <c r="A1074" s="11"/>
      <c r="B1074" s="11"/>
      <c r="C1074" s="11"/>
      <c r="D1074" s="19"/>
      <c r="E1074" s="11"/>
      <c r="F1074" s="11"/>
      <c r="G1074" s="11"/>
      <c r="H1074" s="11"/>
      <c r="I1074" s="11"/>
      <c r="J1074" s="16" t="s">
        <v>874</v>
      </c>
      <c r="K1074" s="10">
        <f>SUM(J1073:J1073)</f>
        <v>1</v>
      </c>
      <c r="L1074" s="17">
        <v>916.96</v>
      </c>
      <c r="M1074" s="10">
        <f>ROUND(L1074*K1074,2)</f>
        <v>916.96</v>
      </c>
    </row>
    <row r="1075" spans="1:13" ht="0.95" customHeight="1" x14ac:dyDescent="0.2">
      <c r="A1075" s="18"/>
      <c r="B1075" s="18"/>
      <c r="C1075" s="18"/>
      <c r="D1075" s="26"/>
      <c r="E1075" s="18"/>
      <c r="F1075" s="18"/>
      <c r="G1075" s="18"/>
      <c r="H1075" s="18"/>
      <c r="I1075" s="18"/>
      <c r="J1075" s="18"/>
      <c r="K1075" s="18"/>
      <c r="L1075" s="18"/>
      <c r="M1075" s="18"/>
    </row>
    <row r="1076" spans="1:13" x14ac:dyDescent="0.2">
      <c r="A1076" s="12" t="s">
        <v>875</v>
      </c>
      <c r="B1076" s="12" t="s">
        <v>20</v>
      </c>
      <c r="C1076" s="12" t="s">
        <v>21</v>
      </c>
      <c r="D1076" s="25" t="s">
        <v>876</v>
      </c>
      <c r="E1076" s="11"/>
      <c r="F1076" s="11"/>
      <c r="G1076" s="11"/>
      <c r="H1076" s="11"/>
      <c r="I1076" s="11"/>
      <c r="J1076" s="11"/>
      <c r="K1076" s="13">
        <f>K1082</f>
        <v>10.5075</v>
      </c>
      <c r="L1076" s="13">
        <f>L1082</f>
        <v>96.08</v>
      </c>
      <c r="M1076" s="13">
        <f>M1082</f>
        <v>1009.56</v>
      </c>
    </row>
    <row r="1077" spans="1:13" ht="157.5" x14ac:dyDescent="0.2">
      <c r="A1077" s="11"/>
      <c r="B1077" s="11"/>
      <c r="C1077" s="11"/>
      <c r="D1077" s="19" t="s">
        <v>877</v>
      </c>
      <c r="E1077" s="11"/>
      <c r="F1077" s="11"/>
      <c r="G1077" s="11"/>
      <c r="H1077" s="11"/>
      <c r="I1077" s="11"/>
      <c r="J1077" s="11"/>
      <c r="K1077" s="11"/>
      <c r="L1077" s="11"/>
      <c r="M1077" s="11"/>
    </row>
    <row r="1078" spans="1:13" x14ac:dyDescent="0.2">
      <c r="A1078" s="11"/>
      <c r="B1078" s="11"/>
      <c r="C1078" s="11"/>
      <c r="D1078" s="19"/>
      <c r="E1078" s="12" t="s">
        <v>257</v>
      </c>
      <c r="F1078" s="11">
        <v>6</v>
      </c>
      <c r="G1078" s="17">
        <v>0</v>
      </c>
      <c r="H1078" s="17">
        <v>0.45</v>
      </c>
      <c r="I1078" s="17">
        <v>2.85</v>
      </c>
      <c r="J1078" s="13">
        <f>F1078*(G1078+ (G1078= 0))*(H1078+ (H1078= 0))*(I1078+ (I1078= 0))</f>
        <v>7.6950000000000012</v>
      </c>
      <c r="K1078" s="11"/>
      <c r="L1078" s="11"/>
      <c r="M1078" s="11"/>
    </row>
    <row r="1079" spans="1:13" x14ac:dyDescent="0.2">
      <c r="A1079" s="11"/>
      <c r="B1079" s="11"/>
      <c r="C1079" s="11"/>
      <c r="D1079" s="19"/>
      <c r="E1079" s="12" t="s">
        <v>0</v>
      </c>
      <c r="F1079" s="11">
        <v>1</v>
      </c>
      <c r="G1079" s="17">
        <v>1.26</v>
      </c>
      <c r="H1079" s="17">
        <v>0.45</v>
      </c>
      <c r="I1079" s="17">
        <v>0</v>
      </c>
      <c r="J1079" s="13">
        <f>F1079*(G1079+ (G1079= 0))*(H1079+ (H1079= 0))*(I1079+ (I1079= 0))</f>
        <v>0.56700000000000006</v>
      </c>
      <c r="K1079" s="11"/>
      <c r="L1079" s="11"/>
      <c r="M1079" s="11"/>
    </row>
    <row r="1080" spans="1:13" x14ac:dyDescent="0.2">
      <c r="A1080" s="11"/>
      <c r="B1080" s="11"/>
      <c r="C1080" s="11"/>
      <c r="D1080" s="19"/>
      <c r="E1080" s="12" t="s">
        <v>0</v>
      </c>
      <c r="F1080" s="11">
        <v>1</v>
      </c>
      <c r="G1080" s="17">
        <v>1.86</v>
      </c>
      <c r="H1080" s="17">
        <v>0.45</v>
      </c>
      <c r="I1080" s="17">
        <v>0</v>
      </c>
      <c r="J1080" s="13">
        <f>F1080*(G1080+ (G1080= 0))*(H1080+ (H1080= 0))*(I1080+ (I1080= 0))</f>
        <v>0.83700000000000008</v>
      </c>
      <c r="K1080" s="11"/>
      <c r="L1080" s="11"/>
      <c r="M1080" s="11"/>
    </row>
    <row r="1081" spans="1:13" x14ac:dyDescent="0.2">
      <c r="A1081" s="11"/>
      <c r="B1081" s="11"/>
      <c r="C1081" s="11"/>
      <c r="D1081" s="19"/>
      <c r="E1081" s="12" t="s">
        <v>0</v>
      </c>
      <c r="F1081" s="11">
        <v>1</v>
      </c>
      <c r="G1081" s="17">
        <v>3.13</v>
      </c>
      <c r="H1081" s="17">
        <v>0.45</v>
      </c>
      <c r="I1081" s="17">
        <v>0</v>
      </c>
      <c r="J1081" s="13">
        <f>F1081*(G1081+ (G1081= 0))*(H1081+ (H1081= 0))*(I1081+ (I1081= 0))</f>
        <v>1.4085000000000001</v>
      </c>
      <c r="K1081" s="11"/>
      <c r="L1081" s="11"/>
      <c r="M1081" s="11"/>
    </row>
    <row r="1082" spans="1:13" x14ac:dyDescent="0.2">
      <c r="A1082" s="11"/>
      <c r="B1082" s="11"/>
      <c r="C1082" s="11"/>
      <c r="D1082" s="19"/>
      <c r="E1082" s="11"/>
      <c r="F1082" s="11"/>
      <c r="G1082" s="11"/>
      <c r="H1082" s="11"/>
      <c r="I1082" s="11"/>
      <c r="J1082" s="16" t="s">
        <v>878</v>
      </c>
      <c r="K1082" s="10">
        <f>SUM(J1078:J1081)</f>
        <v>10.5075</v>
      </c>
      <c r="L1082" s="17">
        <v>96.08</v>
      </c>
      <c r="M1082" s="10">
        <f>ROUND(L1082*K1082,2)</f>
        <v>1009.56</v>
      </c>
    </row>
    <row r="1083" spans="1:13" ht="0.95" customHeight="1" x14ac:dyDescent="0.2">
      <c r="A1083" s="18"/>
      <c r="B1083" s="18"/>
      <c r="C1083" s="18"/>
      <c r="D1083" s="26"/>
      <c r="E1083" s="18"/>
      <c r="F1083" s="18"/>
      <c r="G1083" s="18"/>
      <c r="H1083" s="18"/>
      <c r="I1083" s="18"/>
      <c r="J1083" s="18"/>
      <c r="K1083" s="18"/>
      <c r="L1083" s="18"/>
      <c r="M1083" s="18"/>
    </row>
    <row r="1084" spans="1:13" x14ac:dyDescent="0.2">
      <c r="A1084" s="12" t="s">
        <v>656</v>
      </c>
      <c r="B1084" s="12" t="s">
        <v>20</v>
      </c>
      <c r="C1084" s="12" t="s">
        <v>21</v>
      </c>
      <c r="D1084" s="25" t="s">
        <v>657</v>
      </c>
      <c r="E1084" s="11"/>
      <c r="F1084" s="11"/>
      <c r="G1084" s="11"/>
      <c r="H1084" s="11"/>
      <c r="I1084" s="11"/>
      <c r="J1084" s="11"/>
      <c r="K1084" s="13">
        <f>K1088</f>
        <v>6.7200000000000006</v>
      </c>
      <c r="L1084" s="13">
        <f>L1088</f>
        <v>28.02</v>
      </c>
      <c r="M1084" s="13">
        <f>M1088</f>
        <v>188.29</v>
      </c>
    </row>
    <row r="1085" spans="1:13" ht="101.25" x14ac:dyDescent="0.2">
      <c r="A1085" s="11"/>
      <c r="B1085" s="11"/>
      <c r="C1085" s="11"/>
      <c r="D1085" s="19" t="s">
        <v>658</v>
      </c>
      <c r="E1085" s="11"/>
      <c r="F1085" s="11"/>
      <c r="G1085" s="11"/>
      <c r="H1085" s="11"/>
      <c r="I1085" s="11"/>
      <c r="J1085" s="11"/>
      <c r="K1085" s="11"/>
      <c r="L1085" s="11"/>
      <c r="M1085" s="11"/>
    </row>
    <row r="1086" spans="1:13" x14ac:dyDescent="0.2">
      <c r="A1086" s="11"/>
      <c r="B1086" s="11"/>
      <c r="C1086" s="11"/>
      <c r="D1086" s="19"/>
      <c r="E1086" s="12" t="s">
        <v>835</v>
      </c>
      <c r="F1086" s="11">
        <v>2</v>
      </c>
      <c r="G1086" s="17">
        <v>0.8</v>
      </c>
      <c r="H1086" s="17">
        <v>2.1</v>
      </c>
      <c r="I1086" s="17">
        <v>0</v>
      </c>
      <c r="J1086" s="13">
        <f>F1086*(G1086+ (G1086= 0))*(H1086+ (H1086= 0))*(I1086+ (I1086= 0))</f>
        <v>3.3600000000000003</v>
      </c>
      <c r="K1086" s="11"/>
      <c r="L1086" s="11"/>
      <c r="M1086" s="11"/>
    </row>
    <row r="1087" spans="1:13" x14ac:dyDescent="0.2">
      <c r="A1087" s="11"/>
      <c r="B1087" s="11"/>
      <c r="C1087" s="11"/>
      <c r="D1087" s="19"/>
      <c r="E1087" s="12" t="s">
        <v>836</v>
      </c>
      <c r="F1087" s="11">
        <v>2</v>
      </c>
      <c r="G1087" s="17">
        <v>0.8</v>
      </c>
      <c r="H1087" s="17">
        <v>2.1</v>
      </c>
      <c r="I1087" s="17">
        <v>0</v>
      </c>
      <c r="J1087" s="13">
        <f>F1087*(G1087+ (G1087= 0))*(H1087+ (H1087= 0))*(I1087+ (I1087= 0))</f>
        <v>3.3600000000000003</v>
      </c>
      <c r="K1087" s="11"/>
      <c r="L1087" s="11"/>
      <c r="M1087" s="11"/>
    </row>
    <row r="1088" spans="1:13" x14ac:dyDescent="0.2">
      <c r="A1088" s="11"/>
      <c r="B1088" s="11"/>
      <c r="C1088" s="11"/>
      <c r="D1088" s="19"/>
      <c r="E1088" s="11"/>
      <c r="F1088" s="11"/>
      <c r="G1088" s="11"/>
      <c r="H1088" s="11"/>
      <c r="I1088" s="11"/>
      <c r="J1088" s="16" t="s">
        <v>659</v>
      </c>
      <c r="K1088" s="10">
        <f>SUM(J1086:J1087)</f>
        <v>6.7200000000000006</v>
      </c>
      <c r="L1088" s="17">
        <v>28.02</v>
      </c>
      <c r="M1088" s="10">
        <f>ROUND(L1088*K1088,2)</f>
        <v>188.29</v>
      </c>
    </row>
    <row r="1089" spans="1:13" ht="0.95" customHeight="1" x14ac:dyDescent="0.2">
      <c r="A1089" s="18"/>
      <c r="B1089" s="18"/>
      <c r="C1089" s="18"/>
      <c r="D1089" s="26"/>
      <c r="E1089" s="18"/>
      <c r="F1089" s="18"/>
      <c r="G1089" s="18"/>
      <c r="H1089" s="18"/>
      <c r="I1089" s="18"/>
      <c r="J1089" s="18"/>
      <c r="K1089" s="18"/>
      <c r="L1089" s="18"/>
      <c r="M1089" s="18"/>
    </row>
    <row r="1090" spans="1:13" x14ac:dyDescent="0.2">
      <c r="A1090" s="12" t="s">
        <v>879</v>
      </c>
      <c r="B1090" s="12" t="s">
        <v>20</v>
      </c>
      <c r="C1090" s="12" t="s">
        <v>111</v>
      </c>
      <c r="D1090" s="25" t="s">
        <v>880</v>
      </c>
      <c r="E1090" s="11"/>
      <c r="F1090" s="11"/>
      <c r="G1090" s="11"/>
      <c r="H1090" s="11"/>
      <c r="I1090" s="11"/>
      <c r="J1090" s="11"/>
      <c r="K1090" s="13">
        <f>K1093</f>
        <v>1</v>
      </c>
      <c r="L1090" s="13">
        <f>L1093</f>
        <v>857.43</v>
      </c>
      <c r="M1090" s="13">
        <f>M1093</f>
        <v>857.43</v>
      </c>
    </row>
    <row r="1091" spans="1:13" ht="123.75" x14ac:dyDescent="0.2">
      <c r="A1091" s="11"/>
      <c r="B1091" s="11"/>
      <c r="C1091" s="11"/>
      <c r="D1091" s="19" t="s">
        <v>881</v>
      </c>
      <c r="E1091" s="11"/>
      <c r="F1091" s="11"/>
      <c r="G1091" s="11"/>
      <c r="H1091" s="11"/>
      <c r="I1091" s="11"/>
      <c r="J1091" s="11"/>
      <c r="K1091" s="11"/>
      <c r="L1091" s="11"/>
      <c r="M1091" s="11"/>
    </row>
    <row r="1092" spans="1:13" x14ac:dyDescent="0.2">
      <c r="A1092" s="11"/>
      <c r="B1092" s="11"/>
      <c r="C1092" s="11"/>
      <c r="D1092" s="19"/>
      <c r="E1092" s="12" t="s">
        <v>882</v>
      </c>
      <c r="F1092" s="11">
        <v>1</v>
      </c>
      <c r="G1092" s="17">
        <v>0</v>
      </c>
      <c r="H1092" s="17">
        <v>0</v>
      </c>
      <c r="I1092" s="17">
        <v>0</v>
      </c>
      <c r="J1092" s="13">
        <f>F1092*(G1092+ (G1092= 0))*(H1092+ (H1092= 0))*(I1092+ (I1092= 0))</f>
        <v>1</v>
      </c>
      <c r="K1092" s="11"/>
      <c r="L1092" s="11"/>
      <c r="M1092" s="11"/>
    </row>
    <row r="1093" spans="1:13" x14ac:dyDescent="0.2">
      <c r="A1093" s="11"/>
      <c r="B1093" s="11"/>
      <c r="C1093" s="11"/>
      <c r="D1093" s="19"/>
      <c r="E1093" s="11"/>
      <c r="F1093" s="11"/>
      <c r="G1093" s="11"/>
      <c r="H1093" s="11"/>
      <c r="I1093" s="11"/>
      <c r="J1093" s="16" t="s">
        <v>883</v>
      </c>
      <c r="K1093" s="10">
        <f>SUM(J1092:J1092)</f>
        <v>1</v>
      </c>
      <c r="L1093" s="17">
        <v>857.43</v>
      </c>
      <c r="M1093" s="10">
        <f>ROUND(L1093*K1093,2)</f>
        <v>857.43</v>
      </c>
    </row>
    <row r="1094" spans="1:13" ht="0.95" customHeight="1" x14ac:dyDescent="0.2">
      <c r="A1094" s="18"/>
      <c r="B1094" s="18"/>
      <c r="C1094" s="18"/>
      <c r="D1094" s="26"/>
      <c r="E1094" s="18"/>
      <c r="F1094" s="18"/>
      <c r="G1094" s="18"/>
      <c r="H1094" s="18"/>
      <c r="I1094" s="18"/>
      <c r="J1094" s="18"/>
      <c r="K1094" s="18"/>
      <c r="L1094" s="18"/>
      <c r="M1094" s="18"/>
    </row>
    <row r="1095" spans="1:13" x14ac:dyDescent="0.2">
      <c r="A1095" s="12" t="s">
        <v>884</v>
      </c>
      <c r="B1095" s="12" t="s">
        <v>20</v>
      </c>
      <c r="C1095" s="12" t="s">
        <v>21</v>
      </c>
      <c r="D1095" s="25" t="s">
        <v>885</v>
      </c>
      <c r="E1095" s="11"/>
      <c r="F1095" s="11"/>
      <c r="G1095" s="11"/>
      <c r="H1095" s="11"/>
      <c r="I1095" s="11"/>
      <c r="J1095" s="11"/>
      <c r="K1095" s="13">
        <f>K1098</f>
        <v>1</v>
      </c>
      <c r="L1095" s="13">
        <f>L1098</f>
        <v>2454.5500000000002</v>
      </c>
      <c r="M1095" s="13">
        <f>M1098</f>
        <v>2454.5500000000002</v>
      </c>
    </row>
    <row r="1096" spans="1:13" ht="168.75" x14ac:dyDescent="0.2">
      <c r="A1096" s="11"/>
      <c r="B1096" s="11"/>
      <c r="C1096" s="11"/>
      <c r="D1096" s="19" t="s">
        <v>886</v>
      </c>
      <c r="E1096" s="11"/>
      <c r="F1096" s="11"/>
      <c r="G1096" s="11"/>
      <c r="H1096" s="11"/>
      <c r="I1096" s="11"/>
      <c r="J1096" s="11"/>
      <c r="K1096" s="11"/>
      <c r="L1096" s="11"/>
      <c r="M1096" s="11"/>
    </row>
    <row r="1097" spans="1:13" x14ac:dyDescent="0.2">
      <c r="A1097" s="11"/>
      <c r="B1097" s="11"/>
      <c r="C1097" s="11"/>
      <c r="D1097" s="19"/>
      <c r="E1097" s="12" t="s">
        <v>887</v>
      </c>
      <c r="F1097" s="11">
        <v>1</v>
      </c>
      <c r="G1097" s="17">
        <v>0</v>
      </c>
      <c r="H1097" s="17">
        <v>0</v>
      </c>
      <c r="I1097" s="17">
        <v>0</v>
      </c>
      <c r="J1097" s="13">
        <f>F1097*(G1097+ (G1097= 0))*(H1097+ (H1097= 0))*(I1097+ (I1097= 0))</f>
        <v>1</v>
      </c>
      <c r="K1097" s="11"/>
      <c r="L1097" s="11"/>
      <c r="M1097" s="11"/>
    </row>
    <row r="1098" spans="1:13" x14ac:dyDescent="0.2">
      <c r="A1098" s="11"/>
      <c r="B1098" s="11"/>
      <c r="C1098" s="11"/>
      <c r="D1098" s="19"/>
      <c r="E1098" s="11"/>
      <c r="F1098" s="11"/>
      <c r="G1098" s="11"/>
      <c r="H1098" s="11"/>
      <c r="I1098" s="11"/>
      <c r="J1098" s="16" t="s">
        <v>888</v>
      </c>
      <c r="K1098" s="10">
        <f>SUM(J1097:J1097)</f>
        <v>1</v>
      </c>
      <c r="L1098" s="17">
        <v>2454.5500000000002</v>
      </c>
      <c r="M1098" s="10">
        <f>ROUND(L1098*K1098,2)</f>
        <v>2454.5500000000002</v>
      </c>
    </row>
    <row r="1099" spans="1:13" ht="0.95" customHeight="1" x14ac:dyDescent="0.2">
      <c r="A1099" s="18"/>
      <c r="B1099" s="18"/>
      <c r="C1099" s="18"/>
      <c r="D1099" s="26"/>
      <c r="E1099" s="18"/>
      <c r="F1099" s="18"/>
      <c r="G1099" s="18"/>
      <c r="H1099" s="18"/>
      <c r="I1099" s="18"/>
      <c r="J1099" s="18"/>
      <c r="K1099" s="18"/>
      <c r="L1099" s="18"/>
      <c r="M1099" s="18"/>
    </row>
    <row r="1100" spans="1:13" x14ac:dyDescent="0.2">
      <c r="A1100" s="11"/>
      <c r="B1100" s="11"/>
      <c r="C1100" s="11"/>
      <c r="D1100" s="19"/>
      <c r="E1100" s="11"/>
      <c r="F1100" s="11"/>
      <c r="G1100" s="11"/>
      <c r="H1100" s="11"/>
      <c r="I1100" s="11"/>
      <c r="J1100" s="16" t="s">
        <v>889</v>
      </c>
      <c r="K1100" s="20">
        <v>1</v>
      </c>
      <c r="L1100" s="10">
        <f>M988+M995+M1001+M1007+M1014+M1021+M1026+M1031+M1037+M1042+M1048+M1053+M1058+M1063+M1069+M1074+M1082+M1088+M1093+M1098</f>
        <v>38266.589999999997</v>
      </c>
      <c r="M1100" s="10">
        <f>ROUND(L1100*K1100,2)</f>
        <v>38266.589999999997</v>
      </c>
    </row>
    <row r="1101" spans="1:13" ht="0.95" customHeight="1" x14ac:dyDescent="0.2">
      <c r="A1101" s="18"/>
      <c r="B1101" s="18"/>
      <c r="C1101" s="18"/>
      <c r="D1101" s="26"/>
      <c r="E1101" s="18"/>
      <c r="F1101" s="18"/>
      <c r="G1101" s="18"/>
      <c r="H1101" s="18"/>
      <c r="I1101" s="18"/>
      <c r="J1101" s="18"/>
      <c r="K1101" s="18"/>
      <c r="L1101" s="18"/>
      <c r="M1101" s="18"/>
    </row>
    <row r="1102" spans="1:13" x14ac:dyDescent="0.2">
      <c r="A1102" s="7" t="s">
        <v>890</v>
      </c>
      <c r="B1102" s="7" t="s">
        <v>17</v>
      </c>
      <c r="C1102" s="7" t="s">
        <v>0</v>
      </c>
      <c r="D1102" s="24" t="s">
        <v>891</v>
      </c>
      <c r="E1102" s="8"/>
      <c r="F1102" s="8"/>
      <c r="G1102" s="8"/>
      <c r="H1102" s="8"/>
      <c r="I1102" s="8"/>
      <c r="J1102" s="8"/>
      <c r="K1102" s="9">
        <f>K1185</f>
        <v>1</v>
      </c>
      <c r="L1102" s="10">
        <f>L1185</f>
        <v>5409.02</v>
      </c>
      <c r="M1102" s="10">
        <f>M1185</f>
        <v>5409.02</v>
      </c>
    </row>
    <row r="1103" spans="1:13" x14ac:dyDescent="0.2">
      <c r="A1103" s="11"/>
      <c r="B1103" s="11"/>
      <c r="C1103" s="11"/>
      <c r="D1103" s="19"/>
      <c r="E1103" s="11"/>
      <c r="F1103" s="11"/>
      <c r="G1103" s="11"/>
      <c r="H1103" s="11"/>
      <c r="I1103" s="11"/>
      <c r="J1103" s="11"/>
      <c r="K1103" s="11"/>
      <c r="L1103" s="11"/>
      <c r="M1103" s="11"/>
    </row>
    <row r="1104" spans="1:13" x14ac:dyDescent="0.2">
      <c r="A1104" s="12" t="s">
        <v>892</v>
      </c>
      <c r="B1104" s="12" t="s">
        <v>20</v>
      </c>
      <c r="C1104" s="12" t="s">
        <v>0</v>
      </c>
      <c r="D1104" s="25" t="s">
        <v>893</v>
      </c>
      <c r="E1104" s="11"/>
      <c r="F1104" s="11"/>
      <c r="G1104" s="11"/>
      <c r="H1104" s="11"/>
      <c r="I1104" s="11"/>
      <c r="J1104" s="11"/>
      <c r="K1104" s="17">
        <v>0</v>
      </c>
      <c r="L1104" s="17">
        <v>0</v>
      </c>
      <c r="M1104" s="13">
        <f>ROUND(K1104*L1104,2)</f>
        <v>0</v>
      </c>
    </row>
    <row r="1105" spans="1:13" x14ac:dyDescent="0.2">
      <c r="A1105" s="11"/>
      <c r="B1105" s="11"/>
      <c r="C1105" s="11"/>
      <c r="D1105" s="19"/>
      <c r="E1105" s="11"/>
      <c r="F1105" s="11"/>
      <c r="G1105" s="11"/>
      <c r="H1105" s="11"/>
      <c r="I1105" s="11"/>
      <c r="J1105" s="11"/>
      <c r="K1105" s="11"/>
      <c r="L1105" s="11"/>
      <c r="M1105" s="11"/>
    </row>
    <row r="1106" spans="1:13" x14ac:dyDescent="0.2">
      <c r="A1106" s="12" t="s">
        <v>894</v>
      </c>
      <c r="B1106" s="12" t="s">
        <v>20</v>
      </c>
      <c r="C1106" s="12" t="s">
        <v>111</v>
      </c>
      <c r="D1106" s="25" t="s">
        <v>895</v>
      </c>
      <c r="E1106" s="11"/>
      <c r="F1106" s="11"/>
      <c r="G1106" s="11"/>
      <c r="H1106" s="11"/>
      <c r="I1106" s="11"/>
      <c r="J1106" s="11"/>
      <c r="K1106" s="13">
        <f>K1111</f>
        <v>45</v>
      </c>
      <c r="L1106" s="13">
        <f>L1111</f>
        <v>19.45</v>
      </c>
      <c r="M1106" s="13">
        <f>M1111</f>
        <v>875.25</v>
      </c>
    </row>
    <row r="1107" spans="1:13" ht="90" x14ac:dyDescent="0.2">
      <c r="A1107" s="11"/>
      <c r="B1107" s="11"/>
      <c r="C1107" s="11"/>
      <c r="D1107" s="19" t="s">
        <v>896</v>
      </c>
      <c r="E1107" s="11"/>
      <c r="F1107" s="11"/>
      <c r="G1107" s="11"/>
      <c r="H1107" s="11"/>
      <c r="I1107" s="11"/>
      <c r="J1107" s="11"/>
      <c r="K1107" s="11"/>
      <c r="L1107" s="11"/>
      <c r="M1107" s="11"/>
    </row>
    <row r="1108" spans="1:13" x14ac:dyDescent="0.2">
      <c r="A1108" s="11"/>
      <c r="B1108" s="11"/>
      <c r="C1108" s="11"/>
      <c r="D1108" s="19"/>
      <c r="E1108" s="12" t="s">
        <v>897</v>
      </c>
      <c r="F1108" s="11">
        <v>15</v>
      </c>
      <c r="G1108" s="17">
        <v>0</v>
      </c>
      <c r="H1108" s="17">
        <v>0</v>
      </c>
      <c r="I1108" s="17">
        <v>0</v>
      </c>
      <c r="J1108" s="13">
        <f>F1108*(G1108+ (G1108= 0))*(H1108+ (H1108= 0))*(I1108+ (I1108= 0))</f>
        <v>15</v>
      </c>
      <c r="K1108" s="11"/>
      <c r="L1108" s="11"/>
      <c r="M1108" s="11"/>
    </row>
    <row r="1109" spans="1:13" x14ac:dyDescent="0.2">
      <c r="A1109" s="11"/>
      <c r="B1109" s="11"/>
      <c r="C1109" s="11"/>
      <c r="D1109" s="19"/>
      <c r="E1109" s="12" t="s">
        <v>898</v>
      </c>
      <c r="F1109" s="11">
        <v>15</v>
      </c>
      <c r="G1109" s="17">
        <v>0</v>
      </c>
      <c r="H1109" s="17">
        <v>0</v>
      </c>
      <c r="I1109" s="17">
        <v>0</v>
      </c>
      <c r="J1109" s="13">
        <f>F1109*(G1109+ (G1109= 0))*(H1109+ (H1109= 0))*(I1109+ (I1109= 0))</f>
        <v>15</v>
      </c>
      <c r="K1109" s="11"/>
      <c r="L1109" s="11"/>
      <c r="M1109" s="11"/>
    </row>
    <row r="1110" spans="1:13" x14ac:dyDescent="0.2">
      <c r="A1110" s="11"/>
      <c r="B1110" s="11"/>
      <c r="C1110" s="11"/>
      <c r="D1110" s="19"/>
      <c r="E1110" s="12" t="s">
        <v>899</v>
      </c>
      <c r="F1110" s="11">
        <v>15</v>
      </c>
      <c r="G1110" s="17">
        <v>0</v>
      </c>
      <c r="H1110" s="17">
        <v>0</v>
      </c>
      <c r="I1110" s="17">
        <v>0</v>
      </c>
      <c r="J1110" s="13">
        <f>F1110*(G1110+ (G1110= 0))*(H1110+ (H1110= 0))*(I1110+ (I1110= 0))</f>
        <v>15</v>
      </c>
      <c r="K1110" s="11"/>
      <c r="L1110" s="11"/>
      <c r="M1110" s="11"/>
    </row>
    <row r="1111" spans="1:13" x14ac:dyDescent="0.2">
      <c r="A1111" s="11"/>
      <c r="B1111" s="11"/>
      <c r="C1111" s="11"/>
      <c r="D1111" s="19"/>
      <c r="E1111" s="11"/>
      <c r="F1111" s="11"/>
      <c r="G1111" s="11"/>
      <c r="H1111" s="11"/>
      <c r="I1111" s="11"/>
      <c r="J1111" s="16" t="s">
        <v>894</v>
      </c>
      <c r="K1111" s="10">
        <f>SUM(J1108:J1110)</f>
        <v>45</v>
      </c>
      <c r="L1111" s="17">
        <v>19.45</v>
      </c>
      <c r="M1111" s="10">
        <f>ROUND(L1111*K1111,2)</f>
        <v>875.25</v>
      </c>
    </row>
    <row r="1112" spans="1:13" ht="0.95" customHeight="1" x14ac:dyDescent="0.2">
      <c r="A1112" s="18"/>
      <c r="B1112" s="18"/>
      <c r="C1112" s="18"/>
      <c r="D1112" s="26"/>
      <c r="E1112" s="18"/>
      <c r="F1112" s="18"/>
      <c r="G1112" s="18"/>
      <c r="H1112" s="18"/>
      <c r="I1112" s="18"/>
      <c r="J1112" s="18"/>
      <c r="K1112" s="18"/>
      <c r="L1112" s="18"/>
      <c r="M1112" s="18"/>
    </row>
    <row r="1113" spans="1:13" ht="22.5" x14ac:dyDescent="0.2">
      <c r="A1113" s="12" t="s">
        <v>900</v>
      </c>
      <c r="B1113" s="12" t="s">
        <v>20</v>
      </c>
      <c r="C1113" s="12" t="s">
        <v>111</v>
      </c>
      <c r="D1113" s="25" t="s">
        <v>901</v>
      </c>
      <c r="E1113" s="11"/>
      <c r="F1113" s="11"/>
      <c r="G1113" s="11"/>
      <c r="H1113" s="11"/>
      <c r="I1113" s="11"/>
      <c r="J1113" s="11"/>
      <c r="K1113" s="13">
        <f>K1118</f>
        <v>9</v>
      </c>
      <c r="L1113" s="13">
        <f>L1118</f>
        <v>32.409999999999997</v>
      </c>
      <c r="M1113" s="13">
        <f>M1118</f>
        <v>291.69</v>
      </c>
    </row>
    <row r="1114" spans="1:13" ht="78.75" x14ac:dyDescent="0.2">
      <c r="A1114" s="11"/>
      <c r="B1114" s="11"/>
      <c r="C1114" s="11"/>
      <c r="D1114" s="19" t="s">
        <v>902</v>
      </c>
      <c r="E1114" s="11"/>
      <c r="F1114" s="11"/>
      <c r="G1114" s="11"/>
      <c r="H1114" s="11"/>
      <c r="I1114" s="11"/>
      <c r="J1114" s="11"/>
      <c r="K1114" s="11"/>
      <c r="L1114" s="11"/>
      <c r="M1114" s="11"/>
    </row>
    <row r="1115" spans="1:13" x14ac:dyDescent="0.2">
      <c r="A1115" s="11"/>
      <c r="B1115" s="11"/>
      <c r="C1115" s="11"/>
      <c r="D1115" s="19"/>
      <c r="E1115" s="12" t="s">
        <v>897</v>
      </c>
      <c r="F1115" s="11">
        <v>3</v>
      </c>
      <c r="G1115" s="17">
        <v>0</v>
      </c>
      <c r="H1115" s="17">
        <v>0</v>
      </c>
      <c r="I1115" s="17">
        <v>0</v>
      </c>
      <c r="J1115" s="13">
        <f>F1115*(G1115+ (G1115= 0))*(H1115+ (H1115= 0))*(I1115+ (I1115= 0))</f>
        <v>3</v>
      </c>
      <c r="K1115" s="11"/>
      <c r="L1115" s="11"/>
      <c r="M1115" s="11"/>
    </row>
    <row r="1116" spans="1:13" x14ac:dyDescent="0.2">
      <c r="A1116" s="11"/>
      <c r="B1116" s="11"/>
      <c r="C1116" s="11"/>
      <c r="D1116" s="19"/>
      <c r="E1116" s="12" t="s">
        <v>898</v>
      </c>
      <c r="F1116" s="11">
        <v>3</v>
      </c>
      <c r="G1116" s="17">
        <v>0</v>
      </c>
      <c r="H1116" s="17">
        <v>0</v>
      </c>
      <c r="I1116" s="17">
        <v>0</v>
      </c>
      <c r="J1116" s="13">
        <f>F1116*(G1116+ (G1116= 0))*(H1116+ (H1116= 0))*(I1116+ (I1116= 0))</f>
        <v>3</v>
      </c>
      <c r="K1116" s="11"/>
      <c r="L1116" s="11"/>
      <c r="M1116" s="11"/>
    </row>
    <row r="1117" spans="1:13" x14ac:dyDescent="0.2">
      <c r="A1117" s="11"/>
      <c r="B1117" s="11"/>
      <c r="C1117" s="11"/>
      <c r="D1117" s="19"/>
      <c r="E1117" s="12" t="s">
        <v>899</v>
      </c>
      <c r="F1117" s="11">
        <v>3</v>
      </c>
      <c r="G1117" s="17">
        <v>0</v>
      </c>
      <c r="H1117" s="17">
        <v>0</v>
      </c>
      <c r="I1117" s="17">
        <v>0</v>
      </c>
      <c r="J1117" s="13">
        <f>F1117*(G1117+ (G1117= 0))*(H1117+ (H1117= 0))*(I1117+ (I1117= 0))</f>
        <v>3</v>
      </c>
      <c r="K1117" s="11"/>
      <c r="L1117" s="11"/>
      <c r="M1117" s="11"/>
    </row>
    <row r="1118" spans="1:13" x14ac:dyDescent="0.2">
      <c r="A1118" s="11"/>
      <c r="B1118" s="11"/>
      <c r="C1118" s="11"/>
      <c r="D1118" s="19"/>
      <c r="E1118" s="11"/>
      <c r="F1118" s="11"/>
      <c r="G1118" s="11"/>
      <c r="H1118" s="11"/>
      <c r="I1118" s="11"/>
      <c r="J1118" s="16" t="s">
        <v>900</v>
      </c>
      <c r="K1118" s="10">
        <f>SUM(J1115:J1117)</f>
        <v>9</v>
      </c>
      <c r="L1118" s="17">
        <v>32.409999999999997</v>
      </c>
      <c r="M1118" s="10">
        <f>ROUND(L1118*K1118,2)</f>
        <v>291.69</v>
      </c>
    </row>
    <row r="1119" spans="1:13" ht="0.95" customHeight="1" x14ac:dyDescent="0.2">
      <c r="A1119" s="18"/>
      <c r="B1119" s="18"/>
      <c r="C1119" s="18"/>
      <c r="D1119" s="26"/>
      <c r="E1119" s="18"/>
      <c r="F1119" s="18"/>
      <c r="G1119" s="18"/>
      <c r="H1119" s="18"/>
      <c r="I1119" s="18"/>
      <c r="J1119" s="18"/>
      <c r="K1119" s="18"/>
      <c r="L1119" s="18"/>
      <c r="M1119" s="18"/>
    </row>
    <row r="1120" spans="1:13" ht="22.5" x14ac:dyDescent="0.2">
      <c r="A1120" s="12" t="s">
        <v>903</v>
      </c>
      <c r="B1120" s="12" t="s">
        <v>20</v>
      </c>
      <c r="C1120" s="12" t="s">
        <v>111</v>
      </c>
      <c r="D1120" s="25" t="s">
        <v>904</v>
      </c>
      <c r="E1120" s="11"/>
      <c r="F1120" s="11"/>
      <c r="G1120" s="11"/>
      <c r="H1120" s="11"/>
      <c r="I1120" s="11"/>
      <c r="J1120" s="11"/>
      <c r="K1120" s="13">
        <f>K1123</f>
        <v>2</v>
      </c>
      <c r="L1120" s="13">
        <f>L1123</f>
        <v>75.34</v>
      </c>
      <c r="M1120" s="13">
        <f>M1123</f>
        <v>150.68</v>
      </c>
    </row>
    <row r="1121" spans="1:13" ht="101.25" x14ac:dyDescent="0.2">
      <c r="A1121" s="11"/>
      <c r="B1121" s="11"/>
      <c r="C1121" s="11"/>
      <c r="D1121" s="19" t="s">
        <v>905</v>
      </c>
      <c r="E1121" s="11"/>
      <c r="F1121" s="11"/>
      <c r="G1121" s="11"/>
      <c r="H1121" s="11"/>
      <c r="I1121" s="11"/>
      <c r="J1121" s="11"/>
      <c r="K1121" s="11"/>
      <c r="L1121" s="11"/>
      <c r="M1121" s="11"/>
    </row>
    <row r="1122" spans="1:13" x14ac:dyDescent="0.2">
      <c r="A1122" s="11"/>
      <c r="B1122" s="11"/>
      <c r="C1122" s="11"/>
      <c r="D1122" s="19"/>
      <c r="E1122" s="12" t="s">
        <v>906</v>
      </c>
      <c r="F1122" s="11">
        <v>2</v>
      </c>
      <c r="G1122" s="17">
        <v>0</v>
      </c>
      <c r="H1122" s="17">
        <v>0</v>
      </c>
      <c r="I1122" s="17">
        <v>0</v>
      </c>
      <c r="J1122" s="13">
        <f>F1122*(G1122+ (G1122= 0))*(H1122+ (H1122= 0))*(I1122+ (I1122= 0))</f>
        <v>2</v>
      </c>
      <c r="K1122" s="11"/>
      <c r="L1122" s="11"/>
      <c r="M1122" s="11"/>
    </row>
    <row r="1123" spans="1:13" x14ac:dyDescent="0.2">
      <c r="A1123" s="11"/>
      <c r="B1123" s="11"/>
      <c r="C1123" s="11"/>
      <c r="D1123" s="19"/>
      <c r="E1123" s="11"/>
      <c r="F1123" s="11"/>
      <c r="G1123" s="11"/>
      <c r="H1123" s="11"/>
      <c r="I1123" s="11"/>
      <c r="J1123" s="16" t="s">
        <v>907</v>
      </c>
      <c r="K1123" s="10">
        <f>SUM(J1122:J1122)</f>
        <v>2</v>
      </c>
      <c r="L1123" s="17">
        <v>75.34</v>
      </c>
      <c r="M1123" s="10">
        <f>ROUND(L1123*K1123,2)</f>
        <v>150.68</v>
      </c>
    </row>
    <row r="1124" spans="1:13" ht="0.95" customHeight="1" x14ac:dyDescent="0.2">
      <c r="A1124" s="18"/>
      <c r="B1124" s="18"/>
      <c r="C1124" s="18"/>
      <c r="D1124" s="26"/>
      <c r="E1124" s="18"/>
      <c r="F1124" s="18"/>
      <c r="G1124" s="18"/>
      <c r="H1124" s="18"/>
      <c r="I1124" s="18"/>
      <c r="J1124" s="18"/>
      <c r="K1124" s="18"/>
      <c r="L1124" s="18"/>
      <c r="M1124" s="18"/>
    </row>
    <row r="1125" spans="1:13" ht="22.5" x14ac:dyDescent="0.2">
      <c r="A1125" s="12" t="s">
        <v>908</v>
      </c>
      <c r="B1125" s="12" t="s">
        <v>20</v>
      </c>
      <c r="C1125" s="12" t="s">
        <v>111</v>
      </c>
      <c r="D1125" s="25" t="s">
        <v>909</v>
      </c>
      <c r="E1125" s="11"/>
      <c r="F1125" s="11"/>
      <c r="G1125" s="11"/>
      <c r="H1125" s="11"/>
      <c r="I1125" s="11"/>
      <c r="J1125" s="11"/>
      <c r="K1125" s="13">
        <f>K1128</f>
        <v>1</v>
      </c>
      <c r="L1125" s="13">
        <f>L1128</f>
        <v>127.45</v>
      </c>
      <c r="M1125" s="13">
        <f>M1128</f>
        <v>127.45</v>
      </c>
    </row>
    <row r="1126" spans="1:13" ht="123.75" x14ac:dyDescent="0.2">
      <c r="A1126" s="11"/>
      <c r="B1126" s="11"/>
      <c r="C1126" s="11"/>
      <c r="D1126" s="19" t="s">
        <v>910</v>
      </c>
      <c r="E1126" s="11"/>
      <c r="F1126" s="11"/>
      <c r="G1126" s="11"/>
      <c r="H1126" s="11"/>
      <c r="I1126" s="11"/>
      <c r="J1126" s="11"/>
      <c r="K1126" s="11"/>
      <c r="L1126" s="11"/>
      <c r="M1126" s="11"/>
    </row>
    <row r="1127" spans="1:13" x14ac:dyDescent="0.2">
      <c r="A1127" s="11"/>
      <c r="B1127" s="11"/>
      <c r="C1127" s="11"/>
      <c r="D1127" s="19"/>
      <c r="E1127" s="12" t="s">
        <v>35</v>
      </c>
      <c r="F1127" s="11">
        <v>1</v>
      </c>
      <c r="G1127" s="17">
        <v>0</v>
      </c>
      <c r="H1127" s="17">
        <v>0</v>
      </c>
      <c r="I1127" s="17">
        <v>0</v>
      </c>
      <c r="J1127" s="13">
        <f>F1127*(G1127+ (G1127= 0))*(H1127+ (H1127= 0))*(I1127+ (I1127= 0))</f>
        <v>1</v>
      </c>
      <c r="K1127" s="11"/>
      <c r="L1127" s="11"/>
      <c r="M1127" s="11"/>
    </row>
    <row r="1128" spans="1:13" x14ac:dyDescent="0.2">
      <c r="A1128" s="11"/>
      <c r="B1128" s="11"/>
      <c r="C1128" s="11"/>
      <c r="D1128" s="19"/>
      <c r="E1128" s="11"/>
      <c r="F1128" s="11"/>
      <c r="G1128" s="11"/>
      <c r="H1128" s="11"/>
      <c r="I1128" s="11"/>
      <c r="J1128" s="16" t="s">
        <v>911</v>
      </c>
      <c r="K1128" s="10">
        <f>SUM(J1127:J1127)</f>
        <v>1</v>
      </c>
      <c r="L1128" s="17">
        <v>127.45</v>
      </c>
      <c r="M1128" s="10">
        <f>ROUND(L1128*K1128,2)</f>
        <v>127.45</v>
      </c>
    </row>
    <row r="1129" spans="1:13" ht="0.95" customHeight="1" x14ac:dyDescent="0.2">
      <c r="A1129" s="18"/>
      <c r="B1129" s="18"/>
      <c r="C1129" s="18"/>
      <c r="D1129" s="26"/>
      <c r="E1129" s="18"/>
      <c r="F1129" s="18"/>
      <c r="G1129" s="18"/>
      <c r="H1129" s="18"/>
      <c r="I1129" s="18"/>
      <c r="J1129" s="18"/>
      <c r="K1129" s="18"/>
      <c r="L1129" s="18"/>
      <c r="M1129" s="18"/>
    </row>
    <row r="1130" spans="1:13" x14ac:dyDescent="0.2">
      <c r="A1130" s="12" t="s">
        <v>912</v>
      </c>
      <c r="B1130" s="12" t="s">
        <v>20</v>
      </c>
      <c r="C1130" s="12" t="s">
        <v>111</v>
      </c>
      <c r="D1130" s="25" t="s">
        <v>913</v>
      </c>
      <c r="E1130" s="11"/>
      <c r="F1130" s="11"/>
      <c r="G1130" s="11"/>
      <c r="H1130" s="11"/>
      <c r="I1130" s="11"/>
      <c r="J1130" s="11"/>
      <c r="K1130" s="13">
        <f>K1133</f>
        <v>4</v>
      </c>
      <c r="L1130" s="13">
        <f>L1133</f>
        <v>56.07</v>
      </c>
      <c r="M1130" s="13">
        <f>M1133</f>
        <v>224.28</v>
      </c>
    </row>
    <row r="1131" spans="1:13" ht="123.75" x14ac:dyDescent="0.2">
      <c r="A1131" s="11"/>
      <c r="B1131" s="11"/>
      <c r="C1131" s="11"/>
      <c r="D1131" s="19" t="s">
        <v>914</v>
      </c>
      <c r="E1131" s="11"/>
      <c r="F1131" s="11"/>
      <c r="G1131" s="11"/>
      <c r="H1131" s="11"/>
      <c r="I1131" s="11"/>
      <c r="J1131" s="11"/>
      <c r="K1131" s="11"/>
      <c r="L1131" s="11"/>
      <c r="M1131" s="11"/>
    </row>
    <row r="1132" spans="1:13" x14ac:dyDescent="0.2">
      <c r="A1132" s="11"/>
      <c r="B1132" s="11"/>
      <c r="C1132" s="11"/>
      <c r="D1132" s="19"/>
      <c r="E1132" s="12" t="s">
        <v>0</v>
      </c>
      <c r="F1132" s="11">
        <v>4</v>
      </c>
      <c r="G1132" s="17">
        <v>0</v>
      </c>
      <c r="H1132" s="17">
        <v>0</v>
      </c>
      <c r="I1132" s="17">
        <v>0</v>
      </c>
      <c r="J1132" s="13">
        <f>F1132*(G1132+ (G1132= 0))*(H1132+ (H1132= 0))*(I1132+ (I1132= 0))</f>
        <v>4</v>
      </c>
      <c r="K1132" s="11"/>
      <c r="L1132" s="11"/>
      <c r="M1132" s="11"/>
    </row>
    <row r="1133" spans="1:13" x14ac:dyDescent="0.2">
      <c r="A1133" s="11"/>
      <c r="B1133" s="11"/>
      <c r="C1133" s="11"/>
      <c r="D1133" s="19"/>
      <c r="E1133" s="11"/>
      <c r="F1133" s="11"/>
      <c r="G1133" s="11"/>
      <c r="H1133" s="11"/>
      <c r="I1133" s="11"/>
      <c r="J1133" s="16" t="s">
        <v>915</v>
      </c>
      <c r="K1133" s="10">
        <f>SUM(J1132:J1132)</f>
        <v>4</v>
      </c>
      <c r="L1133" s="17">
        <v>56.07</v>
      </c>
      <c r="M1133" s="10">
        <f>ROUND(L1133*K1133,2)</f>
        <v>224.28</v>
      </c>
    </row>
    <row r="1134" spans="1:13" ht="0.95" customHeight="1" x14ac:dyDescent="0.2">
      <c r="A1134" s="18"/>
      <c r="B1134" s="18"/>
      <c r="C1134" s="18"/>
      <c r="D1134" s="26"/>
      <c r="E1134" s="18"/>
      <c r="F1134" s="18"/>
      <c r="G1134" s="18"/>
      <c r="H1134" s="18"/>
      <c r="I1134" s="18"/>
      <c r="J1134" s="18"/>
      <c r="K1134" s="18"/>
      <c r="L1134" s="18"/>
      <c r="M1134" s="18"/>
    </row>
    <row r="1135" spans="1:13" x14ac:dyDescent="0.2">
      <c r="A1135" s="12" t="s">
        <v>916</v>
      </c>
      <c r="B1135" s="12" t="s">
        <v>20</v>
      </c>
      <c r="C1135" s="12" t="s">
        <v>96</v>
      </c>
      <c r="D1135" s="25" t="s">
        <v>917</v>
      </c>
      <c r="E1135" s="11"/>
      <c r="F1135" s="11"/>
      <c r="G1135" s="11"/>
      <c r="H1135" s="11"/>
      <c r="I1135" s="11"/>
      <c r="J1135" s="11"/>
      <c r="K1135" s="13">
        <f>K1138</f>
        <v>2</v>
      </c>
      <c r="L1135" s="13">
        <f>L1138</f>
        <v>38.33</v>
      </c>
      <c r="M1135" s="13">
        <f>M1138</f>
        <v>76.66</v>
      </c>
    </row>
    <row r="1136" spans="1:13" ht="45" x14ac:dyDescent="0.2">
      <c r="A1136" s="11"/>
      <c r="B1136" s="11"/>
      <c r="C1136" s="11"/>
      <c r="D1136" s="19" t="s">
        <v>918</v>
      </c>
      <c r="E1136" s="11"/>
      <c r="F1136" s="11"/>
      <c r="G1136" s="11"/>
      <c r="H1136" s="11"/>
      <c r="I1136" s="11"/>
      <c r="J1136" s="11"/>
      <c r="K1136" s="11"/>
      <c r="L1136" s="11"/>
      <c r="M1136" s="11"/>
    </row>
    <row r="1137" spans="1:13" x14ac:dyDescent="0.2">
      <c r="A1137" s="11"/>
      <c r="B1137" s="11"/>
      <c r="C1137" s="11"/>
      <c r="D1137" s="19"/>
      <c r="E1137" s="12" t="s">
        <v>0</v>
      </c>
      <c r="F1137" s="11">
        <v>2</v>
      </c>
      <c r="G1137" s="14">
        <v>0</v>
      </c>
      <c r="H1137" s="14">
        <v>0</v>
      </c>
      <c r="I1137" s="14">
        <v>0</v>
      </c>
      <c r="J1137" s="15">
        <f>F1137*(G1137+ (G1137= 0))*(H1137+ (H1137= 0))*(I1137+ (I1137= 0))</f>
        <v>2</v>
      </c>
      <c r="K1137" s="11"/>
      <c r="L1137" s="11"/>
      <c r="M1137" s="11"/>
    </row>
    <row r="1138" spans="1:13" x14ac:dyDescent="0.2">
      <c r="A1138" s="11"/>
      <c r="B1138" s="11"/>
      <c r="C1138" s="11"/>
      <c r="D1138" s="19"/>
      <c r="E1138" s="11"/>
      <c r="F1138" s="11"/>
      <c r="G1138" s="11"/>
      <c r="H1138" s="11"/>
      <c r="I1138" s="11"/>
      <c r="J1138" s="16" t="s">
        <v>919</v>
      </c>
      <c r="K1138" s="10">
        <f>SUM(J1137:J1137)</f>
        <v>2</v>
      </c>
      <c r="L1138" s="17">
        <v>38.33</v>
      </c>
      <c r="M1138" s="10">
        <f>ROUND(L1138*K1138,2)</f>
        <v>76.66</v>
      </c>
    </row>
    <row r="1139" spans="1:13" ht="0.95" customHeight="1" x14ac:dyDescent="0.2">
      <c r="A1139" s="18"/>
      <c r="B1139" s="18"/>
      <c r="C1139" s="18"/>
      <c r="D1139" s="26"/>
      <c r="E1139" s="18"/>
      <c r="F1139" s="18"/>
      <c r="G1139" s="18"/>
      <c r="H1139" s="18"/>
      <c r="I1139" s="18"/>
      <c r="J1139" s="18"/>
      <c r="K1139" s="18"/>
      <c r="L1139" s="18"/>
      <c r="M1139" s="18"/>
    </row>
    <row r="1140" spans="1:13" x14ac:dyDescent="0.2">
      <c r="A1140" s="12" t="s">
        <v>920</v>
      </c>
      <c r="B1140" s="12" t="s">
        <v>20</v>
      </c>
      <c r="C1140" s="12" t="s">
        <v>96</v>
      </c>
      <c r="D1140" s="25" t="s">
        <v>921</v>
      </c>
      <c r="E1140" s="11"/>
      <c r="F1140" s="11"/>
      <c r="G1140" s="11"/>
      <c r="H1140" s="11"/>
      <c r="I1140" s="11"/>
      <c r="J1140" s="11"/>
      <c r="K1140" s="13">
        <f>K1143</f>
        <v>12.42</v>
      </c>
      <c r="L1140" s="13">
        <f>L1143</f>
        <v>9.69</v>
      </c>
      <c r="M1140" s="13">
        <f>M1143</f>
        <v>120.35</v>
      </c>
    </row>
    <row r="1141" spans="1:13" ht="45" x14ac:dyDescent="0.2">
      <c r="A1141" s="11"/>
      <c r="B1141" s="11"/>
      <c r="C1141" s="11"/>
      <c r="D1141" s="19" t="s">
        <v>922</v>
      </c>
      <c r="E1141" s="11"/>
      <c r="F1141" s="11"/>
      <c r="G1141" s="11"/>
      <c r="H1141" s="11"/>
      <c r="I1141" s="11"/>
      <c r="J1141" s="11"/>
      <c r="K1141" s="11"/>
      <c r="L1141" s="11"/>
      <c r="M1141" s="11"/>
    </row>
    <row r="1142" spans="1:13" x14ac:dyDescent="0.2">
      <c r="A1142" s="11"/>
      <c r="B1142" s="11"/>
      <c r="C1142" s="11"/>
      <c r="D1142" s="19"/>
      <c r="E1142" s="12" t="s">
        <v>923</v>
      </c>
      <c r="F1142" s="11">
        <v>1</v>
      </c>
      <c r="G1142" s="14">
        <v>12.42</v>
      </c>
      <c r="H1142" s="14">
        <v>0</v>
      </c>
      <c r="I1142" s="14">
        <v>0</v>
      </c>
      <c r="J1142" s="15">
        <f>F1142*(G1142+ (G1142= 0))*(H1142+ (H1142= 0))*(I1142+ (I1142= 0))</f>
        <v>12.42</v>
      </c>
      <c r="K1142" s="11"/>
      <c r="L1142" s="11"/>
      <c r="M1142" s="11"/>
    </row>
    <row r="1143" spans="1:13" x14ac:dyDescent="0.2">
      <c r="A1143" s="11"/>
      <c r="B1143" s="11"/>
      <c r="C1143" s="11"/>
      <c r="D1143" s="19"/>
      <c r="E1143" s="11"/>
      <c r="F1143" s="11"/>
      <c r="G1143" s="11"/>
      <c r="H1143" s="11"/>
      <c r="I1143" s="11"/>
      <c r="J1143" s="16" t="s">
        <v>924</v>
      </c>
      <c r="K1143" s="10">
        <f>SUM(J1142:J1142)</f>
        <v>12.42</v>
      </c>
      <c r="L1143" s="17">
        <v>9.69</v>
      </c>
      <c r="M1143" s="10">
        <f>ROUND(L1143*K1143,2)</f>
        <v>120.35</v>
      </c>
    </row>
    <row r="1144" spans="1:13" ht="0.95" customHeight="1" x14ac:dyDescent="0.2">
      <c r="A1144" s="18"/>
      <c r="B1144" s="18"/>
      <c r="C1144" s="18"/>
      <c r="D1144" s="26"/>
      <c r="E1144" s="18"/>
      <c r="F1144" s="18"/>
      <c r="G1144" s="18"/>
      <c r="H1144" s="18"/>
      <c r="I1144" s="18"/>
      <c r="J1144" s="18"/>
      <c r="K1144" s="18"/>
      <c r="L1144" s="18"/>
      <c r="M1144" s="18"/>
    </row>
    <row r="1145" spans="1:13" x14ac:dyDescent="0.2">
      <c r="A1145" s="12" t="s">
        <v>925</v>
      </c>
      <c r="B1145" s="12" t="s">
        <v>20</v>
      </c>
      <c r="C1145" s="12" t="s">
        <v>96</v>
      </c>
      <c r="D1145" s="25" t="s">
        <v>926</v>
      </c>
      <c r="E1145" s="11"/>
      <c r="F1145" s="11"/>
      <c r="G1145" s="11"/>
      <c r="H1145" s="11"/>
      <c r="I1145" s="11"/>
      <c r="J1145" s="11"/>
      <c r="K1145" s="13">
        <f>K1153</f>
        <v>78.199999999999989</v>
      </c>
      <c r="L1145" s="13">
        <f>L1153</f>
        <v>10.91</v>
      </c>
      <c r="M1145" s="13">
        <f>M1153</f>
        <v>853.16</v>
      </c>
    </row>
    <row r="1146" spans="1:13" ht="67.5" x14ac:dyDescent="0.2">
      <c r="A1146" s="11"/>
      <c r="B1146" s="11"/>
      <c r="C1146" s="11"/>
      <c r="D1146" s="19" t="s">
        <v>927</v>
      </c>
      <c r="E1146" s="11"/>
      <c r="F1146" s="11"/>
      <c r="G1146" s="11"/>
      <c r="H1146" s="11"/>
      <c r="I1146" s="11"/>
      <c r="J1146" s="11"/>
      <c r="K1146" s="11"/>
      <c r="L1146" s="11"/>
      <c r="M1146" s="11"/>
    </row>
    <row r="1147" spans="1:13" x14ac:dyDescent="0.2">
      <c r="A1147" s="11"/>
      <c r="B1147" s="11"/>
      <c r="C1147" s="11"/>
      <c r="D1147" s="19"/>
      <c r="E1147" s="12" t="s">
        <v>252</v>
      </c>
      <c r="F1147" s="11">
        <v>6</v>
      </c>
      <c r="G1147" s="14">
        <v>0</v>
      </c>
      <c r="H1147" s="14">
        <v>0</v>
      </c>
      <c r="I1147" s="14">
        <v>3.9</v>
      </c>
      <c r="J1147" s="15">
        <f>F1147*(G1147+ (G1147= 0))*(H1147+ (H1147= 0))*(I1147+ (I1147= 0))</f>
        <v>23.4</v>
      </c>
      <c r="K1147" s="11"/>
      <c r="L1147" s="11"/>
      <c r="M1147" s="11"/>
    </row>
    <row r="1148" spans="1:13" x14ac:dyDescent="0.2">
      <c r="A1148" s="11"/>
      <c r="B1148" s="11"/>
      <c r="C1148" s="11"/>
      <c r="D1148" s="19"/>
      <c r="E1148" s="12" t="s">
        <v>54</v>
      </c>
      <c r="F1148" s="11">
        <v>8</v>
      </c>
      <c r="G1148" s="14">
        <v>0</v>
      </c>
      <c r="H1148" s="14">
        <v>0</v>
      </c>
      <c r="I1148" s="14">
        <v>2.2000000000000002</v>
      </c>
      <c r="J1148" s="15">
        <f>F1148*(G1148+ (G1148= 0))*(H1148+ (H1148= 0))*(I1148+ (I1148= 0))</f>
        <v>17.600000000000001</v>
      </c>
      <c r="K1148" s="11"/>
      <c r="L1148" s="11"/>
      <c r="M1148" s="11"/>
    </row>
    <row r="1149" spans="1:13" x14ac:dyDescent="0.2">
      <c r="A1149" s="11"/>
      <c r="B1149" s="11"/>
      <c r="C1149" s="11"/>
      <c r="D1149" s="19"/>
      <c r="E1149" s="12" t="s">
        <v>928</v>
      </c>
      <c r="F1149" s="11">
        <v>12</v>
      </c>
      <c r="G1149" s="14">
        <v>0</v>
      </c>
      <c r="H1149" s="14">
        <v>0</v>
      </c>
      <c r="I1149" s="14">
        <v>1</v>
      </c>
      <c r="J1149" s="15">
        <f>F1149*(G1149+ (G1149= 0))*(H1149+ (H1149= 0))*(I1149+ (I1149= 0))</f>
        <v>12</v>
      </c>
      <c r="K1149" s="11"/>
      <c r="L1149" s="11"/>
      <c r="M1149" s="11"/>
    </row>
    <row r="1150" spans="1:13" x14ac:dyDescent="0.2">
      <c r="A1150" s="11"/>
      <c r="B1150" s="11"/>
      <c r="C1150" s="11"/>
      <c r="D1150" s="19"/>
      <c r="E1150" s="12" t="s">
        <v>257</v>
      </c>
      <c r="F1150" s="11">
        <v>4</v>
      </c>
      <c r="G1150" s="14">
        <v>0</v>
      </c>
      <c r="H1150" s="14">
        <v>0</v>
      </c>
      <c r="I1150" s="14">
        <v>4.4000000000000004</v>
      </c>
      <c r="J1150" s="15">
        <f>F1150*(G1150+ (G1150= 0))*(H1150+ (H1150= 0))*(I1150+ (I1150= 0))</f>
        <v>17.600000000000001</v>
      </c>
      <c r="K1150" s="11"/>
      <c r="L1150" s="11"/>
      <c r="M1150" s="11"/>
    </row>
    <row r="1151" spans="1:13" x14ac:dyDescent="0.2">
      <c r="A1151" s="11"/>
      <c r="B1151" s="11"/>
      <c r="C1151" s="11"/>
      <c r="D1151" s="19"/>
      <c r="E1151" s="12" t="s">
        <v>928</v>
      </c>
      <c r="F1151" s="11">
        <v>3</v>
      </c>
      <c r="G1151" s="14">
        <v>0</v>
      </c>
      <c r="H1151" s="14">
        <v>0</v>
      </c>
      <c r="I1151" s="14">
        <v>1</v>
      </c>
      <c r="J1151" s="15">
        <f>F1151*(G1151+ (G1151= 0))*(H1151+ (H1151= 0))*(I1151+ (I1151= 0))</f>
        <v>3</v>
      </c>
      <c r="K1151" s="11"/>
      <c r="L1151" s="11"/>
      <c r="M1151" s="11"/>
    </row>
    <row r="1152" spans="1:13" x14ac:dyDescent="0.2">
      <c r="A1152" s="11"/>
      <c r="B1152" s="11"/>
      <c r="C1152" s="11"/>
      <c r="D1152" s="19"/>
      <c r="E1152" s="12" t="s">
        <v>385</v>
      </c>
      <c r="F1152" s="11">
        <v>2</v>
      </c>
      <c r="G1152" s="14">
        <v>0</v>
      </c>
      <c r="H1152" s="14">
        <v>0</v>
      </c>
      <c r="I1152" s="14">
        <v>2.2999999999999998</v>
      </c>
      <c r="J1152" s="15">
        <f>F1152*(G1152+ (G1152= 0))*(H1152+ (H1152= 0))*(I1152+ (I1152= 0))</f>
        <v>4.5999999999999996</v>
      </c>
      <c r="K1152" s="11"/>
      <c r="L1152" s="11"/>
      <c r="M1152" s="11"/>
    </row>
    <row r="1153" spans="1:13" x14ac:dyDescent="0.2">
      <c r="A1153" s="11"/>
      <c r="B1153" s="11"/>
      <c r="C1153" s="11"/>
      <c r="D1153" s="19"/>
      <c r="E1153" s="11"/>
      <c r="F1153" s="11"/>
      <c r="G1153" s="11"/>
      <c r="H1153" s="11"/>
      <c r="I1153" s="11"/>
      <c r="J1153" s="16" t="s">
        <v>929</v>
      </c>
      <c r="K1153" s="10">
        <f>SUM(J1147:J1152)</f>
        <v>78.199999999999989</v>
      </c>
      <c r="L1153" s="17">
        <v>10.91</v>
      </c>
      <c r="M1153" s="10">
        <f>ROUND(L1153*K1153,2)</f>
        <v>853.16</v>
      </c>
    </row>
    <row r="1154" spans="1:13" ht="0.95" customHeight="1" x14ac:dyDescent="0.2">
      <c r="A1154" s="18"/>
      <c r="B1154" s="18"/>
      <c r="C1154" s="18"/>
      <c r="D1154" s="26"/>
      <c r="E1154" s="18"/>
      <c r="F1154" s="18"/>
      <c r="G1154" s="18"/>
      <c r="H1154" s="18"/>
      <c r="I1154" s="18"/>
      <c r="J1154" s="18"/>
      <c r="K1154" s="18"/>
      <c r="L1154" s="18"/>
      <c r="M1154" s="18"/>
    </row>
    <row r="1155" spans="1:13" ht="22.5" x14ac:dyDescent="0.2">
      <c r="A1155" s="12" t="s">
        <v>930</v>
      </c>
      <c r="B1155" s="12" t="s">
        <v>20</v>
      </c>
      <c r="C1155" s="12" t="s">
        <v>111</v>
      </c>
      <c r="D1155" s="25" t="s">
        <v>931</v>
      </c>
      <c r="E1155" s="11"/>
      <c r="F1155" s="11"/>
      <c r="G1155" s="11"/>
      <c r="H1155" s="11"/>
      <c r="I1155" s="11"/>
      <c r="J1155" s="11"/>
      <c r="K1155" s="13">
        <f>K1158</f>
        <v>16</v>
      </c>
      <c r="L1155" s="13">
        <f>L1158</f>
        <v>14.68</v>
      </c>
      <c r="M1155" s="13">
        <f>M1158</f>
        <v>234.88</v>
      </c>
    </row>
    <row r="1156" spans="1:13" ht="56.25" x14ac:dyDescent="0.2">
      <c r="A1156" s="11"/>
      <c r="B1156" s="11"/>
      <c r="C1156" s="11"/>
      <c r="D1156" s="19" t="s">
        <v>932</v>
      </c>
      <c r="E1156" s="11"/>
      <c r="F1156" s="11"/>
      <c r="G1156" s="11"/>
      <c r="H1156" s="11"/>
      <c r="I1156" s="11"/>
      <c r="J1156" s="11"/>
      <c r="K1156" s="11"/>
      <c r="L1156" s="11"/>
      <c r="M1156" s="11"/>
    </row>
    <row r="1157" spans="1:13" x14ac:dyDescent="0.2">
      <c r="A1157" s="11"/>
      <c r="B1157" s="11"/>
      <c r="C1157" s="11"/>
      <c r="D1157" s="19"/>
      <c r="E1157" s="12" t="s">
        <v>0</v>
      </c>
      <c r="F1157" s="11">
        <v>4</v>
      </c>
      <c r="G1157" s="14">
        <v>0</v>
      </c>
      <c r="H1157" s="14">
        <v>0</v>
      </c>
      <c r="I1157" s="14">
        <v>0</v>
      </c>
      <c r="J1157" s="14">
        <v>16</v>
      </c>
      <c r="K1157" s="12" t="s">
        <v>691</v>
      </c>
      <c r="L1157" s="11"/>
      <c r="M1157" s="11"/>
    </row>
    <row r="1158" spans="1:13" x14ac:dyDescent="0.2">
      <c r="A1158" s="11"/>
      <c r="B1158" s="11"/>
      <c r="C1158" s="11"/>
      <c r="D1158" s="19"/>
      <c r="E1158" s="11"/>
      <c r="F1158" s="11"/>
      <c r="G1158" s="11"/>
      <c r="H1158" s="11"/>
      <c r="I1158" s="11"/>
      <c r="J1158" s="16" t="s">
        <v>933</v>
      </c>
      <c r="K1158" s="10">
        <f>SUM(J1157:J1157)</f>
        <v>16</v>
      </c>
      <c r="L1158" s="17">
        <v>14.68</v>
      </c>
      <c r="M1158" s="10">
        <f>ROUND(L1158*K1158,2)</f>
        <v>234.88</v>
      </c>
    </row>
    <row r="1159" spans="1:13" ht="0.95" customHeight="1" x14ac:dyDescent="0.2">
      <c r="A1159" s="18"/>
      <c r="B1159" s="18"/>
      <c r="C1159" s="18"/>
      <c r="D1159" s="26"/>
      <c r="E1159" s="18"/>
      <c r="F1159" s="18"/>
      <c r="G1159" s="18"/>
      <c r="H1159" s="18"/>
      <c r="I1159" s="18"/>
      <c r="J1159" s="18"/>
      <c r="K1159" s="18"/>
      <c r="L1159" s="18"/>
      <c r="M1159" s="18"/>
    </row>
    <row r="1160" spans="1:13" x14ac:dyDescent="0.2">
      <c r="A1160" s="12" t="s">
        <v>934</v>
      </c>
      <c r="B1160" s="12" t="s">
        <v>20</v>
      </c>
      <c r="C1160" s="12" t="s">
        <v>111</v>
      </c>
      <c r="D1160" s="25" t="s">
        <v>935</v>
      </c>
      <c r="E1160" s="11"/>
      <c r="F1160" s="11"/>
      <c r="G1160" s="11"/>
      <c r="H1160" s="11"/>
      <c r="I1160" s="11"/>
      <c r="J1160" s="11"/>
      <c r="K1160" s="13">
        <f>K1163</f>
        <v>4</v>
      </c>
      <c r="L1160" s="13">
        <f>L1163</f>
        <v>31.06</v>
      </c>
      <c r="M1160" s="13">
        <f>M1163</f>
        <v>124.24</v>
      </c>
    </row>
    <row r="1161" spans="1:13" ht="45" x14ac:dyDescent="0.2">
      <c r="A1161" s="11"/>
      <c r="B1161" s="11"/>
      <c r="C1161" s="11"/>
      <c r="D1161" s="19" t="s">
        <v>936</v>
      </c>
      <c r="E1161" s="11"/>
      <c r="F1161" s="11"/>
      <c r="G1161" s="11"/>
      <c r="H1161" s="11"/>
      <c r="I1161" s="11"/>
      <c r="J1161" s="11"/>
      <c r="K1161" s="11"/>
      <c r="L1161" s="11"/>
      <c r="M1161" s="11"/>
    </row>
    <row r="1162" spans="1:13" x14ac:dyDescent="0.2">
      <c r="A1162" s="11"/>
      <c r="B1162" s="11"/>
      <c r="C1162" s="11"/>
      <c r="D1162" s="19"/>
      <c r="E1162" s="12" t="s">
        <v>35</v>
      </c>
      <c r="F1162" s="11">
        <v>4</v>
      </c>
      <c r="G1162" s="14">
        <v>0</v>
      </c>
      <c r="H1162" s="14">
        <v>0</v>
      </c>
      <c r="I1162" s="14">
        <v>0</v>
      </c>
      <c r="J1162" s="15">
        <f>F1162*(G1162+ (G1162= 0))*(H1162+ (H1162= 0))*(I1162+ (I1162= 0))</f>
        <v>4</v>
      </c>
      <c r="K1162" s="11"/>
      <c r="L1162" s="11"/>
      <c r="M1162" s="11"/>
    </row>
    <row r="1163" spans="1:13" x14ac:dyDescent="0.2">
      <c r="A1163" s="11"/>
      <c r="B1163" s="11"/>
      <c r="C1163" s="11"/>
      <c r="D1163" s="19"/>
      <c r="E1163" s="11"/>
      <c r="F1163" s="11"/>
      <c r="G1163" s="11"/>
      <c r="H1163" s="11"/>
      <c r="I1163" s="11"/>
      <c r="J1163" s="16" t="s">
        <v>937</v>
      </c>
      <c r="K1163" s="10">
        <f>SUM(J1162:J1162)</f>
        <v>4</v>
      </c>
      <c r="L1163" s="17">
        <v>31.06</v>
      </c>
      <c r="M1163" s="10">
        <f>ROUND(L1163*K1163,2)</f>
        <v>124.24</v>
      </c>
    </row>
    <row r="1164" spans="1:13" ht="0.95" customHeight="1" x14ac:dyDescent="0.2">
      <c r="A1164" s="18"/>
      <c r="B1164" s="18"/>
      <c r="C1164" s="18"/>
      <c r="D1164" s="26"/>
      <c r="E1164" s="18"/>
      <c r="F1164" s="18"/>
      <c r="G1164" s="18"/>
      <c r="H1164" s="18"/>
      <c r="I1164" s="18"/>
      <c r="J1164" s="18"/>
      <c r="K1164" s="18"/>
      <c r="L1164" s="18"/>
      <c r="M1164" s="18"/>
    </row>
    <row r="1165" spans="1:13" x14ac:dyDescent="0.2">
      <c r="A1165" s="12" t="s">
        <v>938</v>
      </c>
      <c r="B1165" s="12" t="s">
        <v>20</v>
      </c>
      <c r="C1165" s="12" t="s">
        <v>96</v>
      </c>
      <c r="D1165" s="25" t="s">
        <v>939</v>
      </c>
      <c r="E1165" s="11"/>
      <c r="F1165" s="11"/>
      <c r="G1165" s="11"/>
      <c r="H1165" s="11"/>
      <c r="I1165" s="11"/>
      <c r="J1165" s="11"/>
      <c r="K1165" s="13">
        <f>K1168</f>
        <v>10</v>
      </c>
      <c r="L1165" s="13">
        <f>L1168</f>
        <v>62.32</v>
      </c>
      <c r="M1165" s="13">
        <f>M1168</f>
        <v>623.20000000000005</v>
      </c>
    </row>
    <row r="1166" spans="1:13" ht="78.75" x14ac:dyDescent="0.2">
      <c r="A1166" s="11"/>
      <c r="B1166" s="11"/>
      <c r="C1166" s="11"/>
      <c r="D1166" s="19" t="s">
        <v>940</v>
      </c>
      <c r="E1166" s="11"/>
      <c r="F1166" s="11"/>
      <c r="G1166" s="11"/>
      <c r="H1166" s="11"/>
      <c r="I1166" s="11"/>
      <c r="J1166" s="11"/>
      <c r="K1166" s="11"/>
      <c r="L1166" s="11"/>
      <c r="M1166" s="11"/>
    </row>
    <row r="1167" spans="1:13" x14ac:dyDescent="0.2">
      <c r="A1167" s="11"/>
      <c r="B1167" s="11"/>
      <c r="C1167" s="11"/>
      <c r="D1167" s="19"/>
      <c r="E1167" s="12" t="s">
        <v>243</v>
      </c>
      <c r="F1167" s="11">
        <v>1</v>
      </c>
      <c r="G1167" s="17">
        <v>10</v>
      </c>
      <c r="H1167" s="17">
        <v>0</v>
      </c>
      <c r="I1167" s="17">
        <v>0</v>
      </c>
      <c r="J1167" s="13">
        <f>F1167*(G1167+ (G1167= 0))*(H1167+ (H1167= 0))*(I1167+ (I1167= 0))</f>
        <v>10</v>
      </c>
      <c r="K1167" s="11"/>
      <c r="L1167" s="11"/>
      <c r="M1167" s="11"/>
    </row>
    <row r="1168" spans="1:13" x14ac:dyDescent="0.2">
      <c r="A1168" s="11"/>
      <c r="B1168" s="11"/>
      <c r="C1168" s="11"/>
      <c r="D1168" s="19"/>
      <c r="E1168" s="11"/>
      <c r="F1168" s="11"/>
      <c r="G1168" s="11"/>
      <c r="H1168" s="11"/>
      <c r="I1168" s="11"/>
      <c r="J1168" s="16" t="s">
        <v>941</v>
      </c>
      <c r="K1168" s="10">
        <f>SUM(J1167:J1167)</f>
        <v>10</v>
      </c>
      <c r="L1168" s="17">
        <v>62.32</v>
      </c>
      <c r="M1168" s="10">
        <f>ROUND(L1168*K1168,2)</f>
        <v>623.20000000000005</v>
      </c>
    </row>
    <row r="1169" spans="1:13" ht="0.95" customHeight="1" x14ac:dyDescent="0.2">
      <c r="A1169" s="18"/>
      <c r="B1169" s="18"/>
      <c r="C1169" s="18"/>
      <c r="D1169" s="26"/>
      <c r="E1169" s="18"/>
      <c r="F1169" s="18"/>
      <c r="G1169" s="18"/>
      <c r="H1169" s="18"/>
      <c r="I1169" s="18"/>
      <c r="J1169" s="18"/>
      <c r="K1169" s="18"/>
      <c r="L1169" s="18"/>
      <c r="M1169" s="18"/>
    </row>
    <row r="1170" spans="1:13" ht="22.5" x14ac:dyDescent="0.2">
      <c r="A1170" s="12" t="s">
        <v>942</v>
      </c>
      <c r="B1170" s="12" t="s">
        <v>20</v>
      </c>
      <c r="C1170" s="12" t="s">
        <v>111</v>
      </c>
      <c r="D1170" s="25" t="s">
        <v>943</v>
      </c>
      <c r="E1170" s="11"/>
      <c r="F1170" s="11"/>
      <c r="G1170" s="11"/>
      <c r="H1170" s="11"/>
      <c r="I1170" s="11"/>
      <c r="J1170" s="11"/>
      <c r="K1170" s="13">
        <f>K1173</f>
        <v>1</v>
      </c>
      <c r="L1170" s="13">
        <f>L1173</f>
        <v>360.06</v>
      </c>
      <c r="M1170" s="13">
        <f>M1173</f>
        <v>360.06</v>
      </c>
    </row>
    <row r="1171" spans="1:13" ht="135" x14ac:dyDescent="0.2">
      <c r="A1171" s="11"/>
      <c r="B1171" s="11"/>
      <c r="C1171" s="11"/>
      <c r="D1171" s="19" t="s">
        <v>944</v>
      </c>
      <c r="E1171" s="11"/>
      <c r="F1171" s="11"/>
      <c r="G1171" s="11"/>
      <c r="H1171" s="11"/>
      <c r="I1171" s="11"/>
      <c r="J1171" s="11"/>
      <c r="K1171" s="11"/>
      <c r="L1171" s="11"/>
      <c r="M1171" s="11"/>
    </row>
    <row r="1172" spans="1:13" x14ac:dyDescent="0.2">
      <c r="A1172" s="11"/>
      <c r="B1172" s="11"/>
      <c r="C1172" s="11"/>
      <c r="D1172" s="19"/>
      <c r="E1172" s="12" t="s">
        <v>35</v>
      </c>
      <c r="F1172" s="11">
        <v>1</v>
      </c>
      <c r="G1172" s="17">
        <v>0</v>
      </c>
      <c r="H1172" s="17">
        <v>0</v>
      </c>
      <c r="I1172" s="17">
        <v>0</v>
      </c>
      <c r="J1172" s="13">
        <f>F1172*(G1172+ (G1172= 0))*(H1172+ (H1172= 0))*(I1172+ (I1172= 0))</f>
        <v>1</v>
      </c>
      <c r="K1172" s="11"/>
      <c r="L1172" s="11"/>
      <c r="M1172" s="11"/>
    </row>
    <row r="1173" spans="1:13" x14ac:dyDescent="0.2">
      <c r="A1173" s="11"/>
      <c r="B1173" s="11"/>
      <c r="C1173" s="11"/>
      <c r="D1173" s="19"/>
      <c r="E1173" s="11"/>
      <c r="F1173" s="11"/>
      <c r="G1173" s="11"/>
      <c r="H1173" s="11"/>
      <c r="I1173" s="11"/>
      <c r="J1173" s="16" t="s">
        <v>945</v>
      </c>
      <c r="K1173" s="10">
        <f>SUM(J1172:J1172)</f>
        <v>1</v>
      </c>
      <c r="L1173" s="17">
        <v>360.06</v>
      </c>
      <c r="M1173" s="10">
        <f>ROUND(L1173*K1173,2)</f>
        <v>360.06</v>
      </c>
    </row>
    <row r="1174" spans="1:13" ht="0.95" customHeight="1" x14ac:dyDescent="0.2">
      <c r="A1174" s="18"/>
      <c r="B1174" s="18"/>
      <c r="C1174" s="18"/>
      <c r="D1174" s="26"/>
      <c r="E1174" s="18"/>
      <c r="F1174" s="18"/>
      <c r="G1174" s="18"/>
      <c r="H1174" s="18"/>
      <c r="I1174" s="18"/>
      <c r="J1174" s="18"/>
      <c r="K1174" s="18"/>
      <c r="L1174" s="18"/>
      <c r="M1174" s="18"/>
    </row>
    <row r="1175" spans="1:13" x14ac:dyDescent="0.2">
      <c r="A1175" s="12" t="s">
        <v>946</v>
      </c>
      <c r="B1175" s="12" t="s">
        <v>20</v>
      </c>
      <c r="C1175" s="12" t="s">
        <v>111</v>
      </c>
      <c r="D1175" s="25" t="s">
        <v>947</v>
      </c>
      <c r="E1175" s="11"/>
      <c r="F1175" s="11"/>
      <c r="G1175" s="11"/>
      <c r="H1175" s="11"/>
      <c r="I1175" s="11"/>
      <c r="J1175" s="11"/>
      <c r="K1175" s="13">
        <f>K1178</f>
        <v>2</v>
      </c>
      <c r="L1175" s="13">
        <f>L1178</f>
        <v>434.99</v>
      </c>
      <c r="M1175" s="13">
        <f>M1178</f>
        <v>869.98</v>
      </c>
    </row>
    <row r="1176" spans="1:13" ht="191.25" x14ac:dyDescent="0.2">
      <c r="A1176" s="11"/>
      <c r="B1176" s="11"/>
      <c r="C1176" s="11"/>
      <c r="D1176" s="19" t="s">
        <v>948</v>
      </c>
      <c r="E1176" s="11"/>
      <c r="F1176" s="11"/>
      <c r="G1176" s="11"/>
      <c r="H1176" s="11"/>
      <c r="I1176" s="11"/>
      <c r="J1176" s="11"/>
      <c r="K1176" s="11"/>
      <c r="L1176" s="11"/>
      <c r="M1176" s="11"/>
    </row>
    <row r="1177" spans="1:13" x14ac:dyDescent="0.2">
      <c r="A1177" s="11"/>
      <c r="B1177" s="11"/>
      <c r="C1177" s="11"/>
      <c r="D1177" s="19"/>
      <c r="E1177" s="12" t="s">
        <v>0</v>
      </c>
      <c r="F1177" s="11">
        <v>2</v>
      </c>
      <c r="G1177" s="14">
        <v>0</v>
      </c>
      <c r="H1177" s="14">
        <v>0</v>
      </c>
      <c r="I1177" s="14">
        <v>0</v>
      </c>
      <c r="J1177" s="15">
        <f>F1177*(G1177+ (G1177= 0))*(H1177+ (H1177= 0))*(I1177+ (I1177= 0))</f>
        <v>2</v>
      </c>
      <c r="K1177" s="11"/>
      <c r="L1177" s="11"/>
      <c r="M1177" s="11"/>
    </row>
    <row r="1178" spans="1:13" x14ac:dyDescent="0.2">
      <c r="A1178" s="11"/>
      <c r="B1178" s="11"/>
      <c r="C1178" s="11"/>
      <c r="D1178" s="19"/>
      <c r="E1178" s="11"/>
      <c r="F1178" s="11"/>
      <c r="G1178" s="11"/>
      <c r="H1178" s="11"/>
      <c r="I1178" s="11"/>
      <c r="J1178" s="16" t="s">
        <v>949</v>
      </c>
      <c r="K1178" s="10">
        <f>SUM(J1177:J1177)</f>
        <v>2</v>
      </c>
      <c r="L1178" s="17">
        <v>434.99</v>
      </c>
      <c r="M1178" s="10">
        <f>ROUND(L1178*K1178,2)</f>
        <v>869.98</v>
      </c>
    </row>
    <row r="1179" spans="1:13" ht="0.95" customHeight="1" x14ac:dyDescent="0.2">
      <c r="A1179" s="18"/>
      <c r="B1179" s="18"/>
      <c r="C1179" s="18"/>
      <c r="D1179" s="26"/>
      <c r="E1179" s="18"/>
      <c r="F1179" s="18"/>
      <c r="G1179" s="18"/>
      <c r="H1179" s="18"/>
      <c r="I1179" s="18"/>
      <c r="J1179" s="18"/>
      <c r="K1179" s="18"/>
      <c r="L1179" s="18"/>
      <c r="M1179" s="18"/>
    </row>
    <row r="1180" spans="1:13" ht="22.5" x14ac:dyDescent="0.2">
      <c r="A1180" s="12" t="s">
        <v>950</v>
      </c>
      <c r="B1180" s="12" t="s">
        <v>20</v>
      </c>
      <c r="C1180" s="12" t="s">
        <v>111</v>
      </c>
      <c r="D1180" s="25" t="s">
        <v>951</v>
      </c>
      <c r="E1180" s="11"/>
      <c r="F1180" s="11"/>
      <c r="G1180" s="11"/>
      <c r="H1180" s="11"/>
      <c r="I1180" s="11"/>
      <c r="J1180" s="11"/>
      <c r="K1180" s="13">
        <f>K1183</f>
        <v>2</v>
      </c>
      <c r="L1180" s="13">
        <f>L1183</f>
        <v>238.57</v>
      </c>
      <c r="M1180" s="13">
        <f>M1183</f>
        <v>477.14</v>
      </c>
    </row>
    <row r="1181" spans="1:13" ht="101.25" x14ac:dyDescent="0.2">
      <c r="A1181" s="11"/>
      <c r="B1181" s="11"/>
      <c r="C1181" s="11"/>
      <c r="D1181" s="19" t="s">
        <v>952</v>
      </c>
      <c r="E1181" s="11"/>
      <c r="F1181" s="11"/>
      <c r="G1181" s="11"/>
      <c r="H1181" s="11"/>
      <c r="I1181" s="11"/>
      <c r="J1181" s="11"/>
      <c r="K1181" s="11"/>
      <c r="L1181" s="11"/>
      <c r="M1181" s="11"/>
    </row>
    <row r="1182" spans="1:13" x14ac:dyDescent="0.2">
      <c r="A1182" s="11"/>
      <c r="B1182" s="11"/>
      <c r="C1182" s="11"/>
      <c r="D1182" s="19"/>
      <c r="E1182" s="12" t="s">
        <v>0</v>
      </c>
      <c r="F1182" s="11">
        <v>2</v>
      </c>
      <c r="G1182" s="17">
        <v>0</v>
      </c>
      <c r="H1182" s="17">
        <v>0</v>
      </c>
      <c r="I1182" s="17">
        <v>0</v>
      </c>
      <c r="J1182" s="13">
        <f>F1182*(G1182+ (G1182= 0))*(H1182+ (H1182= 0))*(I1182+ (I1182= 0))</f>
        <v>2</v>
      </c>
      <c r="K1182" s="11"/>
      <c r="L1182" s="11"/>
      <c r="M1182" s="11"/>
    </row>
    <row r="1183" spans="1:13" x14ac:dyDescent="0.2">
      <c r="A1183" s="11"/>
      <c r="B1183" s="11"/>
      <c r="C1183" s="11"/>
      <c r="D1183" s="19"/>
      <c r="E1183" s="11"/>
      <c r="F1183" s="11"/>
      <c r="G1183" s="11"/>
      <c r="H1183" s="11"/>
      <c r="I1183" s="11"/>
      <c r="J1183" s="16" t="s">
        <v>953</v>
      </c>
      <c r="K1183" s="10">
        <f>SUM(J1182:J1182)</f>
        <v>2</v>
      </c>
      <c r="L1183" s="17">
        <v>238.57</v>
      </c>
      <c r="M1183" s="10">
        <f>ROUND(L1183*K1183,2)</f>
        <v>477.14</v>
      </c>
    </row>
    <row r="1184" spans="1:13" ht="0.95" customHeight="1" x14ac:dyDescent="0.2">
      <c r="A1184" s="18"/>
      <c r="B1184" s="18"/>
      <c r="C1184" s="18"/>
      <c r="D1184" s="26"/>
      <c r="E1184" s="18"/>
      <c r="F1184" s="18"/>
      <c r="G1184" s="18"/>
      <c r="H1184" s="18"/>
      <c r="I1184" s="18"/>
      <c r="J1184" s="18"/>
      <c r="K1184" s="18"/>
      <c r="L1184" s="18"/>
      <c r="M1184" s="18"/>
    </row>
    <row r="1185" spans="1:13" x14ac:dyDescent="0.2">
      <c r="A1185" s="11"/>
      <c r="B1185" s="11"/>
      <c r="C1185" s="11"/>
      <c r="D1185" s="19"/>
      <c r="E1185" s="11"/>
      <c r="F1185" s="11"/>
      <c r="G1185" s="11"/>
      <c r="H1185" s="11"/>
      <c r="I1185" s="11"/>
      <c r="J1185" s="16" t="s">
        <v>954</v>
      </c>
      <c r="K1185" s="20">
        <v>1</v>
      </c>
      <c r="L1185" s="10">
        <f>M1104+M1111+M1118+M1123+M1128+M1133+M1138+M1143+M1153+M1158+M1163+M1168+M1173+M1178+M1183</f>
        <v>5409.02</v>
      </c>
      <c r="M1185" s="10">
        <f>ROUND(L1185*K1185,2)</f>
        <v>5409.02</v>
      </c>
    </row>
    <row r="1186" spans="1:13" ht="0.95" customHeight="1" x14ac:dyDescent="0.2">
      <c r="A1186" s="18"/>
      <c r="B1186" s="18"/>
      <c r="C1186" s="18"/>
      <c r="D1186" s="26"/>
      <c r="E1186" s="18"/>
      <c r="F1186" s="18"/>
      <c r="G1186" s="18"/>
      <c r="H1186" s="18"/>
      <c r="I1186" s="18"/>
      <c r="J1186" s="18"/>
      <c r="K1186" s="18"/>
      <c r="L1186" s="18"/>
      <c r="M1186" s="18"/>
    </row>
    <row r="1187" spans="1:13" x14ac:dyDescent="0.2">
      <c r="A1187" s="7" t="s">
        <v>955</v>
      </c>
      <c r="B1187" s="7" t="s">
        <v>17</v>
      </c>
      <c r="C1187" s="7" t="s">
        <v>0</v>
      </c>
      <c r="D1187" s="24" t="s">
        <v>956</v>
      </c>
      <c r="E1187" s="8"/>
      <c r="F1187" s="8"/>
      <c r="G1187" s="8"/>
      <c r="H1187" s="8"/>
      <c r="I1187" s="8"/>
      <c r="J1187" s="8"/>
      <c r="K1187" s="9">
        <f>K1344</f>
        <v>1</v>
      </c>
      <c r="L1187" s="10">
        <f>L1344</f>
        <v>28102.6</v>
      </c>
      <c r="M1187" s="10">
        <f>M1344</f>
        <v>28102.6</v>
      </c>
    </row>
    <row r="1188" spans="1:13" x14ac:dyDescent="0.2">
      <c r="A1188" s="11"/>
      <c r="B1188" s="11"/>
      <c r="C1188" s="11"/>
      <c r="D1188" s="19"/>
      <c r="E1188" s="11"/>
      <c r="F1188" s="11"/>
      <c r="G1188" s="11"/>
      <c r="H1188" s="11"/>
      <c r="I1188" s="11"/>
      <c r="J1188" s="11"/>
      <c r="K1188" s="11"/>
      <c r="L1188" s="11"/>
      <c r="M1188" s="11"/>
    </row>
    <row r="1189" spans="1:13" x14ac:dyDescent="0.2">
      <c r="A1189" s="12" t="s">
        <v>957</v>
      </c>
      <c r="B1189" s="12" t="s">
        <v>20</v>
      </c>
      <c r="C1189" s="12" t="s">
        <v>111</v>
      </c>
      <c r="D1189" s="25" t="s">
        <v>958</v>
      </c>
      <c r="E1189" s="11"/>
      <c r="F1189" s="11"/>
      <c r="G1189" s="11"/>
      <c r="H1189" s="11"/>
      <c r="I1189" s="11"/>
      <c r="J1189" s="11"/>
      <c r="K1189" s="13">
        <f>K1192</f>
        <v>1</v>
      </c>
      <c r="L1189" s="13">
        <f>L1192</f>
        <v>250.07</v>
      </c>
      <c r="M1189" s="13">
        <f>M1192</f>
        <v>250.07</v>
      </c>
    </row>
    <row r="1190" spans="1:13" ht="67.5" x14ac:dyDescent="0.2">
      <c r="A1190" s="11"/>
      <c r="B1190" s="11"/>
      <c r="C1190" s="11"/>
      <c r="D1190" s="19" t="s">
        <v>959</v>
      </c>
      <c r="E1190" s="11"/>
      <c r="F1190" s="11"/>
      <c r="G1190" s="11"/>
      <c r="H1190" s="11"/>
      <c r="I1190" s="11"/>
      <c r="J1190" s="11"/>
      <c r="K1190" s="11"/>
      <c r="L1190" s="11"/>
      <c r="M1190" s="11"/>
    </row>
    <row r="1191" spans="1:13" x14ac:dyDescent="0.2">
      <c r="A1191" s="11"/>
      <c r="B1191" s="11"/>
      <c r="C1191" s="11"/>
      <c r="D1191" s="19"/>
      <c r="E1191" s="12" t="s">
        <v>252</v>
      </c>
      <c r="F1191" s="11">
        <v>1</v>
      </c>
      <c r="G1191" s="17">
        <v>0</v>
      </c>
      <c r="H1191" s="17">
        <v>0</v>
      </c>
      <c r="I1191" s="17">
        <v>0</v>
      </c>
      <c r="J1191" s="13">
        <f>F1191*(G1191+ (G1191= 0))*(H1191+ (H1191= 0))*(I1191+ (I1191= 0))</f>
        <v>1</v>
      </c>
      <c r="K1191" s="11"/>
      <c r="L1191" s="11"/>
      <c r="M1191" s="11"/>
    </row>
    <row r="1192" spans="1:13" x14ac:dyDescent="0.2">
      <c r="A1192" s="11"/>
      <c r="B1192" s="11"/>
      <c r="C1192" s="11"/>
      <c r="D1192" s="19"/>
      <c r="E1192" s="11"/>
      <c r="F1192" s="11"/>
      <c r="G1192" s="11"/>
      <c r="H1192" s="11"/>
      <c r="I1192" s="11"/>
      <c r="J1192" s="16" t="s">
        <v>960</v>
      </c>
      <c r="K1192" s="10">
        <f>SUM(J1191:J1191)</f>
        <v>1</v>
      </c>
      <c r="L1192" s="17">
        <v>250.07</v>
      </c>
      <c r="M1192" s="10">
        <f>ROUND(L1192*K1192,2)</f>
        <v>250.07</v>
      </c>
    </row>
    <row r="1193" spans="1:13" ht="0.95" customHeight="1" x14ac:dyDescent="0.2">
      <c r="A1193" s="18"/>
      <c r="B1193" s="18"/>
      <c r="C1193" s="18"/>
      <c r="D1193" s="26"/>
      <c r="E1193" s="18"/>
      <c r="F1193" s="18"/>
      <c r="G1193" s="18"/>
      <c r="H1193" s="18"/>
      <c r="I1193" s="18"/>
      <c r="J1193" s="18"/>
      <c r="K1193" s="18"/>
      <c r="L1193" s="18"/>
      <c r="M1193" s="18"/>
    </row>
    <row r="1194" spans="1:13" x14ac:dyDescent="0.2">
      <c r="A1194" s="12" t="s">
        <v>961</v>
      </c>
      <c r="B1194" s="12" t="s">
        <v>20</v>
      </c>
      <c r="C1194" s="12" t="s">
        <v>111</v>
      </c>
      <c r="D1194" s="25" t="s">
        <v>962</v>
      </c>
      <c r="E1194" s="11"/>
      <c r="F1194" s="11"/>
      <c r="G1194" s="11"/>
      <c r="H1194" s="11"/>
      <c r="I1194" s="11"/>
      <c r="J1194" s="11"/>
      <c r="K1194" s="13">
        <f>K1197</f>
        <v>1</v>
      </c>
      <c r="L1194" s="13">
        <f>L1197</f>
        <v>1789.25</v>
      </c>
      <c r="M1194" s="13">
        <f>M1197</f>
        <v>1789.25</v>
      </c>
    </row>
    <row r="1195" spans="1:13" ht="112.5" x14ac:dyDescent="0.2">
      <c r="A1195" s="11"/>
      <c r="B1195" s="11"/>
      <c r="C1195" s="11"/>
      <c r="D1195" s="19" t="s">
        <v>963</v>
      </c>
      <c r="E1195" s="11"/>
      <c r="F1195" s="11"/>
      <c r="G1195" s="11"/>
      <c r="H1195" s="11"/>
      <c r="I1195" s="11"/>
      <c r="J1195" s="11"/>
      <c r="K1195" s="11"/>
      <c r="L1195" s="11"/>
      <c r="M1195" s="11"/>
    </row>
    <row r="1196" spans="1:13" x14ac:dyDescent="0.2">
      <c r="A1196" s="11"/>
      <c r="B1196" s="11"/>
      <c r="C1196" s="11"/>
      <c r="D1196" s="19"/>
      <c r="E1196" s="12" t="s">
        <v>257</v>
      </c>
      <c r="F1196" s="11">
        <v>1</v>
      </c>
      <c r="G1196" s="17">
        <v>0</v>
      </c>
      <c r="H1196" s="17">
        <v>0</v>
      </c>
      <c r="I1196" s="17">
        <v>0</v>
      </c>
      <c r="J1196" s="13">
        <f>F1196*(G1196+ (G1196= 0))*(H1196+ (H1196= 0))*(I1196+ (I1196= 0))</f>
        <v>1</v>
      </c>
      <c r="K1196" s="11"/>
      <c r="L1196" s="11"/>
      <c r="M1196" s="11"/>
    </row>
    <row r="1197" spans="1:13" x14ac:dyDescent="0.2">
      <c r="A1197" s="11"/>
      <c r="B1197" s="11"/>
      <c r="C1197" s="11"/>
      <c r="D1197" s="19"/>
      <c r="E1197" s="11"/>
      <c r="F1197" s="11"/>
      <c r="G1197" s="11"/>
      <c r="H1197" s="11"/>
      <c r="I1197" s="11"/>
      <c r="J1197" s="16" t="s">
        <v>964</v>
      </c>
      <c r="K1197" s="10">
        <f>SUM(J1196:J1196)</f>
        <v>1</v>
      </c>
      <c r="L1197" s="17">
        <v>1789.25</v>
      </c>
      <c r="M1197" s="10">
        <f>ROUND(L1197*K1197,2)</f>
        <v>1789.25</v>
      </c>
    </row>
    <row r="1198" spans="1:13" ht="0.95" customHeight="1" x14ac:dyDescent="0.2">
      <c r="A1198" s="18"/>
      <c r="B1198" s="18"/>
      <c r="C1198" s="18"/>
      <c r="D1198" s="26"/>
      <c r="E1198" s="18"/>
      <c r="F1198" s="18"/>
      <c r="G1198" s="18"/>
      <c r="H1198" s="18"/>
      <c r="I1198" s="18"/>
      <c r="J1198" s="18"/>
      <c r="K1198" s="18"/>
      <c r="L1198" s="18"/>
      <c r="M1198" s="18"/>
    </row>
    <row r="1199" spans="1:13" ht="22.5" x14ac:dyDescent="0.2">
      <c r="A1199" s="12" t="s">
        <v>965</v>
      </c>
      <c r="B1199" s="12" t="s">
        <v>20</v>
      </c>
      <c r="C1199" s="12" t="s">
        <v>111</v>
      </c>
      <c r="D1199" s="25" t="s">
        <v>966</v>
      </c>
      <c r="E1199" s="11"/>
      <c r="F1199" s="11"/>
      <c r="G1199" s="11"/>
      <c r="H1199" s="11"/>
      <c r="I1199" s="11"/>
      <c r="J1199" s="11"/>
      <c r="K1199" s="13">
        <f>K1202</f>
        <v>1</v>
      </c>
      <c r="L1199" s="13">
        <f>L1202</f>
        <v>276.22000000000003</v>
      </c>
      <c r="M1199" s="13">
        <f>M1202</f>
        <v>276.22000000000003</v>
      </c>
    </row>
    <row r="1200" spans="1:13" ht="67.5" x14ac:dyDescent="0.2">
      <c r="A1200" s="11"/>
      <c r="B1200" s="11"/>
      <c r="C1200" s="11"/>
      <c r="D1200" s="19" t="s">
        <v>967</v>
      </c>
      <c r="E1200" s="11"/>
      <c r="F1200" s="11"/>
      <c r="G1200" s="11"/>
      <c r="H1200" s="11"/>
      <c r="I1200" s="11"/>
      <c r="J1200" s="11"/>
      <c r="K1200" s="11"/>
      <c r="L1200" s="11"/>
      <c r="M1200" s="11"/>
    </row>
    <row r="1201" spans="1:13" x14ac:dyDescent="0.2">
      <c r="A1201" s="11"/>
      <c r="B1201" s="11"/>
      <c r="C1201" s="11"/>
      <c r="D1201" s="19"/>
      <c r="E1201" s="12" t="s">
        <v>257</v>
      </c>
      <c r="F1201" s="11">
        <v>1</v>
      </c>
      <c r="G1201" s="17">
        <v>0</v>
      </c>
      <c r="H1201" s="17">
        <v>0</v>
      </c>
      <c r="I1201" s="17">
        <v>0</v>
      </c>
      <c r="J1201" s="13">
        <f>F1201*(G1201+ (G1201= 0))*(H1201+ (H1201= 0))*(I1201+ (I1201= 0))</f>
        <v>1</v>
      </c>
      <c r="K1201" s="11"/>
      <c r="L1201" s="11"/>
      <c r="M1201" s="11"/>
    </row>
    <row r="1202" spans="1:13" x14ac:dyDescent="0.2">
      <c r="A1202" s="11"/>
      <c r="B1202" s="11"/>
      <c r="C1202" s="11"/>
      <c r="D1202" s="19"/>
      <c r="E1202" s="11"/>
      <c r="F1202" s="11"/>
      <c r="G1202" s="11"/>
      <c r="H1202" s="11"/>
      <c r="I1202" s="11"/>
      <c r="J1202" s="16" t="s">
        <v>968</v>
      </c>
      <c r="K1202" s="10">
        <f>SUM(J1201:J1201)</f>
        <v>1</v>
      </c>
      <c r="L1202" s="17">
        <v>276.22000000000003</v>
      </c>
      <c r="M1202" s="10">
        <f>ROUND(L1202*K1202,2)</f>
        <v>276.22000000000003</v>
      </c>
    </row>
    <row r="1203" spans="1:13" ht="0.95" customHeight="1" x14ac:dyDescent="0.2">
      <c r="A1203" s="18"/>
      <c r="B1203" s="18"/>
      <c r="C1203" s="18"/>
      <c r="D1203" s="26"/>
      <c r="E1203" s="18"/>
      <c r="F1203" s="18"/>
      <c r="G1203" s="18"/>
      <c r="H1203" s="18"/>
      <c r="I1203" s="18"/>
      <c r="J1203" s="18"/>
      <c r="K1203" s="18"/>
      <c r="L1203" s="18"/>
      <c r="M1203" s="18"/>
    </row>
    <row r="1204" spans="1:13" x14ac:dyDescent="0.2">
      <c r="A1204" s="12" t="s">
        <v>969</v>
      </c>
      <c r="B1204" s="12" t="s">
        <v>20</v>
      </c>
      <c r="C1204" s="12" t="s">
        <v>111</v>
      </c>
      <c r="D1204" s="25" t="s">
        <v>970</v>
      </c>
      <c r="E1204" s="11"/>
      <c r="F1204" s="11"/>
      <c r="G1204" s="11"/>
      <c r="H1204" s="11"/>
      <c r="I1204" s="11"/>
      <c r="J1204" s="11"/>
      <c r="K1204" s="13">
        <f>K1207</f>
        <v>1</v>
      </c>
      <c r="L1204" s="13">
        <f>L1207</f>
        <v>700.09</v>
      </c>
      <c r="M1204" s="13">
        <f>M1207</f>
        <v>700.09</v>
      </c>
    </row>
    <row r="1205" spans="1:13" ht="67.5" x14ac:dyDescent="0.2">
      <c r="A1205" s="11"/>
      <c r="B1205" s="11"/>
      <c r="C1205" s="11"/>
      <c r="D1205" s="19" t="s">
        <v>971</v>
      </c>
      <c r="E1205" s="11"/>
      <c r="F1205" s="11"/>
      <c r="G1205" s="11"/>
      <c r="H1205" s="11"/>
      <c r="I1205" s="11"/>
      <c r="J1205" s="11"/>
      <c r="K1205" s="11"/>
      <c r="L1205" s="11"/>
      <c r="M1205" s="11"/>
    </row>
    <row r="1206" spans="1:13" x14ac:dyDescent="0.2">
      <c r="A1206" s="11"/>
      <c r="B1206" s="11"/>
      <c r="C1206" s="11"/>
      <c r="D1206" s="19"/>
      <c r="E1206" s="12" t="s">
        <v>252</v>
      </c>
      <c r="F1206" s="11">
        <v>1</v>
      </c>
      <c r="G1206" s="17">
        <v>0</v>
      </c>
      <c r="H1206" s="17">
        <v>0</v>
      </c>
      <c r="I1206" s="17">
        <v>0</v>
      </c>
      <c r="J1206" s="13">
        <f>F1206*(G1206+ (G1206= 0))*(H1206+ (H1206= 0))*(I1206+ (I1206= 0))</f>
        <v>1</v>
      </c>
      <c r="K1206" s="11"/>
      <c r="L1206" s="11"/>
      <c r="M1206" s="11"/>
    </row>
    <row r="1207" spans="1:13" x14ac:dyDescent="0.2">
      <c r="A1207" s="11"/>
      <c r="B1207" s="11"/>
      <c r="C1207" s="11"/>
      <c r="D1207" s="19"/>
      <c r="E1207" s="11"/>
      <c r="F1207" s="11"/>
      <c r="G1207" s="11"/>
      <c r="H1207" s="11"/>
      <c r="I1207" s="11"/>
      <c r="J1207" s="16" t="s">
        <v>972</v>
      </c>
      <c r="K1207" s="10">
        <f>SUM(J1206:J1206)</f>
        <v>1</v>
      </c>
      <c r="L1207" s="17">
        <v>700.09</v>
      </c>
      <c r="M1207" s="10">
        <f>ROUND(L1207*K1207,2)</f>
        <v>700.09</v>
      </c>
    </row>
    <row r="1208" spans="1:13" ht="0.95" customHeight="1" x14ac:dyDescent="0.2">
      <c r="A1208" s="18"/>
      <c r="B1208" s="18"/>
      <c r="C1208" s="18"/>
      <c r="D1208" s="26"/>
      <c r="E1208" s="18"/>
      <c r="F1208" s="18"/>
      <c r="G1208" s="18"/>
      <c r="H1208" s="18"/>
      <c r="I1208" s="18"/>
      <c r="J1208" s="18"/>
      <c r="K1208" s="18"/>
      <c r="L1208" s="18"/>
      <c r="M1208" s="18"/>
    </row>
    <row r="1209" spans="1:13" x14ac:dyDescent="0.2">
      <c r="A1209" s="12" t="s">
        <v>973</v>
      </c>
      <c r="B1209" s="12" t="s">
        <v>20</v>
      </c>
      <c r="C1209" s="12" t="s">
        <v>111</v>
      </c>
      <c r="D1209" s="25" t="s">
        <v>974</v>
      </c>
      <c r="E1209" s="11"/>
      <c r="F1209" s="11"/>
      <c r="G1209" s="11"/>
      <c r="H1209" s="11"/>
      <c r="I1209" s="11"/>
      <c r="J1209" s="11"/>
      <c r="K1209" s="13">
        <f>K1212</f>
        <v>1</v>
      </c>
      <c r="L1209" s="13">
        <f>L1212</f>
        <v>685.72</v>
      </c>
      <c r="M1209" s="13">
        <f>M1212</f>
        <v>685.72</v>
      </c>
    </row>
    <row r="1210" spans="1:13" ht="67.5" x14ac:dyDescent="0.2">
      <c r="A1210" s="11"/>
      <c r="B1210" s="11"/>
      <c r="C1210" s="11"/>
      <c r="D1210" s="19" t="s">
        <v>975</v>
      </c>
      <c r="E1210" s="11"/>
      <c r="F1210" s="11"/>
      <c r="G1210" s="11"/>
      <c r="H1210" s="11"/>
      <c r="I1210" s="11"/>
      <c r="J1210" s="11"/>
      <c r="K1210" s="11"/>
      <c r="L1210" s="11"/>
      <c r="M1210" s="11"/>
    </row>
    <row r="1211" spans="1:13" x14ac:dyDescent="0.2">
      <c r="A1211" s="11"/>
      <c r="B1211" s="11"/>
      <c r="C1211" s="11"/>
      <c r="D1211" s="19"/>
      <c r="E1211" s="12" t="s">
        <v>257</v>
      </c>
      <c r="F1211" s="11">
        <v>1</v>
      </c>
      <c r="G1211" s="17">
        <v>0</v>
      </c>
      <c r="H1211" s="17">
        <v>0</v>
      </c>
      <c r="I1211" s="17">
        <v>0</v>
      </c>
      <c r="J1211" s="13">
        <f>F1211*(G1211+ (G1211= 0))*(H1211+ (H1211= 0))*(I1211+ (I1211= 0))</f>
        <v>1</v>
      </c>
      <c r="K1211" s="11"/>
      <c r="L1211" s="11"/>
      <c r="M1211" s="11"/>
    </row>
    <row r="1212" spans="1:13" x14ac:dyDescent="0.2">
      <c r="A1212" s="11"/>
      <c r="B1212" s="11"/>
      <c r="C1212" s="11"/>
      <c r="D1212" s="19"/>
      <c r="E1212" s="11"/>
      <c r="F1212" s="11"/>
      <c r="G1212" s="11"/>
      <c r="H1212" s="11"/>
      <c r="I1212" s="11"/>
      <c r="J1212" s="16" t="s">
        <v>976</v>
      </c>
      <c r="K1212" s="10">
        <f>SUM(J1211:J1211)</f>
        <v>1</v>
      </c>
      <c r="L1212" s="17">
        <v>685.72</v>
      </c>
      <c r="M1212" s="10">
        <f>ROUND(L1212*K1212,2)</f>
        <v>685.72</v>
      </c>
    </row>
    <row r="1213" spans="1:13" ht="0.95" customHeight="1" x14ac:dyDescent="0.2">
      <c r="A1213" s="18"/>
      <c r="B1213" s="18"/>
      <c r="C1213" s="18"/>
      <c r="D1213" s="26"/>
      <c r="E1213" s="18"/>
      <c r="F1213" s="18"/>
      <c r="G1213" s="18"/>
      <c r="H1213" s="18"/>
      <c r="I1213" s="18"/>
      <c r="J1213" s="18"/>
      <c r="K1213" s="18"/>
      <c r="L1213" s="18"/>
      <c r="M1213" s="18"/>
    </row>
    <row r="1214" spans="1:13" x14ac:dyDescent="0.2">
      <c r="A1214" s="12" t="s">
        <v>977</v>
      </c>
      <c r="B1214" s="12" t="s">
        <v>20</v>
      </c>
      <c r="C1214" s="12" t="s">
        <v>111</v>
      </c>
      <c r="D1214" s="25" t="s">
        <v>978</v>
      </c>
      <c r="E1214" s="11"/>
      <c r="F1214" s="11"/>
      <c r="G1214" s="11"/>
      <c r="H1214" s="11"/>
      <c r="I1214" s="11"/>
      <c r="J1214" s="11"/>
      <c r="K1214" s="13">
        <f>K1219</f>
        <v>3</v>
      </c>
      <c r="L1214" s="13">
        <f>L1219</f>
        <v>253.81</v>
      </c>
      <c r="M1214" s="13">
        <f>M1219</f>
        <v>761.43</v>
      </c>
    </row>
    <row r="1215" spans="1:13" ht="33.75" x14ac:dyDescent="0.2">
      <c r="A1215" s="11"/>
      <c r="B1215" s="11"/>
      <c r="C1215" s="11"/>
      <c r="D1215" s="19" t="s">
        <v>979</v>
      </c>
      <c r="E1215" s="11"/>
      <c r="F1215" s="11"/>
      <c r="G1215" s="11"/>
      <c r="H1215" s="11"/>
      <c r="I1215" s="11"/>
      <c r="J1215" s="11"/>
      <c r="K1215" s="11"/>
      <c r="L1215" s="11"/>
      <c r="M1215" s="11"/>
    </row>
    <row r="1216" spans="1:13" x14ac:dyDescent="0.2">
      <c r="A1216" s="11"/>
      <c r="B1216" s="11"/>
      <c r="C1216" s="11"/>
      <c r="D1216" s="19"/>
      <c r="E1216" s="12" t="s">
        <v>252</v>
      </c>
      <c r="F1216" s="11">
        <v>1</v>
      </c>
      <c r="G1216" s="17">
        <v>0</v>
      </c>
      <c r="H1216" s="17">
        <v>0</v>
      </c>
      <c r="I1216" s="17">
        <v>0</v>
      </c>
      <c r="J1216" s="13">
        <f>F1216*(G1216+ (G1216= 0))*(H1216+ (H1216= 0))*(I1216+ (I1216= 0))</f>
        <v>1</v>
      </c>
      <c r="K1216" s="11"/>
      <c r="L1216" s="11"/>
      <c r="M1216" s="11"/>
    </row>
    <row r="1217" spans="1:13" x14ac:dyDescent="0.2">
      <c r="A1217" s="11"/>
      <c r="B1217" s="11"/>
      <c r="C1217" s="11"/>
      <c r="D1217" s="19"/>
      <c r="E1217" s="12" t="s">
        <v>54</v>
      </c>
      <c r="F1217" s="11">
        <v>1</v>
      </c>
      <c r="G1217" s="17">
        <v>0</v>
      </c>
      <c r="H1217" s="17">
        <v>0</v>
      </c>
      <c r="I1217" s="17">
        <v>0</v>
      </c>
      <c r="J1217" s="13">
        <f>F1217*(G1217+ (G1217= 0))*(H1217+ (H1217= 0))*(I1217+ (I1217= 0))</f>
        <v>1</v>
      </c>
      <c r="K1217" s="11"/>
      <c r="L1217" s="11"/>
      <c r="M1217" s="11"/>
    </row>
    <row r="1218" spans="1:13" x14ac:dyDescent="0.2">
      <c r="A1218" s="11"/>
      <c r="B1218" s="11"/>
      <c r="C1218" s="11"/>
      <c r="D1218" s="19"/>
      <c r="E1218" s="12" t="s">
        <v>257</v>
      </c>
      <c r="F1218" s="11">
        <v>1</v>
      </c>
      <c r="G1218" s="17">
        <v>0</v>
      </c>
      <c r="H1218" s="17">
        <v>0</v>
      </c>
      <c r="I1218" s="17">
        <v>0</v>
      </c>
      <c r="J1218" s="13">
        <f>F1218*(G1218+ (G1218= 0))*(H1218+ (H1218= 0))*(I1218+ (I1218= 0))</f>
        <v>1</v>
      </c>
      <c r="K1218" s="11"/>
      <c r="L1218" s="11"/>
      <c r="M1218" s="11"/>
    </row>
    <row r="1219" spans="1:13" x14ac:dyDescent="0.2">
      <c r="A1219" s="11"/>
      <c r="B1219" s="11"/>
      <c r="C1219" s="11"/>
      <c r="D1219" s="19"/>
      <c r="E1219" s="11"/>
      <c r="F1219" s="11"/>
      <c r="G1219" s="11"/>
      <c r="H1219" s="11"/>
      <c r="I1219" s="11"/>
      <c r="J1219" s="16" t="s">
        <v>980</v>
      </c>
      <c r="K1219" s="10">
        <f>SUM(J1216:J1218)</f>
        <v>3</v>
      </c>
      <c r="L1219" s="17">
        <v>253.81</v>
      </c>
      <c r="M1219" s="10">
        <f>ROUND(L1219*K1219,2)</f>
        <v>761.43</v>
      </c>
    </row>
    <row r="1220" spans="1:13" ht="0.95" customHeight="1" x14ac:dyDescent="0.2">
      <c r="A1220" s="18"/>
      <c r="B1220" s="18"/>
      <c r="C1220" s="18"/>
      <c r="D1220" s="26"/>
      <c r="E1220" s="18"/>
      <c r="F1220" s="18"/>
      <c r="G1220" s="18"/>
      <c r="H1220" s="18"/>
      <c r="I1220" s="18"/>
      <c r="J1220" s="18"/>
      <c r="K1220" s="18"/>
      <c r="L1220" s="18"/>
      <c r="M1220" s="18"/>
    </row>
    <row r="1221" spans="1:13" x14ac:dyDescent="0.2">
      <c r="A1221" s="12" t="s">
        <v>981</v>
      </c>
      <c r="B1221" s="12" t="s">
        <v>20</v>
      </c>
      <c r="C1221" s="12" t="s">
        <v>111</v>
      </c>
      <c r="D1221" s="25" t="s">
        <v>982</v>
      </c>
      <c r="E1221" s="11"/>
      <c r="F1221" s="11"/>
      <c r="G1221" s="11"/>
      <c r="H1221" s="11"/>
      <c r="I1221" s="11"/>
      <c r="J1221" s="11"/>
      <c r="K1221" s="13">
        <f>K1225</f>
        <v>2</v>
      </c>
      <c r="L1221" s="13">
        <f>L1225</f>
        <v>66.56</v>
      </c>
      <c r="M1221" s="13">
        <f>M1225</f>
        <v>133.12</v>
      </c>
    </row>
    <row r="1222" spans="1:13" ht="22.5" x14ac:dyDescent="0.2">
      <c r="A1222" s="11"/>
      <c r="B1222" s="11"/>
      <c r="C1222" s="11"/>
      <c r="D1222" s="19" t="s">
        <v>983</v>
      </c>
      <c r="E1222" s="11"/>
      <c r="F1222" s="11"/>
      <c r="G1222" s="11"/>
      <c r="H1222" s="11"/>
      <c r="I1222" s="11"/>
      <c r="J1222" s="11"/>
      <c r="K1222" s="11"/>
      <c r="L1222" s="11"/>
      <c r="M1222" s="11"/>
    </row>
    <row r="1223" spans="1:13" x14ac:dyDescent="0.2">
      <c r="A1223" s="11"/>
      <c r="B1223" s="11"/>
      <c r="C1223" s="11"/>
      <c r="D1223" s="19"/>
      <c r="E1223" s="12" t="s">
        <v>252</v>
      </c>
      <c r="F1223" s="11">
        <v>1</v>
      </c>
      <c r="G1223" s="17">
        <v>0</v>
      </c>
      <c r="H1223" s="17">
        <v>0</v>
      </c>
      <c r="I1223" s="17">
        <v>0</v>
      </c>
      <c r="J1223" s="13">
        <f>F1223*(G1223+ (G1223= 0))*(H1223+ (H1223= 0))*(I1223+ (I1223= 0))</f>
        <v>1</v>
      </c>
      <c r="K1223" s="11"/>
      <c r="L1223" s="11"/>
      <c r="M1223" s="11"/>
    </row>
    <row r="1224" spans="1:13" x14ac:dyDescent="0.2">
      <c r="A1224" s="11"/>
      <c r="B1224" s="11"/>
      <c r="C1224" s="11"/>
      <c r="D1224" s="19"/>
      <c r="E1224" s="12" t="s">
        <v>257</v>
      </c>
      <c r="F1224" s="11">
        <v>1</v>
      </c>
      <c r="G1224" s="17">
        <v>0</v>
      </c>
      <c r="H1224" s="17">
        <v>0</v>
      </c>
      <c r="I1224" s="17">
        <v>0</v>
      </c>
      <c r="J1224" s="13">
        <f>F1224*(G1224+ (G1224= 0))*(H1224+ (H1224= 0))*(I1224+ (I1224= 0))</f>
        <v>1</v>
      </c>
      <c r="K1224" s="11"/>
      <c r="L1224" s="11"/>
      <c r="M1224" s="11"/>
    </row>
    <row r="1225" spans="1:13" x14ac:dyDescent="0.2">
      <c r="A1225" s="11"/>
      <c r="B1225" s="11"/>
      <c r="C1225" s="11"/>
      <c r="D1225" s="19"/>
      <c r="E1225" s="11"/>
      <c r="F1225" s="11"/>
      <c r="G1225" s="11"/>
      <c r="H1225" s="11"/>
      <c r="I1225" s="11"/>
      <c r="J1225" s="16" t="s">
        <v>984</v>
      </c>
      <c r="K1225" s="10">
        <f>SUM(J1223:J1224)</f>
        <v>2</v>
      </c>
      <c r="L1225" s="17">
        <v>66.56</v>
      </c>
      <c r="M1225" s="10">
        <f>ROUND(L1225*K1225,2)</f>
        <v>133.12</v>
      </c>
    </row>
    <row r="1226" spans="1:13" ht="0.95" customHeight="1" x14ac:dyDescent="0.2">
      <c r="A1226" s="18"/>
      <c r="B1226" s="18"/>
      <c r="C1226" s="18"/>
      <c r="D1226" s="26"/>
      <c r="E1226" s="18"/>
      <c r="F1226" s="18"/>
      <c r="G1226" s="18"/>
      <c r="H1226" s="18"/>
      <c r="I1226" s="18"/>
      <c r="J1226" s="18"/>
      <c r="K1226" s="18"/>
      <c r="L1226" s="18"/>
      <c r="M1226" s="18"/>
    </row>
    <row r="1227" spans="1:13" x14ac:dyDescent="0.2">
      <c r="A1227" s="12" t="s">
        <v>985</v>
      </c>
      <c r="B1227" s="12" t="s">
        <v>20</v>
      </c>
      <c r="C1227" s="12" t="s">
        <v>111</v>
      </c>
      <c r="D1227" s="25" t="s">
        <v>986</v>
      </c>
      <c r="E1227" s="11"/>
      <c r="F1227" s="11"/>
      <c r="G1227" s="11"/>
      <c r="H1227" s="11"/>
      <c r="I1227" s="11"/>
      <c r="J1227" s="11"/>
      <c r="K1227" s="13">
        <f>K1231</f>
        <v>6</v>
      </c>
      <c r="L1227" s="13">
        <f>L1231</f>
        <v>27.13</v>
      </c>
      <c r="M1227" s="13">
        <f>M1231</f>
        <v>162.78</v>
      </c>
    </row>
    <row r="1228" spans="1:13" ht="22.5" x14ac:dyDescent="0.2">
      <c r="A1228" s="11"/>
      <c r="B1228" s="11"/>
      <c r="C1228" s="11"/>
      <c r="D1228" s="19" t="s">
        <v>987</v>
      </c>
      <c r="E1228" s="11"/>
      <c r="F1228" s="11"/>
      <c r="G1228" s="11"/>
      <c r="H1228" s="11"/>
      <c r="I1228" s="11"/>
      <c r="J1228" s="11"/>
      <c r="K1228" s="11"/>
      <c r="L1228" s="11"/>
      <c r="M1228" s="11"/>
    </row>
    <row r="1229" spans="1:13" x14ac:dyDescent="0.2">
      <c r="A1229" s="11"/>
      <c r="B1229" s="11"/>
      <c r="C1229" s="11"/>
      <c r="D1229" s="19"/>
      <c r="E1229" s="12" t="s">
        <v>252</v>
      </c>
      <c r="F1229" s="11">
        <v>2</v>
      </c>
      <c r="G1229" s="17">
        <v>0</v>
      </c>
      <c r="H1229" s="17">
        <v>0</v>
      </c>
      <c r="I1229" s="17">
        <v>0</v>
      </c>
      <c r="J1229" s="13">
        <f>F1229*(G1229+ (G1229= 0))*(H1229+ (H1229= 0))*(I1229+ (I1229= 0))</f>
        <v>2</v>
      </c>
      <c r="K1229" s="11"/>
      <c r="L1229" s="11"/>
      <c r="M1229" s="11"/>
    </row>
    <row r="1230" spans="1:13" x14ac:dyDescent="0.2">
      <c r="A1230" s="11"/>
      <c r="B1230" s="11"/>
      <c r="C1230" s="11"/>
      <c r="D1230" s="19"/>
      <c r="E1230" s="12" t="s">
        <v>257</v>
      </c>
      <c r="F1230" s="11">
        <v>4</v>
      </c>
      <c r="G1230" s="17">
        <v>0</v>
      </c>
      <c r="H1230" s="17">
        <v>0</v>
      </c>
      <c r="I1230" s="17">
        <v>0</v>
      </c>
      <c r="J1230" s="13">
        <f>F1230*(G1230+ (G1230= 0))*(H1230+ (H1230= 0))*(I1230+ (I1230= 0))</f>
        <v>4</v>
      </c>
      <c r="K1230" s="11"/>
      <c r="L1230" s="11"/>
      <c r="M1230" s="11"/>
    </row>
    <row r="1231" spans="1:13" x14ac:dyDescent="0.2">
      <c r="A1231" s="11"/>
      <c r="B1231" s="11"/>
      <c r="C1231" s="11"/>
      <c r="D1231" s="19"/>
      <c r="E1231" s="11"/>
      <c r="F1231" s="11"/>
      <c r="G1231" s="11"/>
      <c r="H1231" s="11"/>
      <c r="I1231" s="11"/>
      <c r="J1231" s="16" t="s">
        <v>988</v>
      </c>
      <c r="K1231" s="10">
        <f>SUM(J1229:J1230)</f>
        <v>6</v>
      </c>
      <c r="L1231" s="17">
        <v>27.13</v>
      </c>
      <c r="M1231" s="10">
        <f>ROUND(L1231*K1231,2)</f>
        <v>162.78</v>
      </c>
    </row>
    <row r="1232" spans="1:13" ht="0.95" customHeight="1" x14ac:dyDescent="0.2">
      <c r="A1232" s="18"/>
      <c r="B1232" s="18"/>
      <c r="C1232" s="18"/>
      <c r="D1232" s="26"/>
      <c r="E1232" s="18"/>
      <c r="F1232" s="18"/>
      <c r="G1232" s="18"/>
      <c r="H1232" s="18"/>
      <c r="I1232" s="18"/>
      <c r="J1232" s="18"/>
      <c r="K1232" s="18"/>
      <c r="L1232" s="18"/>
      <c r="M1232" s="18"/>
    </row>
    <row r="1233" spans="1:13" x14ac:dyDescent="0.2">
      <c r="A1233" s="12" t="s">
        <v>989</v>
      </c>
      <c r="B1233" s="12" t="s">
        <v>20</v>
      </c>
      <c r="C1233" s="12" t="s">
        <v>111</v>
      </c>
      <c r="D1233" s="25" t="s">
        <v>990</v>
      </c>
      <c r="E1233" s="11"/>
      <c r="F1233" s="11"/>
      <c r="G1233" s="11"/>
      <c r="H1233" s="11"/>
      <c r="I1233" s="11"/>
      <c r="J1233" s="11"/>
      <c r="K1233" s="13">
        <f>K1237</f>
        <v>2</v>
      </c>
      <c r="L1233" s="13">
        <f>L1237</f>
        <v>67.09</v>
      </c>
      <c r="M1233" s="13">
        <f>M1237</f>
        <v>134.18</v>
      </c>
    </row>
    <row r="1234" spans="1:13" ht="33.75" x14ac:dyDescent="0.2">
      <c r="A1234" s="11"/>
      <c r="B1234" s="11"/>
      <c r="C1234" s="11"/>
      <c r="D1234" s="19" t="s">
        <v>991</v>
      </c>
      <c r="E1234" s="11"/>
      <c r="F1234" s="11"/>
      <c r="G1234" s="11"/>
      <c r="H1234" s="11"/>
      <c r="I1234" s="11"/>
      <c r="J1234" s="11"/>
      <c r="K1234" s="11"/>
      <c r="L1234" s="11"/>
      <c r="M1234" s="11"/>
    </row>
    <row r="1235" spans="1:13" x14ac:dyDescent="0.2">
      <c r="A1235" s="11"/>
      <c r="B1235" s="11"/>
      <c r="C1235" s="11"/>
      <c r="D1235" s="19"/>
      <c r="E1235" s="12" t="s">
        <v>252</v>
      </c>
      <c r="F1235" s="11">
        <v>1</v>
      </c>
      <c r="G1235" s="17">
        <v>0</v>
      </c>
      <c r="H1235" s="17">
        <v>0</v>
      </c>
      <c r="I1235" s="17">
        <v>0</v>
      </c>
      <c r="J1235" s="13">
        <f>F1235*(G1235+ (G1235= 0))*(H1235+ (H1235= 0))*(I1235+ (I1235= 0))</f>
        <v>1</v>
      </c>
      <c r="K1235" s="11"/>
      <c r="L1235" s="11"/>
      <c r="M1235" s="11"/>
    </row>
    <row r="1236" spans="1:13" x14ac:dyDescent="0.2">
      <c r="A1236" s="11"/>
      <c r="B1236" s="11"/>
      <c r="C1236" s="11"/>
      <c r="D1236" s="19"/>
      <c r="E1236" s="12" t="s">
        <v>257</v>
      </c>
      <c r="F1236" s="11">
        <v>1</v>
      </c>
      <c r="G1236" s="17">
        <v>0</v>
      </c>
      <c r="H1236" s="17">
        <v>0</v>
      </c>
      <c r="I1236" s="17">
        <v>0</v>
      </c>
      <c r="J1236" s="13">
        <f>F1236*(G1236+ (G1236= 0))*(H1236+ (H1236= 0))*(I1236+ (I1236= 0))</f>
        <v>1</v>
      </c>
      <c r="K1236" s="11"/>
      <c r="L1236" s="11"/>
      <c r="M1236" s="11"/>
    </row>
    <row r="1237" spans="1:13" x14ac:dyDescent="0.2">
      <c r="A1237" s="11"/>
      <c r="B1237" s="11"/>
      <c r="C1237" s="11"/>
      <c r="D1237" s="19"/>
      <c r="E1237" s="11"/>
      <c r="F1237" s="11"/>
      <c r="G1237" s="11"/>
      <c r="H1237" s="11"/>
      <c r="I1237" s="11"/>
      <c r="J1237" s="16" t="s">
        <v>992</v>
      </c>
      <c r="K1237" s="10">
        <f>SUM(J1235:J1236)</f>
        <v>2</v>
      </c>
      <c r="L1237" s="17">
        <v>67.09</v>
      </c>
      <c r="M1237" s="10">
        <f>ROUND(L1237*K1237,2)</f>
        <v>134.18</v>
      </c>
    </row>
    <row r="1238" spans="1:13" ht="0.95" customHeight="1" x14ac:dyDescent="0.2">
      <c r="A1238" s="18"/>
      <c r="B1238" s="18"/>
      <c r="C1238" s="18"/>
      <c r="D1238" s="26"/>
      <c r="E1238" s="18"/>
      <c r="F1238" s="18"/>
      <c r="G1238" s="18"/>
      <c r="H1238" s="18"/>
      <c r="I1238" s="18"/>
      <c r="J1238" s="18"/>
      <c r="K1238" s="18"/>
      <c r="L1238" s="18"/>
      <c r="M1238" s="18"/>
    </row>
    <row r="1239" spans="1:13" x14ac:dyDescent="0.2">
      <c r="A1239" s="12" t="s">
        <v>993</v>
      </c>
      <c r="B1239" s="12" t="s">
        <v>20</v>
      </c>
      <c r="C1239" s="12" t="s">
        <v>111</v>
      </c>
      <c r="D1239" s="25" t="s">
        <v>994</v>
      </c>
      <c r="E1239" s="11"/>
      <c r="F1239" s="11"/>
      <c r="G1239" s="11"/>
      <c r="H1239" s="11"/>
      <c r="I1239" s="11"/>
      <c r="J1239" s="11"/>
      <c r="K1239" s="13">
        <f>K1243</f>
        <v>2</v>
      </c>
      <c r="L1239" s="13">
        <f>L1243</f>
        <v>145.63999999999999</v>
      </c>
      <c r="M1239" s="13">
        <f>M1243</f>
        <v>291.27999999999997</v>
      </c>
    </row>
    <row r="1240" spans="1:13" ht="33.75" x14ac:dyDescent="0.2">
      <c r="A1240" s="11"/>
      <c r="B1240" s="11"/>
      <c r="C1240" s="11"/>
      <c r="D1240" s="19" t="s">
        <v>995</v>
      </c>
      <c r="E1240" s="11"/>
      <c r="F1240" s="11"/>
      <c r="G1240" s="11"/>
      <c r="H1240" s="11"/>
      <c r="I1240" s="11"/>
      <c r="J1240" s="11"/>
      <c r="K1240" s="11"/>
      <c r="L1240" s="11"/>
      <c r="M1240" s="11"/>
    </row>
    <row r="1241" spans="1:13" x14ac:dyDescent="0.2">
      <c r="A1241" s="11"/>
      <c r="B1241" s="11"/>
      <c r="C1241" s="11"/>
      <c r="D1241" s="19"/>
      <c r="E1241" s="12" t="s">
        <v>252</v>
      </c>
      <c r="F1241" s="11">
        <v>1</v>
      </c>
      <c r="G1241" s="17">
        <v>0</v>
      </c>
      <c r="H1241" s="17">
        <v>0</v>
      </c>
      <c r="I1241" s="17">
        <v>0</v>
      </c>
      <c r="J1241" s="13">
        <f>F1241*(G1241+ (G1241= 0))*(H1241+ (H1241= 0))*(I1241+ (I1241= 0))</f>
        <v>1</v>
      </c>
      <c r="K1241" s="11"/>
      <c r="L1241" s="11"/>
      <c r="M1241" s="11"/>
    </row>
    <row r="1242" spans="1:13" x14ac:dyDescent="0.2">
      <c r="A1242" s="11"/>
      <c r="B1242" s="11"/>
      <c r="C1242" s="11"/>
      <c r="D1242" s="19"/>
      <c r="E1242" s="12" t="s">
        <v>257</v>
      </c>
      <c r="F1242" s="11">
        <v>1</v>
      </c>
      <c r="G1242" s="17">
        <v>0</v>
      </c>
      <c r="H1242" s="17">
        <v>0</v>
      </c>
      <c r="I1242" s="17">
        <v>0</v>
      </c>
      <c r="J1242" s="13">
        <f>F1242*(G1242+ (G1242= 0))*(H1242+ (H1242= 0))*(I1242+ (I1242= 0))</f>
        <v>1</v>
      </c>
      <c r="K1242" s="11"/>
      <c r="L1242" s="11"/>
      <c r="M1242" s="11"/>
    </row>
    <row r="1243" spans="1:13" x14ac:dyDescent="0.2">
      <c r="A1243" s="11"/>
      <c r="B1243" s="11"/>
      <c r="C1243" s="11"/>
      <c r="D1243" s="19"/>
      <c r="E1243" s="11"/>
      <c r="F1243" s="11"/>
      <c r="G1243" s="11"/>
      <c r="H1243" s="11"/>
      <c r="I1243" s="11"/>
      <c r="J1243" s="16" t="s">
        <v>996</v>
      </c>
      <c r="K1243" s="10">
        <f>SUM(J1241:J1242)</f>
        <v>2</v>
      </c>
      <c r="L1243" s="17">
        <v>145.63999999999999</v>
      </c>
      <c r="M1243" s="10">
        <f>ROUND(L1243*K1243,2)</f>
        <v>291.27999999999997</v>
      </c>
    </row>
    <row r="1244" spans="1:13" ht="0.95" customHeight="1" x14ac:dyDescent="0.2">
      <c r="A1244" s="18"/>
      <c r="B1244" s="18"/>
      <c r="C1244" s="18"/>
      <c r="D1244" s="26"/>
      <c r="E1244" s="18"/>
      <c r="F1244" s="18"/>
      <c r="G1244" s="18"/>
      <c r="H1244" s="18"/>
      <c r="I1244" s="18"/>
      <c r="J1244" s="18"/>
      <c r="K1244" s="18"/>
      <c r="L1244" s="18"/>
      <c r="M1244" s="18"/>
    </row>
    <row r="1245" spans="1:13" x14ac:dyDescent="0.2">
      <c r="A1245" s="12" t="s">
        <v>997</v>
      </c>
      <c r="B1245" s="12" t="s">
        <v>20</v>
      </c>
      <c r="C1245" s="12" t="s">
        <v>111</v>
      </c>
      <c r="D1245" s="25" t="s">
        <v>998</v>
      </c>
      <c r="E1245" s="11"/>
      <c r="F1245" s="11"/>
      <c r="G1245" s="11"/>
      <c r="H1245" s="11"/>
      <c r="I1245" s="11"/>
      <c r="J1245" s="11"/>
      <c r="K1245" s="13">
        <f>K1249</f>
        <v>2</v>
      </c>
      <c r="L1245" s="13">
        <f>L1249</f>
        <v>145.63999999999999</v>
      </c>
      <c r="M1245" s="13">
        <f>M1249</f>
        <v>291.27999999999997</v>
      </c>
    </row>
    <row r="1246" spans="1:13" ht="45" x14ac:dyDescent="0.2">
      <c r="A1246" s="11"/>
      <c r="B1246" s="11"/>
      <c r="C1246" s="11"/>
      <c r="D1246" s="19" t="s">
        <v>999</v>
      </c>
      <c r="E1246" s="11"/>
      <c r="F1246" s="11"/>
      <c r="G1246" s="11"/>
      <c r="H1246" s="11"/>
      <c r="I1246" s="11"/>
      <c r="J1246" s="11"/>
      <c r="K1246" s="11"/>
      <c r="L1246" s="11"/>
      <c r="M1246" s="11"/>
    </row>
    <row r="1247" spans="1:13" x14ac:dyDescent="0.2">
      <c r="A1247" s="11"/>
      <c r="B1247" s="11"/>
      <c r="C1247" s="11"/>
      <c r="D1247" s="19"/>
      <c r="E1247" s="12" t="s">
        <v>252</v>
      </c>
      <c r="F1247" s="11">
        <v>1</v>
      </c>
      <c r="G1247" s="17">
        <v>0</v>
      </c>
      <c r="H1247" s="17">
        <v>0</v>
      </c>
      <c r="I1247" s="17">
        <v>0</v>
      </c>
      <c r="J1247" s="13">
        <f>F1247*(G1247+ (G1247= 0))*(H1247+ (H1247= 0))*(I1247+ (I1247= 0))</f>
        <v>1</v>
      </c>
      <c r="K1247" s="11"/>
      <c r="L1247" s="11"/>
      <c r="M1247" s="11"/>
    </row>
    <row r="1248" spans="1:13" x14ac:dyDescent="0.2">
      <c r="A1248" s="11"/>
      <c r="B1248" s="11"/>
      <c r="C1248" s="11"/>
      <c r="D1248" s="19"/>
      <c r="E1248" s="12" t="s">
        <v>257</v>
      </c>
      <c r="F1248" s="11">
        <v>1</v>
      </c>
      <c r="G1248" s="17">
        <v>0</v>
      </c>
      <c r="H1248" s="17">
        <v>0</v>
      </c>
      <c r="I1248" s="17">
        <v>0</v>
      </c>
      <c r="J1248" s="13">
        <f>F1248*(G1248+ (G1248= 0))*(H1248+ (H1248= 0))*(I1248+ (I1248= 0))</f>
        <v>1</v>
      </c>
      <c r="K1248" s="11"/>
      <c r="L1248" s="11"/>
      <c r="M1248" s="11"/>
    </row>
    <row r="1249" spans="1:13" x14ac:dyDescent="0.2">
      <c r="A1249" s="11"/>
      <c r="B1249" s="11"/>
      <c r="C1249" s="11"/>
      <c r="D1249" s="19"/>
      <c r="E1249" s="11"/>
      <c r="F1249" s="11"/>
      <c r="G1249" s="11"/>
      <c r="H1249" s="11"/>
      <c r="I1249" s="11"/>
      <c r="J1249" s="16" t="s">
        <v>1000</v>
      </c>
      <c r="K1249" s="10">
        <f>SUM(J1247:J1248)</f>
        <v>2</v>
      </c>
      <c r="L1249" s="17">
        <v>145.63999999999999</v>
      </c>
      <c r="M1249" s="10">
        <f>ROUND(L1249*K1249,2)</f>
        <v>291.27999999999997</v>
      </c>
    </row>
    <row r="1250" spans="1:13" ht="0.95" customHeight="1" x14ac:dyDescent="0.2">
      <c r="A1250" s="18"/>
      <c r="B1250" s="18"/>
      <c r="C1250" s="18"/>
      <c r="D1250" s="26"/>
      <c r="E1250" s="18"/>
      <c r="F1250" s="18"/>
      <c r="G1250" s="18"/>
      <c r="H1250" s="18"/>
      <c r="I1250" s="18"/>
      <c r="J1250" s="18"/>
      <c r="K1250" s="18"/>
      <c r="L1250" s="18"/>
      <c r="M1250" s="18"/>
    </row>
    <row r="1251" spans="1:13" x14ac:dyDescent="0.2">
      <c r="A1251" s="12" t="s">
        <v>1001</v>
      </c>
      <c r="B1251" s="12" t="s">
        <v>20</v>
      </c>
      <c r="C1251" s="12" t="s">
        <v>111</v>
      </c>
      <c r="D1251" s="25" t="s">
        <v>1002</v>
      </c>
      <c r="E1251" s="11"/>
      <c r="F1251" s="11"/>
      <c r="G1251" s="11"/>
      <c r="H1251" s="11"/>
      <c r="I1251" s="11"/>
      <c r="J1251" s="11"/>
      <c r="K1251" s="13">
        <f>K1254</f>
        <v>1</v>
      </c>
      <c r="L1251" s="13">
        <f>L1254</f>
        <v>105.46</v>
      </c>
      <c r="M1251" s="13">
        <f>M1254</f>
        <v>105.46</v>
      </c>
    </row>
    <row r="1252" spans="1:13" ht="45" x14ac:dyDescent="0.2">
      <c r="A1252" s="11"/>
      <c r="B1252" s="11"/>
      <c r="C1252" s="11"/>
      <c r="D1252" s="19" t="s">
        <v>1003</v>
      </c>
      <c r="E1252" s="11"/>
      <c r="F1252" s="11"/>
      <c r="G1252" s="11"/>
      <c r="H1252" s="11"/>
      <c r="I1252" s="11"/>
      <c r="J1252" s="11"/>
      <c r="K1252" s="11"/>
      <c r="L1252" s="11"/>
      <c r="M1252" s="11"/>
    </row>
    <row r="1253" spans="1:13" x14ac:dyDescent="0.2">
      <c r="A1253" s="11"/>
      <c r="B1253" s="11"/>
      <c r="C1253" s="11"/>
      <c r="D1253" s="19"/>
      <c r="E1253" s="12" t="s">
        <v>252</v>
      </c>
      <c r="F1253" s="11">
        <v>1</v>
      </c>
      <c r="G1253" s="17">
        <v>0</v>
      </c>
      <c r="H1253" s="17">
        <v>0</v>
      </c>
      <c r="I1253" s="17">
        <v>0</v>
      </c>
      <c r="J1253" s="13">
        <f>F1253*(G1253+ (G1253= 0))*(H1253+ (H1253= 0))*(I1253+ (I1253= 0))</f>
        <v>1</v>
      </c>
      <c r="K1253" s="11"/>
      <c r="L1253" s="11"/>
      <c r="M1253" s="11"/>
    </row>
    <row r="1254" spans="1:13" x14ac:dyDescent="0.2">
      <c r="A1254" s="11"/>
      <c r="B1254" s="11"/>
      <c r="C1254" s="11"/>
      <c r="D1254" s="19"/>
      <c r="E1254" s="11"/>
      <c r="F1254" s="11"/>
      <c r="G1254" s="11"/>
      <c r="H1254" s="11"/>
      <c r="I1254" s="11"/>
      <c r="J1254" s="16" t="s">
        <v>1004</v>
      </c>
      <c r="K1254" s="10">
        <f>SUM(J1253:J1253)</f>
        <v>1</v>
      </c>
      <c r="L1254" s="17">
        <v>105.46</v>
      </c>
      <c r="M1254" s="10">
        <f>ROUND(L1254*K1254,2)</f>
        <v>105.46</v>
      </c>
    </row>
    <row r="1255" spans="1:13" ht="0.95" customHeight="1" x14ac:dyDescent="0.2">
      <c r="A1255" s="18"/>
      <c r="B1255" s="18"/>
      <c r="C1255" s="18"/>
      <c r="D1255" s="26"/>
      <c r="E1255" s="18"/>
      <c r="F1255" s="18"/>
      <c r="G1255" s="18"/>
      <c r="H1255" s="18"/>
      <c r="I1255" s="18"/>
      <c r="J1255" s="18"/>
      <c r="K1255" s="18"/>
      <c r="L1255" s="18"/>
      <c r="M1255" s="18"/>
    </row>
    <row r="1256" spans="1:13" x14ac:dyDescent="0.2">
      <c r="A1256" s="12" t="s">
        <v>1005</v>
      </c>
      <c r="B1256" s="12" t="s">
        <v>20</v>
      </c>
      <c r="C1256" s="12" t="s">
        <v>111</v>
      </c>
      <c r="D1256" s="25" t="s">
        <v>1006</v>
      </c>
      <c r="E1256" s="11"/>
      <c r="F1256" s="11"/>
      <c r="G1256" s="11"/>
      <c r="H1256" s="11"/>
      <c r="I1256" s="11"/>
      <c r="J1256" s="11"/>
      <c r="K1256" s="13">
        <f>K1259</f>
        <v>1</v>
      </c>
      <c r="L1256" s="13">
        <f>L1259</f>
        <v>313.31</v>
      </c>
      <c r="M1256" s="13">
        <f>M1259</f>
        <v>313.31</v>
      </c>
    </row>
    <row r="1257" spans="1:13" ht="45" x14ac:dyDescent="0.2">
      <c r="A1257" s="11"/>
      <c r="B1257" s="11"/>
      <c r="C1257" s="11"/>
      <c r="D1257" s="19" t="s">
        <v>1007</v>
      </c>
      <c r="E1257" s="11"/>
      <c r="F1257" s="11"/>
      <c r="G1257" s="11"/>
      <c r="H1257" s="11"/>
      <c r="I1257" s="11"/>
      <c r="J1257" s="11"/>
      <c r="K1257" s="11"/>
      <c r="L1257" s="11"/>
      <c r="M1257" s="11"/>
    </row>
    <row r="1258" spans="1:13" x14ac:dyDescent="0.2">
      <c r="A1258" s="11"/>
      <c r="B1258" s="11"/>
      <c r="C1258" s="11"/>
      <c r="D1258" s="19"/>
      <c r="E1258" s="12" t="s">
        <v>252</v>
      </c>
      <c r="F1258" s="11">
        <v>1</v>
      </c>
      <c r="G1258" s="17">
        <v>0</v>
      </c>
      <c r="H1258" s="17">
        <v>0</v>
      </c>
      <c r="I1258" s="17">
        <v>0</v>
      </c>
      <c r="J1258" s="13">
        <f>F1258*(G1258+ (G1258= 0))*(H1258+ (H1258= 0))*(I1258+ (I1258= 0))</f>
        <v>1</v>
      </c>
      <c r="K1258" s="11"/>
      <c r="L1258" s="11"/>
      <c r="M1258" s="11"/>
    </row>
    <row r="1259" spans="1:13" x14ac:dyDescent="0.2">
      <c r="A1259" s="11"/>
      <c r="B1259" s="11"/>
      <c r="C1259" s="11"/>
      <c r="D1259" s="19"/>
      <c r="E1259" s="11"/>
      <c r="F1259" s="11"/>
      <c r="G1259" s="11"/>
      <c r="H1259" s="11"/>
      <c r="I1259" s="11"/>
      <c r="J1259" s="16" t="s">
        <v>1008</v>
      </c>
      <c r="K1259" s="10">
        <f>SUM(J1258:J1258)</f>
        <v>1</v>
      </c>
      <c r="L1259" s="17">
        <v>313.31</v>
      </c>
      <c r="M1259" s="10">
        <f>ROUND(L1259*K1259,2)</f>
        <v>313.31</v>
      </c>
    </row>
    <row r="1260" spans="1:13" ht="0.95" customHeight="1" x14ac:dyDescent="0.2">
      <c r="A1260" s="18"/>
      <c r="B1260" s="18"/>
      <c r="C1260" s="18"/>
      <c r="D1260" s="26"/>
      <c r="E1260" s="18"/>
      <c r="F1260" s="18"/>
      <c r="G1260" s="18"/>
      <c r="H1260" s="18"/>
      <c r="I1260" s="18"/>
      <c r="J1260" s="18"/>
      <c r="K1260" s="18"/>
      <c r="L1260" s="18"/>
      <c r="M1260" s="18"/>
    </row>
    <row r="1261" spans="1:13" x14ac:dyDescent="0.2">
      <c r="A1261" s="12" t="s">
        <v>1009</v>
      </c>
      <c r="B1261" s="12" t="s">
        <v>20</v>
      </c>
      <c r="C1261" s="12" t="s">
        <v>96</v>
      </c>
      <c r="D1261" s="25" t="s">
        <v>1010</v>
      </c>
      <c r="E1261" s="11"/>
      <c r="F1261" s="11"/>
      <c r="G1261" s="11"/>
      <c r="H1261" s="11"/>
      <c r="I1261" s="11"/>
      <c r="J1261" s="11"/>
      <c r="K1261" s="13">
        <f>K1264</f>
        <v>3</v>
      </c>
      <c r="L1261" s="13">
        <f>L1264</f>
        <v>64</v>
      </c>
      <c r="M1261" s="13">
        <f>M1264</f>
        <v>192</v>
      </c>
    </row>
    <row r="1262" spans="1:13" ht="101.25" x14ac:dyDescent="0.2">
      <c r="A1262" s="11"/>
      <c r="B1262" s="11"/>
      <c r="C1262" s="11"/>
      <c r="D1262" s="19" t="s">
        <v>1011</v>
      </c>
      <c r="E1262" s="11"/>
      <c r="F1262" s="11"/>
      <c r="G1262" s="11"/>
      <c r="H1262" s="11"/>
      <c r="I1262" s="11"/>
      <c r="J1262" s="11"/>
      <c r="K1262" s="11"/>
      <c r="L1262" s="11"/>
      <c r="M1262" s="11"/>
    </row>
    <row r="1263" spans="1:13" x14ac:dyDescent="0.2">
      <c r="A1263" s="11"/>
      <c r="B1263" s="11"/>
      <c r="C1263" s="11"/>
      <c r="D1263" s="19"/>
      <c r="E1263" s="12" t="s">
        <v>243</v>
      </c>
      <c r="F1263" s="11">
        <v>3</v>
      </c>
      <c r="G1263" s="17">
        <v>1</v>
      </c>
      <c r="H1263" s="17">
        <v>0</v>
      </c>
      <c r="I1263" s="17">
        <v>0</v>
      </c>
      <c r="J1263" s="13">
        <f>F1263*(G1263+ (G1263= 0))*(H1263+ (H1263= 0))*(I1263+ (I1263= 0))</f>
        <v>3</v>
      </c>
      <c r="K1263" s="11"/>
      <c r="L1263" s="11"/>
      <c r="M1263" s="11"/>
    </row>
    <row r="1264" spans="1:13" x14ac:dyDescent="0.2">
      <c r="A1264" s="11"/>
      <c r="B1264" s="11"/>
      <c r="C1264" s="11"/>
      <c r="D1264" s="19"/>
      <c r="E1264" s="11"/>
      <c r="F1264" s="11"/>
      <c r="G1264" s="11"/>
      <c r="H1264" s="11"/>
      <c r="I1264" s="11"/>
      <c r="J1264" s="16" t="s">
        <v>1012</v>
      </c>
      <c r="K1264" s="10">
        <f>SUM(J1263:J1263)</f>
        <v>3</v>
      </c>
      <c r="L1264" s="17">
        <v>64</v>
      </c>
      <c r="M1264" s="10">
        <f>ROUND(L1264*K1264,2)</f>
        <v>192</v>
      </c>
    </row>
    <row r="1265" spans="1:13" ht="0.95" customHeight="1" x14ac:dyDescent="0.2">
      <c r="A1265" s="18"/>
      <c r="B1265" s="18"/>
      <c r="C1265" s="18"/>
      <c r="D1265" s="26"/>
      <c r="E1265" s="18"/>
      <c r="F1265" s="18"/>
      <c r="G1265" s="18"/>
      <c r="H1265" s="18"/>
      <c r="I1265" s="18"/>
      <c r="J1265" s="18"/>
      <c r="K1265" s="18"/>
      <c r="L1265" s="18"/>
      <c r="M1265" s="18"/>
    </row>
    <row r="1266" spans="1:13" x14ac:dyDescent="0.2">
      <c r="A1266" s="12" t="s">
        <v>1013</v>
      </c>
      <c r="B1266" s="12" t="s">
        <v>20</v>
      </c>
      <c r="C1266" s="12" t="s">
        <v>96</v>
      </c>
      <c r="D1266" s="25" t="s">
        <v>1014</v>
      </c>
      <c r="E1266" s="11"/>
      <c r="F1266" s="11"/>
      <c r="G1266" s="11"/>
      <c r="H1266" s="11"/>
      <c r="I1266" s="11"/>
      <c r="J1266" s="11"/>
      <c r="K1266" s="13">
        <f>K1269</f>
        <v>2</v>
      </c>
      <c r="L1266" s="13">
        <f>L1269</f>
        <v>214.49</v>
      </c>
      <c r="M1266" s="13">
        <f>M1269</f>
        <v>428.98</v>
      </c>
    </row>
    <row r="1267" spans="1:13" ht="101.25" x14ac:dyDescent="0.2">
      <c r="A1267" s="11"/>
      <c r="B1267" s="11"/>
      <c r="C1267" s="11"/>
      <c r="D1267" s="19" t="s">
        <v>1015</v>
      </c>
      <c r="E1267" s="11"/>
      <c r="F1267" s="11"/>
      <c r="G1267" s="11"/>
      <c r="H1267" s="11"/>
      <c r="I1267" s="11"/>
      <c r="J1267" s="11"/>
      <c r="K1267" s="11"/>
      <c r="L1267" s="11"/>
      <c r="M1267" s="11"/>
    </row>
    <row r="1268" spans="1:13" x14ac:dyDescent="0.2">
      <c r="A1268" s="11"/>
      <c r="B1268" s="11"/>
      <c r="C1268" s="11"/>
      <c r="D1268" s="19"/>
      <c r="E1268" s="12" t="s">
        <v>35</v>
      </c>
      <c r="F1268" s="11">
        <v>1</v>
      </c>
      <c r="G1268" s="17">
        <v>2</v>
      </c>
      <c r="H1268" s="17">
        <v>0</v>
      </c>
      <c r="I1268" s="17">
        <v>0</v>
      </c>
      <c r="J1268" s="13">
        <f>F1268*(G1268+ (G1268= 0))*(H1268+ (H1268= 0))*(I1268+ (I1268= 0))</f>
        <v>2</v>
      </c>
      <c r="K1268" s="11"/>
      <c r="L1268" s="11"/>
      <c r="M1268" s="11"/>
    </row>
    <row r="1269" spans="1:13" x14ac:dyDescent="0.2">
      <c r="A1269" s="11"/>
      <c r="B1269" s="11"/>
      <c r="C1269" s="11"/>
      <c r="D1269" s="19"/>
      <c r="E1269" s="11"/>
      <c r="F1269" s="11"/>
      <c r="G1269" s="11"/>
      <c r="H1269" s="11"/>
      <c r="I1269" s="11"/>
      <c r="J1269" s="16" t="s">
        <v>1016</v>
      </c>
      <c r="K1269" s="10">
        <f>SUM(J1268:J1268)</f>
        <v>2</v>
      </c>
      <c r="L1269" s="17">
        <v>214.49</v>
      </c>
      <c r="M1269" s="10">
        <f>ROUND(L1269*K1269,2)</f>
        <v>428.98</v>
      </c>
    </row>
    <row r="1270" spans="1:13" ht="0.95" customHeight="1" x14ac:dyDescent="0.2">
      <c r="A1270" s="18"/>
      <c r="B1270" s="18"/>
      <c r="C1270" s="18"/>
      <c r="D1270" s="26"/>
      <c r="E1270" s="18"/>
      <c r="F1270" s="18"/>
      <c r="G1270" s="18"/>
      <c r="H1270" s="18"/>
      <c r="I1270" s="18"/>
      <c r="J1270" s="18"/>
      <c r="K1270" s="18"/>
      <c r="L1270" s="18"/>
      <c r="M1270" s="18"/>
    </row>
    <row r="1271" spans="1:13" x14ac:dyDescent="0.2">
      <c r="A1271" s="12" t="s">
        <v>1017</v>
      </c>
      <c r="B1271" s="12" t="s">
        <v>20</v>
      </c>
      <c r="C1271" s="12" t="s">
        <v>21</v>
      </c>
      <c r="D1271" s="25" t="s">
        <v>1018</v>
      </c>
      <c r="E1271" s="11"/>
      <c r="F1271" s="11"/>
      <c r="G1271" s="11"/>
      <c r="H1271" s="11"/>
      <c r="I1271" s="11"/>
      <c r="J1271" s="11"/>
      <c r="K1271" s="13">
        <f>K1275</f>
        <v>2.09</v>
      </c>
      <c r="L1271" s="13">
        <f>L1275</f>
        <v>142.66999999999999</v>
      </c>
      <c r="M1271" s="13">
        <f>M1275</f>
        <v>298.18</v>
      </c>
    </row>
    <row r="1272" spans="1:13" ht="112.5" x14ac:dyDescent="0.2">
      <c r="A1272" s="11"/>
      <c r="B1272" s="11"/>
      <c r="C1272" s="11"/>
      <c r="D1272" s="19" t="s">
        <v>1019</v>
      </c>
      <c r="E1272" s="11"/>
      <c r="F1272" s="11"/>
      <c r="G1272" s="11"/>
      <c r="H1272" s="11"/>
      <c r="I1272" s="11"/>
      <c r="J1272" s="11"/>
      <c r="K1272" s="11"/>
      <c r="L1272" s="11"/>
      <c r="M1272" s="11"/>
    </row>
    <row r="1273" spans="1:13" x14ac:dyDescent="0.2">
      <c r="A1273" s="11"/>
      <c r="B1273" s="11"/>
      <c r="C1273" s="11"/>
      <c r="D1273" s="19"/>
      <c r="E1273" s="12" t="s">
        <v>252</v>
      </c>
      <c r="F1273" s="11">
        <v>1</v>
      </c>
      <c r="G1273" s="17">
        <v>0.66</v>
      </c>
      <c r="H1273" s="17">
        <v>0</v>
      </c>
      <c r="I1273" s="17">
        <v>0</v>
      </c>
      <c r="J1273" s="13">
        <f>F1273*(G1273+ (G1273= 0))*(H1273+ (H1273= 0))*(I1273+ (I1273= 0))</f>
        <v>0.66</v>
      </c>
      <c r="K1273" s="11"/>
      <c r="L1273" s="11"/>
      <c r="M1273" s="11"/>
    </row>
    <row r="1274" spans="1:13" x14ac:dyDescent="0.2">
      <c r="A1274" s="11"/>
      <c r="B1274" s="11"/>
      <c r="C1274" s="11"/>
      <c r="D1274" s="19"/>
      <c r="E1274" s="12" t="s">
        <v>257</v>
      </c>
      <c r="F1274" s="11">
        <v>1</v>
      </c>
      <c r="G1274" s="17">
        <v>1.43</v>
      </c>
      <c r="H1274" s="17">
        <v>0</v>
      </c>
      <c r="I1274" s="17">
        <v>0</v>
      </c>
      <c r="J1274" s="13">
        <f>F1274*(G1274+ (G1274= 0))*(H1274+ (H1274= 0))*(I1274+ (I1274= 0))</f>
        <v>1.43</v>
      </c>
      <c r="K1274" s="11"/>
      <c r="L1274" s="11"/>
      <c r="M1274" s="11"/>
    </row>
    <row r="1275" spans="1:13" x14ac:dyDescent="0.2">
      <c r="A1275" s="11"/>
      <c r="B1275" s="11"/>
      <c r="C1275" s="11"/>
      <c r="D1275" s="19"/>
      <c r="E1275" s="11"/>
      <c r="F1275" s="11"/>
      <c r="G1275" s="11"/>
      <c r="H1275" s="11"/>
      <c r="I1275" s="11"/>
      <c r="J1275" s="16" t="s">
        <v>1020</v>
      </c>
      <c r="K1275" s="10">
        <f>SUM(J1273:J1274)</f>
        <v>2.09</v>
      </c>
      <c r="L1275" s="17">
        <v>142.66999999999999</v>
      </c>
      <c r="M1275" s="10">
        <f>ROUND(L1275*K1275,2)</f>
        <v>298.18</v>
      </c>
    </row>
    <row r="1276" spans="1:13" ht="0.95" customHeight="1" x14ac:dyDescent="0.2">
      <c r="A1276" s="18"/>
      <c r="B1276" s="18"/>
      <c r="C1276" s="18"/>
      <c r="D1276" s="26"/>
      <c r="E1276" s="18"/>
      <c r="F1276" s="18"/>
      <c r="G1276" s="18"/>
      <c r="H1276" s="18"/>
      <c r="I1276" s="18"/>
      <c r="J1276" s="18"/>
      <c r="K1276" s="18"/>
      <c r="L1276" s="18"/>
      <c r="M1276" s="18"/>
    </row>
    <row r="1277" spans="1:13" x14ac:dyDescent="0.2">
      <c r="A1277" s="12" t="s">
        <v>1021</v>
      </c>
      <c r="B1277" s="12" t="s">
        <v>20</v>
      </c>
      <c r="C1277" s="12" t="s">
        <v>21</v>
      </c>
      <c r="D1277" s="25" t="s">
        <v>1022</v>
      </c>
      <c r="E1277" s="11"/>
      <c r="F1277" s="11"/>
      <c r="G1277" s="11"/>
      <c r="H1277" s="11"/>
      <c r="I1277" s="11"/>
      <c r="J1277" s="11"/>
      <c r="K1277" s="13">
        <f>K1281</f>
        <v>26.1</v>
      </c>
      <c r="L1277" s="13">
        <f>L1281</f>
        <v>67.22</v>
      </c>
      <c r="M1277" s="13">
        <f>M1281</f>
        <v>1754.44</v>
      </c>
    </row>
    <row r="1278" spans="1:13" ht="22.5" x14ac:dyDescent="0.2">
      <c r="A1278" s="11"/>
      <c r="B1278" s="11"/>
      <c r="C1278" s="11"/>
      <c r="D1278" s="19" t="s">
        <v>1023</v>
      </c>
      <c r="E1278" s="11"/>
      <c r="F1278" s="11"/>
      <c r="G1278" s="11"/>
      <c r="H1278" s="11"/>
      <c r="I1278" s="11"/>
      <c r="J1278" s="11"/>
      <c r="K1278" s="11"/>
      <c r="L1278" s="11"/>
      <c r="M1278" s="11"/>
    </row>
    <row r="1279" spans="1:13" x14ac:dyDescent="0.2">
      <c r="A1279" s="11"/>
      <c r="B1279" s="11"/>
      <c r="C1279" s="11"/>
      <c r="D1279" s="19"/>
      <c r="E1279" s="12" t="s">
        <v>1024</v>
      </c>
      <c r="F1279" s="11">
        <v>1</v>
      </c>
      <c r="G1279" s="17">
        <v>21</v>
      </c>
      <c r="H1279" s="17">
        <v>0</v>
      </c>
      <c r="I1279" s="17">
        <v>0</v>
      </c>
      <c r="J1279" s="13">
        <f>F1279*(G1279+ (G1279= 0))*(H1279+ (H1279= 0))*(I1279+ (I1279= 0))</f>
        <v>21</v>
      </c>
      <c r="K1279" s="11"/>
      <c r="L1279" s="11"/>
      <c r="M1279" s="11"/>
    </row>
    <row r="1280" spans="1:13" x14ac:dyDescent="0.2">
      <c r="A1280" s="11"/>
      <c r="B1280" s="11"/>
      <c r="C1280" s="11"/>
      <c r="D1280" s="19"/>
      <c r="E1280" s="12" t="s">
        <v>0</v>
      </c>
      <c r="F1280" s="11">
        <v>1</v>
      </c>
      <c r="G1280" s="17">
        <v>5.0999999999999996</v>
      </c>
      <c r="H1280" s="17">
        <v>0</v>
      </c>
      <c r="I1280" s="17">
        <v>0</v>
      </c>
      <c r="J1280" s="13">
        <f>F1280*(G1280+ (G1280= 0))*(H1280+ (H1280= 0))*(I1280+ (I1280= 0))</f>
        <v>5.0999999999999996</v>
      </c>
      <c r="K1280" s="11"/>
      <c r="L1280" s="11"/>
      <c r="M1280" s="11"/>
    </row>
    <row r="1281" spans="1:13" x14ac:dyDescent="0.2">
      <c r="A1281" s="11"/>
      <c r="B1281" s="11"/>
      <c r="C1281" s="11"/>
      <c r="D1281" s="19"/>
      <c r="E1281" s="11"/>
      <c r="F1281" s="11"/>
      <c r="G1281" s="11"/>
      <c r="H1281" s="11"/>
      <c r="I1281" s="11"/>
      <c r="J1281" s="16" t="s">
        <v>1025</v>
      </c>
      <c r="K1281" s="10">
        <f>SUM(J1279:J1280)</f>
        <v>26.1</v>
      </c>
      <c r="L1281" s="17">
        <v>67.22</v>
      </c>
      <c r="M1281" s="10">
        <f>ROUND(L1281*K1281,2)</f>
        <v>1754.44</v>
      </c>
    </row>
    <row r="1282" spans="1:13" ht="0.95" customHeight="1" x14ac:dyDescent="0.2">
      <c r="A1282" s="18"/>
      <c r="B1282" s="18"/>
      <c r="C1282" s="18"/>
      <c r="D1282" s="26"/>
      <c r="E1282" s="18"/>
      <c r="F1282" s="18"/>
      <c r="G1282" s="18"/>
      <c r="H1282" s="18"/>
      <c r="I1282" s="18"/>
      <c r="J1282" s="18"/>
      <c r="K1282" s="18"/>
      <c r="L1282" s="18"/>
      <c r="M1282" s="18"/>
    </row>
    <row r="1283" spans="1:13" x14ac:dyDescent="0.2">
      <c r="A1283" s="12" t="s">
        <v>1026</v>
      </c>
      <c r="B1283" s="12" t="s">
        <v>20</v>
      </c>
      <c r="C1283" s="12" t="s">
        <v>21</v>
      </c>
      <c r="D1283" s="25" t="s">
        <v>1027</v>
      </c>
      <c r="E1283" s="11"/>
      <c r="F1283" s="11"/>
      <c r="G1283" s="11"/>
      <c r="H1283" s="11"/>
      <c r="I1283" s="11"/>
      <c r="J1283" s="11"/>
      <c r="K1283" s="13">
        <f>K1286</f>
        <v>23.52</v>
      </c>
      <c r="L1283" s="13">
        <f>L1286</f>
        <v>102.3</v>
      </c>
      <c r="M1283" s="13">
        <f>M1286</f>
        <v>2406.1</v>
      </c>
    </row>
    <row r="1284" spans="1:13" ht="258.75" x14ac:dyDescent="0.2">
      <c r="A1284" s="11"/>
      <c r="B1284" s="11"/>
      <c r="C1284" s="11"/>
      <c r="D1284" s="19" t="s">
        <v>1028</v>
      </c>
      <c r="E1284" s="11"/>
      <c r="F1284" s="11"/>
      <c r="G1284" s="11"/>
      <c r="H1284" s="11"/>
      <c r="I1284" s="11"/>
      <c r="J1284" s="11"/>
      <c r="K1284" s="11"/>
      <c r="L1284" s="11"/>
      <c r="M1284" s="11"/>
    </row>
    <row r="1285" spans="1:13" x14ac:dyDescent="0.2">
      <c r="A1285" s="11"/>
      <c r="B1285" s="11"/>
      <c r="C1285" s="11"/>
      <c r="D1285" s="19"/>
      <c r="E1285" s="12" t="s">
        <v>1029</v>
      </c>
      <c r="F1285" s="11">
        <v>1</v>
      </c>
      <c r="G1285" s="17">
        <v>5.6</v>
      </c>
      <c r="H1285" s="17">
        <v>0</v>
      </c>
      <c r="I1285" s="17">
        <v>4.2</v>
      </c>
      <c r="J1285" s="13">
        <f>F1285*(G1285+ (G1285= 0))*(H1285+ (H1285= 0))*(I1285+ (I1285= 0))</f>
        <v>23.52</v>
      </c>
      <c r="K1285" s="11"/>
      <c r="L1285" s="11"/>
      <c r="M1285" s="11"/>
    </row>
    <row r="1286" spans="1:13" x14ac:dyDescent="0.2">
      <c r="A1286" s="11"/>
      <c r="B1286" s="11"/>
      <c r="C1286" s="11"/>
      <c r="D1286" s="19"/>
      <c r="E1286" s="11"/>
      <c r="F1286" s="11"/>
      <c r="G1286" s="11"/>
      <c r="H1286" s="11"/>
      <c r="I1286" s="11"/>
      <c r="J1286" s="16" t="s">
        <v>1030</v>
      </c>
      <c r="K1286" s="10">
        <f>SUM(J1285:J1285)</f>
        <v>23.52</v>
      </c>
      <c r="L1286" s="17">
        <v>102.3</v>
      </c>
      <c r="M1286" s="10">
        <f>ROUND(L1286*K1286,2)</f>
        <v>2406.1</v>
      </c>
    </row>
    <row r="1287" spans="1:13" ht="0.95" customHeight="1" x14ac:dyDescent="0.2">
      <c r="A1287" s="18"/>
      <c r="B1287" s="18"/>
      <c r="C1287" s="18"/>
      <c r="D1287" s="26"/>
      <c r="E1287" s="18"/>
      <c r="F1287" s="18"/>
      <c r="G1287" s="18"/>
      <c r="H1287" s="18"/>
      <c r="I1287" s="18"/>
      <c r="J1287" s="18"/>
      <c r="K1287" s="18"/>
      <c r="L1287" s="18"/>
      <c r="M1287" s="18"/>
    </row>
    <row r="1288" spans="1:13" x14ac:dyDescent="0.2">
      <c r="A1288" s="12" t="s">
        <v>1031</v>
      </c>
      <c r="B1288" s="12" t="s">
        <v>20</v>
      </c>
      <c r="C1288" s="12" t="s">
        <v>96</v>
      </c>
      <c r="D1288" s="25" t="s">
        <v>1032</v>
      </c>
      <c r="E1288" s="11"/>
      <c r="F1288" s="11"/>
      <c r="G1288" s="11"/>
      <c r="H1288" s="11"/>
      <c r="I1288" s="11"/>
      <c r="J1288" s="11"/>
      <c r="K1288" s="13">
        <f>K1293</f>
        <v>5.93</v>
      </c>
      <c r="L1288" s="13">
        <f>L1293</f>
        <v>553.38</v>
      </c>
      <c r="M1288" s="13">
        <f>M1293</f>
        <v>3281.54</v>
      </c>
    </row>
    <row r="1289" spans="1:13" ht="135" x14ac:dyDescent="0.2">
      <c r="A1289" s="11"/>
      <c r="B1289" s="11"/>
      <c r="C1289" s="11"/>
      <c r="D1289" s="19" t="s">
        <v>1033</v>
      </c>
      <c r="E1289" s="11"/>
      <c r="F1289" s="11"/>
      <c r="G1289" s="11"/>
      <c r="H1289" s="11"/>
      <c r="I1289" s="11"/>
      <c r="J1289" s="11"/>
      <c r="K1289" s="11"/>
      <c r="L1289" s="11"/>
      <c r="M1289" s="11"/>
    </row>
    <row r="1290" spans="1:13" x14ac:dyDescent="0.2">
      <c r="A1290" s="11"/>
      <c r="B1290" s="11"/>
      <c r="C1290" s="11"/>
      <c r="D1290" s="19"/>
      <c r="E1290" s="12" t="s">
        <v>781</v>
      </c>
      <c r="F1290" s="11">
        <v>1</v>
      </c>
      <c r="G1290" s="14">
        <v>1.35</v>
      </c>
      <c r="H1290" s="14">
        <v>0</v>
      </c>
      <c r="I1290" s="14">
        <v>0</v>
      </c>
      <c r="J1290" s="15">
        <f>F1290*(G1290+ (G1290= 0))*(H1290+ (H1290= 0))*(I1290+ (I1290= 0))</f>
        <v>1.35</v>
      </c>
      <c r="K1290" s="11"/>
      <c r="L1290" s="11"/>
      <c r="M1290" s="11"/>
    </row>
    <row r="1291" spans="1:13" x14ac:dyDescent="0.2">
      <c r="A1291" s="11"/>
      <c r="B1291" s="11"/>
      <c r="C1291" s="11"/>
      <c r="D1291" s="19"/>
      <c r="E1291" s="12" t="s">
        <v>776</v>
      </c>
      <c r="F1291" s="11">
        <v>1</v>
      </c>
      <c r="G1291" s="14">
        <v>3.33</v>
      </c>
      <c r="H1291" s="14">
        <v>0</v>
      </c>
      <c r="I1291" s="14">
        <v>0</v>
      </c>
      <c r="J1291" s="15">
        <f>F1291*(G1291+ (G1291= 0))*(H1291+ (H1291= 0))*(I1291+ (I1291= 0))</f>
        <v>3.33</v>
      </c>
      <c r="K1291" s="11"/>
      <c r="L1291" s="11"/>
      <c r="M1291" s="11"/>
    </row>
    <row r="1292" spans="1:13" x14ac:dyDescent="0.2">
      <c r="A1292" s="11"/>
      <c r="B1292" s="11"/>
      <c r="C1292" s="11"/>
      <c r="D1292" s="19"/>
      <c r="E1292" s="12" t="s">
        <v>0</v>
      </c>
      <c r="F1292" s="11">
        <v>1</v>
      </c>
      <c r="G1292" s="14">
        <v>1.25</v>
      </c>
      <c r="H1292" s="14">
        <v>0</v>
      </c>
      <c r="I1292" s="14">
        <v>0</v>
      </c>
      <c r="J1292" s="15">
        <f>F1292*(G1292+ (G1292= 0))*(H1292+ (H1292= 0))*(I1292+ (I1292= 0))</f>
        <v>1.25</v>
      </c>
      <c r="K1292" s="11"/>
      <c r="L1292" s="11"/>
      <c r="M1292" s="11"/>
    </row>
    <row r="1293" spans="1:13" x14ac:dyDescent="0.2">
      <c r="A1293" s="11"/>
      <c r="B1293" s="11"/>
      <c r="C1293" s="11"/>
      <c r="D1293" s="19"/>
      <c r="E1293" s="11"/>
      <c r="F1293" s="11"/>
      <c r="G1293" s="11"/>
      <c r="H1293" s="11"/>
      <c r="I1293" s="11"/>
      <c r="J1293" s="16" t="s">
        <v>1034</v>
      </c>
      <c r="K1293" s="10">
        <f>SUM(J1290:J1292)</f>
        <v>5.93</v>
      </c>
      <c r="L1293" s="17">
        <v>553.38</v>
      </c>
      <c r="M1293" s="10">
        <f>ROUND(L1293*K1293,2)</f>
        <v>3281.54</v>
      </c>
    </row>
    <row r="1294" spans="1:13" ht="0.95" customHeight="1" x14ac:dyDescent="0.2">
      <c r="A1294" s="18"/>
      <c r="B1294" s="18"/>
      <c r="C1294" s="18"/>
      <c r="D1294" s="26"/>
      <c r="E1294" s="18"/>
      <c r="F1294" s="18"/>
      <c r="G1294" s="18"/>
      <c r="H1294" s="18"/>
      <c r="I1294" s="18"/>
      <c r="J1294" s="18"/>
      <c r="K1294" s="18"/>
      <c r="L1294" s="18"/>
      <c r="M1294" s="18"/>
    </row>
    <row r="1295" spans="1:13" x14ac:dyDescent="0.2">
      <c r="A1295" s="12" t="s">
        <v>1035</v>
      </c>
      <c r="B1295" s="12" t="s">
        <v>20</v>
      </c>
      <c r="C1295" s="12" t="s">
        <v>96</v>
      </c>
      <c r="D1295" s="25" t="s">
        <v>1036</v>
      </c>
      <c r="E1295" s="11"/>
      <c r="F1295" s="11"/>
      <c r="G1295" s="11"/>
      <c r="H1295" s="11"/>
      <c r="I1295" s="11"/>
      <c r="J1295" s="11"/>
      <c r="K1295" s="13">
        <f>K1298</f>
        <v>2.6</v>
      </c>
      <c r="L1295" s="13">
        <f>L1298</f>
        <v>344.52</v>
      </c>
      <c r="M1295" s="13">
        <f>M1298</f>
        <v>895.75</v>
      </c>
    </row>
    <row r="1296" spans="1:13" ht="112.5" x14ac:dyDescent="0.2">
      <c r="A1296" s="11"/>
      <c r="B1296" s="11"/>
      <c r="C1296" s="11"/>
      <c r="D1296" s="19" t="s">
        <v>1037</v>
      </c>
      <c r="E1296" s="11"/>
      <c r="F1296" s="11"/>
      <c r="G1296" s="11"/>
      <c r="H1296" s="11"/>
      <c r="I1296" s="11"/>
      <c r="J1296" s="11"/>
      <c r="K1296" s="11"/>
      <c r="L1296" s="11"/>
      <c r="M1296" s="11"/>
    </row>
    <row r="1297" spans="1:13" x14ac:dyDescent="0.2">
      <c r="A1297" s="11"/>
      <c r="B1297" s="11"/>
      <c r="C1297" s="11"/>
      <c r="D1297" s="19"/>
      <c r="E1297" s="12" t="s">
        <v>781</v>
      </c>
      <c r="F1297" s="11">
        <v>1</v>
      </c>
      <c r="G1297" s="14">
        <v>2.6</v>
      </c>
      <c r="H1297" s="14">
        <v>0</v>
      </c>
      <c r="I1297" s="14">
        <v>0</v>
      </c>
      <c r="J1297" s="15">
        <f>F1297*(G1297+ (G1297= 0))*(H1297+ (H1297= 0))*(I1297+ (I1297= 0))</f>
        <v>2.6</v>
      </c>
      <c r="K1297" s="11"/>
      <c r="L1297" s="11"/>
      <c r="M1297" s="11"/>
    </row>
    <row r="1298" spans="1:13" x14ac:dyDescent="0.2">
      <c r="A1298" s="11"/>
      <c r="B1298" s="11"/>
      <c r="C1298" s="11"/>
      <c r="D1298" s="19"/>
      <c r="E1298" s="11"/>
      <c r="F1298" s="11"/>
      <c r="G1298" s="11"/>
      <c r="H1298" s="11"/>
      <c r="I1298" s="11"/>
      <c r="J1298" s="16" t="s">
        <v>1038</v>
      </c>
      <c r="K1298" s="10">
        <f>SUM(J1297:J1297)</f>
        <v>2.6</v>
      </c>
      <c r="L1298" s="17">
        <v>344.52</v>
      </c>
      <c r="M1298" s="10">
        <f>ROUND(L1298*K1298,2)</f>
        <v>895.75</v>
      </c>
    </row>
    <row r="1299" spans="1:13" ht="0.95" customHeight="1" x14ac:dyDescent="0.2">
      <c r="A1299" s="18"/>
      <c r="B1299" s="18"/>
      <c r="C1299" s="18"/>
      <c r="D1299" s="26"/>
      <c r="E1299" s="18"/>
      <c r="F1299" s="18"/>
      <c r="G1299" s="18"/>
      <c r="H1299" s="18"/>
      <c r="I1299" s="18"/>
      <c r="J1299" s="18"/>
      <c r="K1299" s="18"/>
      <c r="L1299" s="18"/>
      <c r="M1299" s="18"/>
    </row>
    <row r="1300" spans="1:13" x14ac:dyDescent="0.2">
      <c r="A1300" s="12" t="s">
        <v>1039</v>
      </c>
      <c r="B1300" s="12" t="s">
        <v>20</v>
      </c>
      <c r="C1300" s="12" t="s">
        <v>96</v>
      </c>
      <c r="D1300" s="25" t="s">
        <v>1040</v>
      </c>
      <c r="E1300" s="11"/>
      <c r="F1300" s="11"/>
      <c r="G1300" s="11"/>
      <c r="H1300" s="11"/>
      <c r="I1300" s="11"/>
      <c r="J1300" s="11"/>
      <c r="K1300" s="13">
        <f>K1304</f>
        <v>4.9000000000000004</v>
      </c>
      <c r="L1300" s="13">
        <f>L1304</f>
        <v>184.4</v>
      </c>
      <c r="M1300" s="13">
        <f>M1304</f>
        <v>903.56</v>
      </c>
    </row>
    <row r="1301" spans="1:13" ht="112.5" x14ac:dyDescent="0.2">
      <c r="A1301" s="11"/>
      <c r="B1301" s="11"/>
      <c r="C1301" s="11"/>
      <c r="D1301" s="19" t="s">
        <v>1041</v>
      </c>
      <c r="E1301" s="11"/>
      <c r="F1301" s="11"/>
      <c r="G1301" s="11"/>
      <c r="H1301" s="11"/>
      <c r="I1301" s="11"/>
      <c r="J1301" s="11"/>
      <c r="K1301" s="11"/>
      <c r="L1301" s="11"/>
      <c r="M1301" s="11"/>
    </row>
    <row r="1302" spans="1:13" x14ac:dyDescent="0.2">
      <c r="A1302" s="11"/>
      <c r="B1302" s="11"/>
      <c r="C1302" s="11"/>
      <c r="D1302" s="19"/>
      <c r="E1302" s="12" t="s">
        <v>781</v>
      </c>
      <c r="F1302" s="11">
        <v>1</v>
      </c>
      <c r="G1302" s="14">
        <v>3.9</v>
      </c>
      <c r="H1302" s="14">
        <v>0</v>
      </c>
      <c r="I1302" s="14">
        <v>0</v>
      </c>
      <c r="J1302" s="15">
        <f>F1302*(G1302+ (G1302= 0))*(H1302+ (H1302= 0))*(I1302+ (I1302= 0))</f>
        <v>3.9</v>
      </c>
      <c r="K1302" s="11"/>
      <c r="L1302" s="11"/>
      <c r="M1302" s="11"/>
    </row>
    <row r="1303" spans="1:13" x14ac:dyDescent="0.2">
      <c r="A1303" s="11"/>
      <c r="B1303" s="11"/>
      <c r="C1303" s="11"/>
      <c r="D1303" s="19"/>
      <c r="E1303" s="12" t="s">
        <v>0</v>
      </c>
      <c r="F1303" s="11">
        <v>1</v>
      </c>
      <c r="G1303" s="14">
        <v>1</v>
      </c>
      <c r="H1303" s="14">
        <v>0</v>
      </c>
      <c r="I1303" s="14">
        <v>0</v>
      </c>
      <c r="J1303" s="15">
        <f>F1303*(G1303+ (G1303= 0))*(H1303+ (H1303= 0))*(I1303+ (I1303= 0))</f>
        <v>1</v>
      </c>
      <c r="K1303" s="11"/>
      <c r="L1303" s="11"/>
      <c r="M1303" s="11"/>
    </row>
    <row r="1304" spans="1:13" x14ac:dyDescent="0.2">
      <c r="A1304" s="11"/>
      <c r="B1304" s="11"/>
      <c r="C1304" s="11"/>
      <c r="D1304" s="19"/>
      <c r="E1304" s="11"/>
      <c r="F1304" s="11"/>
      <c r="G1304" s="11"/>
      <c r="H1304" s="11"/>
      <c r="I1304" s="11"/>
      <c r="J1304" s="16" t="s">
        <v>1042</v>
      </c>
      <c r="K1304" s="10">
        <f>SUM(J1302:J1303)</f>
        <v>4.9000000000000004</v>
      </c>
      <c r="L1304" s="17">
        <v>184.4</v>
      </c>
      <c r="M1304" s="10">
        <f>ROUND(L1304*K1304,2)</f>
        <v>903.56</v>
      </c>
    </row>
    <row r="1305" spans="1:13" ht="0.95" customHeight="1" x14ac:dyDescent="0.2">
      <c r="A1305" s="18"/>
      <c r="B1305" s="18"/>
      <c r="C1305" s="18"/>
      <c r="D1305" s="26"/>
      <c r="E1305" s="18"/>
      <c r="F1305" s="18"/>
      <c r="G1305" s="18"/>
      <c r="H1305" s="18"/>
      <c r="I1305" s="18"/>
      <c r="J1305" s="18"/>
      <c r="K1305" s="18"/>
      <c r="L1305" s="18"/>
      <c r="M1305" s="18"/>
    </row>
    <row r="1306" spans="1:13" x14ac:dyDescent="0.2">
      <c r="A1306" s="12" t="s">
        <v>1043</v>
      </c>
      <c r="B1306" s="12" t="s">
        <v>20</v>
      </c>
      <c r="C1306" s="12" t="s">
        <v>96</v>
      </c>
      <c r="D1306" s="25" t="s">
        <v>1044</v>
      </c>
      <c r="E1306" s="11"/>
      <c r="F1306" s="11"/>
      <c r="G1306" s="11"/>
      <c r="H1306" s="11"/>
      <c r="I1306" s="11"/>
      <c r="J1306" s="11"/>
      <c r="K1306" s="13">
        <f>K1311</f>
        <v>8.14</v>
      </c>
      <c r="L1306" s="13">
        <f>L1311</f>
        <v>593.38</v>
      </c>
      <c r="M1306" s="13">
        <f>M1311</f>
        <v>4830.1099999999997</v>
      </c>
    </row>
    <row r="1307" spans="1:13" ht="146.25" x14ac:dyDescent="0.2">
      <c r="A1307" s="11"/>
      <c r="B1307" s="11"/>
      <c r="C1307" s="11"/>
      <c r="D1307" s="19" t="s">
        <v>1045</v>
      </c>
      <c r="E1307" s="11"/>
      <c r="F1307" s="11"/>
      <c r="G1307" s="11"/>
      <c r="H1307" s="11"/>
      <c r="I1307" s="11"/>
      <c r="J1307" s="11"/>
      <c r="K1307" s="11"/>
      <c r="L1307" s="11"/>
      <c r="M1307" s="11"/>
    </row>
    <row r="1308" spans="1:13" x14ac:dyDescent="0.2">
      <c r="A1308" s="11"/>
      <c r="B1308" s="11"/>
      <c r="C1308" s="11"/>
      <c r="D1308" s="19"/>
      <c r="E1308" s="12" t="s">
        <v>1046</v>
      </c>
      <c r="F1308" s="11">
        <v>1</v>
      </c>
      <c r="G1308" s="14">
        <v>4.3</v>
      </c>
      <c r="H1308" s="14">
        <v>0</v>
      </c>
      <c r="I1308" s="14">
        <v>0</v>
      </c>
      <c r="J1308" s="15">
        <f>F1308*(G1308+ (G1308= 0))*(H1308+ (H1308= 0))*(I1308+ (I1308= 0))</f>
        <v>4.3</v>
      </c>
      <c r="K1308" s="11"/>
      <c r="L1308" s="11"/>
      <c r="M1308" s="11"/>
    </row>
    <row r="1309" spans="1:13" x14ac:dyDescent="0.2">
      <c r="A1309" s="11"/>
      <c r="B1309" s="11"/>
      <c r="C1309" s="11"/>
      <c r="D1309" s="19"/>
      <c r="E1309" s="12" t="s">
        <v>0</v>
      </c>
      <c r="F1309" s="11">
        <v>1</v>
      </c>
      <c r="G1309" s="14">
        <v>1.72</v>
      </c>
      <c r="H1309" s="14">
        <v>0</v>
      </c>
      <c r="I1309" s="14">
        <v>0</v>
      </c>
      <c r="J1309" s="15">
        <f>F1309*(G1309+ (G1309= 0))*(H1309+ (H1309= 0))*(I1309+ (I1309= 0))</f>
        <v>1.72</v>
      </c>
      <c r="K1309" s="11"/>
      <c r="L1309" s="11"/>
      <c r="M1309" s="11"/>
    </row>
    <row r="1310" spans="1:13" x14ac:dyDescent="0.2">
      <c r="A1310" s="11"/>
      <c r="B1310" s="11"/>
      <c r="C1310" s="11"/>
      <c r="D1310" s="19"/>
      <c r="E1310" s="12" t="s">
        <v>1047</v>
      </c>
      <c r="F1310" s="11">
        <v>1</v>
      </c>
      <c r="G1310" s="14">
        <v>2.12</v>
      </c>
      <c r="H1310" s="14">
        <v>0</v>
      </c>
      <c r="I1310" s="14">
        <v>0</v>
      </c>
      <c r="J1310" s="15">
        <f>F1310*(G1310+ (G1310= 0))*(H1310+ (H1310= 0))*(I1310+ (I1310= 0))</f>
        <v>2.12</v>
      </c>
      <c r="K1310" s="11"/>
      <c r="L1310" s="11"/>
      <c r="M1310" s="11"/>
    </row>
    <row r="1311" spans="1:13" x14ac:dyDescent="0.2">
      <c r="A1311" s="11"/>
      <c r="B1311" s="11"/>
      <c r="C1311" s="11"/>
      <c r="D1311" s="19"/>
      <c r="E1311" s="11"/>
      <c r="F1311" s="11"/>
      <c r="G1311" s="11"/>
      <c r="H1311" s="11"/>
      <c r="I1311" s="11"/>
      <c r="J1311" s="16" t="s">
        <v>1048</v>
      </c>
      <c r="K1311" s="10">
        <f>SUM(J1308:J1310)</f>
        <v>8.14</v>
      </c>
      <c r="L1311" s="17">
        <v>593.38</v>
      </c>
      <c r="M1311" s="10">
        <f>ROUND(L1311*K1311,2)</f>
        <v>4830.1099999999997</v>
      </c>
    </row>
    <row r="1312" spans="1:13" ht="0.95" customHeight="1" x14ac:dyDescent="0.2">
      <c r="A1312" s="18"/>
      <c r="B1312" s="18"/>
      <c r="C1312" s="18"/>
      <c r="D1312" s="26"/>
      <c r="E1312" s="18"/>
      <c r="F1312" s="18"/>
      <c r="G1312" s="18"/>
      <c r="H1312" s="18"/>
      <c r="I1312" s="18"/>
      <c r="J1312" s="18"/>
      <c r="K1312" s="18"/>
      <c r="L1312" s="18"/>
      <c r="M1312" s="18"/>
    </row>
    <row r="1313" spans="1:13" x14ac:dyDescent="0.2">
      <c r="A1313" s="12" t="s">
        <v>1049</v>
      </c>
      <c r="B1313" s="12" t="s">
        <v>20</v>
      </c>
      <c r="C1313" s="12" t="s">
        <v>21</v>
      </c>
      <c r="D1313" s="25" t="s">
        <v>1050</v>
      </c>
      <c r="E1313" s="11"/>
      <c r="F1313" s="11"/>
      <c r="G1313" s="11"/>
      <c r="H1313" s="11"/>
      <c r="I1313" s="11"/>
      <c r="J1313" s="11"/>
      <c r="K1313" s="13">
        <f>K1333</f>
        <v>17.077200000000001</v>
      </c>
      <c r="L1313" s="13">
        <f>L1333</f>
        <v>287.86</v>
      </c>
      <c r="M1313" s="13">
        <f>M1333</f>
        <v>4915.84</v>
      </c>
    </row>
    <row r="1314" spans="1:13" ht="101.25" x14ac:dyDescent="0.2">
      <c r="A1314" s="11"/>
      <c r="B1314" s="11"/>
      <c r="C1314" s="11"/>
      <c r="D1314" s="19" t="s">
        <v>1051</v>
      </c>
      <c r="E1314" s="11"/>
      <c r="F1314" s="11"/>
      <c r="G1314" s="11"/>
      <c r="H1314" s="11"/>
      <c r="I1314" s="11"/>
      <c r="J1314" s="11"/>
      <c r="K1314" s="11"/>
      <c r="L1314" s="11"/>
      <c r="M1314" s="11"/>
    </row>
    <row r="1315" spans="1:13" x14ac:dyDescent="0.2">
      <c r="A1315" s="11"/>
      <c r="B1315" s="11"/>
      <c r="C1315" s="11"/>
      <c r="D1315" s="19"/>
      <c r="E1315" s="12" t="s">
        <v>1052</v>
      </c>
      <c r="F1315" s="11">
        <v>0</v>
      </c>
      <c r="G1315" s="17">
        <v>0</v>
      </c>
      <c r="H1315" s="17">
        <v>0</v>
      </c>
      <c r="I1315" s="17">
        <v>0</v>
      </c>
      <c r="J1315" s="13">
        <f>F1315*(G1315+ (G1315= 0))*(H1315+ (H1315= 0))*(I1315+ (I1315= 0))</f>
        <v>0</v>
      </c>
      <c r="K1315" s="11"/>
      <c r="L1315" s="11"/>
      <c r="M1315" s="11"/>
    </row>
    <row r="1316" spans="1:13" x14ac:dyDescent="0.2">
      <c r="A1316" s="11"/>
      <c r="B1316" s="11"/>
      <c r="C1316" s="11"/>
      <c r="D1316" s="19"/>
      <c r="E1316" s="12" t="s">
        <v>1053</v>
      </c>
      <c r="F1316" s="11">
        <v>1</v>
      </c>
      <c r="G1316" s="17">
        <v>2.11</v>
      </c>
      <c r="H1316" s="17">
        <v>0</v>
      </c>
      <c r="I1316" s="17">
        <v>0</v>
      </c>
      <c r="J1316" s="13">
        <f>F1316*(G1316+ (G1316= 0))*(H1316+ (H1316= 0))*(I1316+ (I1316= 0))</f>
        <v>2.11</v>
      </c>
      <c r="K1316" s="11"/>
      <c r="L1316" s="11"/>
      <c r="M1316" s="11"/>
    </row>
    <row r="1317" spans="1:13" x14ac:dyDescent="0.2">
      <c r="A1317" s="11"/>
      <c r="B1317" s="11"/>
      <c r="C1317" s="11"/>
      <c r="D1317" s="19"/>
      <c r="E1317" s="12" t="s">
        <v>0</v>
      </c>
      <c r="F1317" s="11">
        <v>1</v>
      </c>
      <c r="G1317" s="17">
        <v>0.79</v>
      </c>
      <c r="H1317" s="17">
        <v>0</v>
      </c>
      <c r="I1317" s="17">
        <v>0</v>
      </c>
      <c r="J1317" s="13">
        <f>F1317*(G1317+ (G1317= 0))*(H1317+ (H1317= 0))*(I1317+ (I1317= 0))</f>
        <v>0.79</v>
      </c>
      <c r="K1317" s="11"/>
      <c r="L1317" s="11"/>
      <c r="M1317" s="11"/>
    </row>
    <row r="1318" spans="1:13" x14ac:dyDescent="0.2">
      <c r="A1318" s="11"/>
      <c r="B1318" s="11"/>
      <c r="C1318" s="11"/>
      <c r="D1318" s="19"/>
      <c r="E1318" s="12" t="s">
        <v>1054</v>
      </c>
      <c r="F1318" s="11">
        <v>1</v>
      </c>
      <c r="G1318" s="17">
        <v>0.4</v>
      </c>
      <c r="H1318" s="17">
        <v>0</v>
      </c>
      <c r="I1318" s="17">
        <v>0.4</v>
      </c>
      <c r="J1318" s="13">
        <f>F1318*(G1318+ (G1318= 0))*(H1318+ (H1318= 0))*(I1318+ (I1318= 0))</f>
        <v>0.16000000000000003</v>
      </c>
      <c r="K1318" s="11"/>
      <c r="L1318" s="11"/>
      <c r="M1318" s="11"/>
    </row>
    <row r="1319" spans="1:13" x14ac:dyDescent="0.2">
      <c r="A1319" s="11"/>
      <c r="B1319" s="11"/>
      <c r="C1319" s="11"/>
      <c r="D1319" s="19"/>
      <c r="E1319" s="12" t="s">
        <v>0</v>
      </c>
      <c r="F1319" s="11">
        <v>1</v>
      </c>
      <c r="G1319" s="17">
        <v>0.4</v>
      </c>
      <c r="H1319" s="17">
        <v>0</v>
      </c>
      <c r="I1319" s="17">
        <v>0.75</v>
      </c>
      <c r="J1319" s="13">
        <f>F1319*(G1319+ (G1319= 0))*(H1319+ (H1319= 0))*(I1319+ (I1319= 0))</f>
        <v>0.30000000000000004</v>
      </c>
      <c r="K1319" s="11"/>
      <c r="L1319" s="11"/>
      <c r="M1319" s="11"/>
    </row>
    <row r="1320" spans="1:13" x14ac:dyDescent="0.2">
      <c r="A1320" s="11"/>
      <c r="B1320" s="11"/>
      <c r="C1320" s="11"/>
      <c r="D1320" s="19"/>
      <c r="E1320" s="12" t="s">
        <v>1055</v>
      </c>
      <c r="F1320" s="11">
        <v>0</v>
      </c>
      <c r="G1320" s="17">
        <v>0</v>
      </c>
      <c r="H1320" s="17">
        <v>0</v>
      </c>
      <c r="I1320" s="17">
        <v>0</v>
      </c>
      <c r="J1320" s="13">
        <f>F1320*(G1320+ (G1320= 0))*(H1320+ (H1320= 0))*(I1320+ (I1320= 0))</f>
        <v>0</v>
      </c>
      <c r="K1320" s="11"/>
      <c r="L1320" s="11"/>
      <c r="M1320" s="11"/>
    </row>
    <row r="1321" spans="1:13" x14ac:dyDescent="0.2">
      <c r="A1321" s="11"/>
      <c r="B1321" s="11"/>
      <c r="C1321" s="11"/>
      <c r="D1321" s="19"/>
      <c r="E1321" s="12" t="s">
        <v>1053</v>
      </c>
      <c r="F1321" s="11">
        <v>1</v>
      </c>
      <c r="G1321" s="17">
        <v>2.29</v>
      </c>
      <c r="H1321" s="17">
        <v>0</v>
      </c>
      <c r="I1321" s="17">
        <v>0</v>
      </c>
      <c r="J1321" s="13">
        <f>F1321*(G1321+ (G1321= 0))*(H1321+ (H1321= 0))*(I1321+ (I1321= 0))</f>
        <v>2.29</v>
      </c>
      <c r="K1321" s="11"/>
      <c r="L1321" s="11"/>
      <c r="M1321" s="11"/>
    </row>
    <row r="1322" spans="1:13" x14ac:dyDescent="0.2">
      <c r="A1322" s="11"/>
      <c r="B1322" s="11"/>
      <c r="C1322" s="11"/>
      <c r="D1322" s="19"/>
      <c r="E1322" s="12" t="s">
        <v>0</v>
      </c>
      <c r="F1322" s="11">
        <v>1</v>
      </c>
      <c r="G1322" s="17">
        <v>0.42</v>
      </c>
      <c r="H1322" s="17">
        <v>0</v>
      </c>
      <c r="I1322" s="17">
        <v>0</v>
      </c>
      <c r="J1322" s="13">
        <f>F1322*(G1322+ (G1322= 0))*(H1322+ (H1322= 0))*(I1322+ (I1322= 0))</f>
        <v>0.42</v>
      </c>
      <c r="K1322" s="11"/>
      <c r="L1322" s="11"/>
      <c r="M1322" s="11"/>
    </row>
    <row r="1323" spans="1:13" x14ac:dyDescent="0.2">
      <c r="A1323" s="11"/>
      <c r="B1323" s="11"/>
      <c r="C1323" s="11"/>
      <c r="D1323" s="19"/>
      <c r="E1323" s="12" t="s">
        <v>0</v>
      </c>
      <c r="F1323" s="11">
        <v>1</v>
      </c>
      <c r="G1323" s="17">
        <v>2.0499999999999998</v>
      </c>
      <c r="H1323" s="17">
        <v>0</v>
      </c>
      <c r="I1323" s="17">
        <v>0</v>
      </c>
      <c r="J1323" s="13">
        <f>F1323*(G1323+ (G1323= 0))*(H1323+ (H1323= 0))*(I1323+ (I1323= 0))</f>
        <v>2.0499999999999998</v>
      </c>
      <c r="K1323" s="11"/>
      <c r="L1323" s="11"/>
      <c r="M1323" s="11"/>
    </row>
    <row r="1324" spans="1:13" x14ac:dyDescent="0.2">
      <c r="A1324" s="11"/>
      <c r="B1324" s="11"/>
      <c r="C1324" s="11"/>
      <c r="D1324" s="19"/>
      <c r="E1324" s="12" t="s">
        <v>0</v>
      </c>
      <c r="F1324" s="11">
        <v>1</v>
      </c>
      <c r="G1324" s="17">
        <v>1.37</v>
      </c>
      <c r="H1324" s="17">
        <v>0</v>
      </c>
      <c r="I1324" s="17">
        <v>0</v>
      </c>
      <c r="J1324" s="13">
        <f>F1324*(G1324+ (G1324= 0))*(H1324+ (H1324= 0))*(I1324+ (I1324= 0))</f>
        <v>1.37</v>
      </c>
      <c r="K1324" s="11"/>
      <c r="L1324" s="11"/>
      <c r="M1324" s="11"/>
    </row>
    <row r="1325" spans="1:13" x14ac:dyDescent="0.2">
      <c r="A1325" s="11"/>
      <c r="B1325" s="11"/>
      <c r="C1325" s="11"/>
      <c r="D1325" s="19"/>
      <c r="E1325" s="12" t="s">
        <v>1056</v>
      </c>
      <c r="F1325" s="11">
        <v>1</v>
      </c>
      <c r="G1325" s="17">
        <v>1.6</v>
      </c>
      <c r="H1325" s="17">
        <v>0</v>
      </c>
      <c r="I1325" s="17">
        <v>1.1499999999999999</v>
      </c>
      <c r="J1325" s="13">
        <f>F1325*(G1325+ (G1325= 0))*(H1325+ (H1325= 0))*(I1325+ (I1325= 0))</f>
        <v>1.8399999999999999</v>
      </c>
      <c r="K1325" s="11"/>
      <c r="L1325" s="11"/>
      <c r="M1325" s="11"/>
    </row>
    <row r="1326" spans="1:13" x14ac:dyDescent="0.2">
      <c r="A1326" s="11"/>
      <c r="B1326" s="11"/>
      <c r="C1326" s="11"/>
      <c r="D1326" s="19"/>
      <c r="E1326" s="12" t="s">
        <v>0</v>
      </c>
      <c r="F1326" s="11">
        <v>1</v>
      </c>
      <c r="G1326" s="17">
        <v>1.6</v>
      </c>
      <c r="H1326" s="17">
        <v>0</v>
      </c>
      <c r="I1326" s="17">
        <v>0.75</v>
      </c>
      <c r="J1326" s="13">
        <f>F1326*(G1326+ (G1326= 0))*(H1326+ (H1326= 0))*(I1326+ (I1326= 0))</f>
        <v>1.2000000000000002</v>
      </c>
      <c r="K1326" s="11"/>
      <c r="L1326" s="11"/>
      <c r="M1326" s="11"/>
    </row>
    <row r="1327" spans="1:13" x14ac:dyDescent="0.2">
      <c r="A1327" s="11"/>
      <c r="B1327" s="11"/>
      <c r="C1327" s="11"/>
      <c r="D1327" s="19"/>
      <c r="E1327" s="12" t="s">
        <v>0</v>
      </c>
      <c r="F1327" s="11">
        <v>1</v>
      </c>
      <c r="G1327" s="17">
        <v>3</v>
      </c>
      <c r="H1327" s="17">
        <v>0</v>
      </c>
      <c r="I1327" s="17">
        <v>1.1499999999999999</v>
      </c>
      <c r="J1327" s="13">
        <f>F1327*(G1327+ (G1327= 0))*(H1327+ (H1327= 0))*(I1327+ (I1327= 0))</f>
        <v>3.4499999999999997</v>
      </c>
      <c r="K1327" s="11"/>
      <c r="L1327" s="11"/>
      <c r="M1327" s="11"/>
    </row>
    <row r="1328" spans="1:13" x14ac:dyDescent="0.2">
      <c r="A1328" s="11"/>
      <c r="B1328" s="11"/>
      <c r="C1328" s="11"/>
      <c r="D1328" s="19"/>
      <c r="E1328" s="12" t="s">
        <v>1054</v>
      </c>
      <c r="F1328" s="11">
        <v>1</v>
      </c>
      <c r="G1328" s="17">
        <v>0.4</v>
      </c>
      <c r="H1328" s="17">
        <v>0</v>
      </c>
      <c r="I1328" s="17">
        <v>0.4</v>
      </c>
      <c r="J1328" s="13">
        <f>F1328*(G1328+ (G1328= 0))*(H1328+ (H1328= 0))*(I1328+ (I1328= 0))</f>
        <v>0.16000000000000003</v>
      </c>
      <c r="K1328" s="11"/>
      <c r="L1328" s="11"/>
      <c r="M1328" s="11"/>
    </row>
    <row r="1329" spans="1:13" x14ac:dyDescent="0.2">
      <c r="A1329" s="11"/>
      <c r="B1329" s="11"/>
      <c r="C1329" s="11"/>
      <c r="D1329" s="19"/>
      <c r="E1329" s="12" t="s">
        <v>0</v>
      </c>
      <c r="F1329" s="11">
        <v>1</v>
      </c>
      <c r="G1329" s="17">
        <v>0.4</v>
      </c>
      <c r="H1329" s="17">
        <v>0</v>
      </c>
      <c r="I1329" s="17">
        <v>0.75</v>
      </c>
      <c r="J1329" s="13">
        <f>F1329*(G1329+ (G1329= 0))*(H1329+ (H1329= 0))*(I1329+ (I1329= 0))</f>
        <v>0.30000000000000004</v>
      </c>
      <c r="K1329" s="11"/>
      <c r="L1329" s="11"/>
      <c r="M1329" s="11"/>
    </row>
    <row r="1330" spans="1:13" x14ac:dyDescent="0.2">
      <c r="A1330" s="11"/>
      <c r="B1330" s="11"/>
      <c r="C1330" s="11"/>
      <c r="D1330" s="19"/>
      <c r="E1330" s="12" t="s">
        <v>1057</v>
      </c>
      <c r="F1330" s="11">
        <v>0</v>
      </c>
      <c r="G1330" s="17">
        <v>0</v>
      </c>
      <c r="H1330" s="17">
        <v>0</v>
      </c>
      <c r="I1330" s="17">
        <v>0</v>
      </c>
      <c r="J1330" s="13">
        <f>F1330*(G1330+ (G1330= 0))*(H1330+ (H1330= 0))*(I1330+ (I1330= 0))</f>
        <v>0</v>
      </c>
      <c r="K1330" s="11"/>
      <c r="L1330" s="11"/>
      <c r="M1330" s="11"/>
    </row>
    <row r="1331" spans="1:13" x14ac:dyDescent="0.2">
      <c r="A1331" s="11"/>
      <c r="B1331" s="11"/>
      <c r="C1331" s="11"/>
      <c r="D1331" s="19"/>
      <c r="E1331" s="12" t="s">
        <v>257</v>
      </c>
      <c r="F1331" s="11">
        <v>1</v>
      </c>
      <c r="G1331" s="17">
        <v>1.18</v>
      </c>
      <c r="H1331" s="17">
        <v>0</v>
      </c>
      <c r="I1331" s="17">
        <v>0.5</v>
      </c>
      <c r="J1331" s="13">
        <f>F1331*(G1331+ (G1331= 0))*(H1331+ (H1331= 0))*(I1331+ (I1331= 0))</f>
        <v>0.59</v>
      </c>
      <c r="K1331" s="11"/>
      <c r="L1331" s="11"/>
      <c r="M1331" s="11"/>
    </row>
    <row r="1332" spans="1:13" x14ac:dyDescent="0.2">
      <c r="A1332" s="11"/>
      <c r="B1332" s="11"/>
      <c r="C1332" s="11"/>
      <c r="D1332" s="19"/>
      <c r="E1332" s="12" t="s">
        <v>0</v>
      </c>
      <c r="F1332" s="11">
        <v>1</v>
      </c>
      <c r="G1332" s="17">
        <v>1.18</v>
      </c>
      <c r="H1332" s="17">
        <v>0</v>
      </c>
      <c r="I1332" s="17">
        <v>0.04</v>
      </c>
      <c r="J1332" s="13">
        <f>F1332*(G1332+ (G1332= 0))*(H1332+ (H1332= 0))*(I1332+ (I1332= 0))</f>
        <v>4.7199999999999999E-2</v>
      </c>
      <c r="K1332" s="11"/>
      <c r="L1332" s="11"/>
      <c r="M1332" s="11"/>
    </row>
    <row r="1333" spans="1:13" x14ac:dyDescent="0.2">
      <c r="A1333" s="11"/>
      <c r="B1333" s="11"/>
      <c r="C1333" s="11"/>
      <c r="D1333" s="19"/>
      <c r="E1333" s="11"/>
      <c r="F1333" s="11"/>
      <c r="G1333" s="11"/>
      <c r="H1333" s="11"/>
      <c r="I1333" s="11"/>
      <c r="J1333" s="16" t="s">
        <v>1058</v>
      </c>
      <c r="K1333" s="10">
        <f>SUM(J1315:J1332)</f>
        <v>17.077200000000001</v>
      </c>
      <c r="L1333" s="17">
        <v>287.86</v>
      </c>
      <c r="M1333" s="10">
        <f>ROUND(L1333*K1333,2)</f>
        <v>4915.84</v>
      </c>
    </row>
    <row r="1334" spans="1:13" ht="0.95" customHeight="1" x14ac:dyDescent="0.2">
      <c r="A1334" s="18"/>
      <c r="B1334" s="18"/>
      <c r="C1334" s="18"/>
      <c r="D1334" s="26"/>
      <c r="E1334" s="18"/>
      <c r="F1334" s="18"/>
      <c r="G1334" s="18"/>
      <c r="H1334" s="18"/>
      <c r="I1334" s="18"/>
      <c r="J1334" s="18"/>
      <c r="K1334" s="18"/>
      <c r="L1334" s="18"/>
      <c r="M1334" s="18"/>
    </row>
    <row r="1335" spans="1:13" x14ac:dyDescent="0.2">
      <c r="A1335" s="12" t="s">
        <v>1059</v>
      </c>
      <c r="B1335" s="12" t="s">
        <v>20</v>
      </c>
      <c r="C1335" s="12" t="s">
        <v>21</v>
      </c>
      <c r="D1335" s="25" t="s">
        <v>1060</v>
      </c>
      <c r="E1335" s="11"/>
      <c r="F1335" s="11"/>
      <c r="G1335" s="11"/>
      <c r="H1335" s="11"/>
      <c r="I1335" s="11"/>
      <c r="J1335" s="11"/>
      <c r="K1335" s="13">
        <f>K1342</f>
        <v>9.5399999999999991</v>
      </c>
      <c r="L1335" s="13">
        <f>L1342</f>
        <v>241.29</v>
      </c>
      <c r="M1335" s="13">
        <f>M1342</f>
        <v>2301.91</v>
      </c>
    </row>
    <row r="1336" spans="1:13" ht="146.25" x14ac:dyDescent="0.2">
      <c r="A1336" s="11"/>
      <c r="B1336" s="11"/>
      <c r="C1336" s="11"/>
      <c r="D1336" s="19" t="s">
        <v>1061</v>
      </c>
      <c r="E1336" s="11"/>
      <c r="F1336" s="11"/>
      <c r="G1336" s="11"/>
      <c r="H1336" s="11"/>
      <c r="I1336" s="11"/>
      <c r="J1336" s="11"/>
      <c r="K1336" s="11"/>
      <c r="L1336" s="11"/>
      <c r="M1336" s="11"/>
    </row>
    <row r="1337" spans="1:13" x14ac:dyDescent="0.2">
      <c r="A1337" s="11"/>
      <c r="B1337" s="11"/>
      <c r="C1337" s="11"/>
      <c r="D1337" s="19"/>
      <c r="E1337" s="12" t="s">
        <v>1062</v>
      </c>
      <c r="F1337" s="11">
        <v>1</v>
      </c>
      <c r="G1337" s="17">
        <v>2</v>
      </c>
      <c r="H1337" s="17">
        <v>0</v>
      </c>
      <c r="I1337" s="17">
        <v>1.1499999999999999</v>
      </c>
      <c r="J1337" s="13">
        <f>F1337*(G1337+ (G1337= 0))*(H1337+ (H1337= 0))*(I1337+ (I1337= 0))</f>
        <v>2.2999999999999998</v>
      </c>
      <c r="K1337" s="11"/>
      <c r="L1337" s="11"/>
      <c r="M1337" s="11"/>
    </row>
    <row r="1338" spans="1:13" x14ac:dyDescent="0.2">
      <c r="A1338" s="11"/>
      <c r="B1338" s="11"/>
      <c r="C1338" s="11"/>
      <c r="D1338" s="19"/>
      <c r="E1338" s="12" t="s">
        <v>0</v>
      </c>
      <c r="F1338" s="11">
        <v>1</v>
      </c>
      <c r="G1338" s="17">
        <v>1</v>
      </c>
      <c r="H1338" s="17">
        <v>0</v>
      </c>
      <c r="I1338" s="17">
        <v>0.75</v>
      </c>
      <c r="J1338" s="13">
        <f>F1338*(G1338+ (G1338= 0))*(H1338+ (H1338= 0))*(I1338+ (I1338= 0))</f>
        <v>0.75</v>
      </c>
      <c r="K1338" s="11"/>
      <c r="L1338" s="11"/>
      <c r="M1338" s="11"/>
    </row>
    <row r="1339" spans="1:13" x14ac:dyDescent="0.2">
      <c r="A1339" s="11"/>
      <c r="B1339" s="11"/>
      <c r="C1339" s="11"/>
      <c r="D1339" s="19"/>
      <c r="E1339" s="12" t="s">
        <v>1063</v>
      </c>
      <c r="F1339" s="11">
        <v>1</v>
      </c>
      <c r="G1339" s="17">
        <v>3</v>
      </c>
      <c r="H1339" s="17">
        <v>0</v>
      </c>
      <c r="I1339" s="17">
        <v>1.1499999999999999</v>
      </c>
      <c r="J1339" s="13">
        <f>F1339*(G1339+ (G1339= 0))*(H1339+ (H1339= 0))*(I1339+ (I1339= 0))</f>
        <v>3.4499999999999997</v>
      </c>
      <c r="K1339" s="11"/>
      <c r="L1339" s="11"/>
      <c r="M1339" s="11"/>
    </row>
    <row r="1340" spans="1:13" x14ac:dyDescent="0.2">
      <c r="A1340" s="11"/>
      <c r="B1340" s="11"/>
      <c r="C1340" s="11"/>
      <c r="D1340" s="19"/>
      <c r="E1340" s="12" t="s">
        <v>0</v>
      </c>
      <c r="F1340" s="11">
        <v>1</v>
      </c>
      <c r="G1340" s="17">
        <v>1.6</v>
      </c>
      <c r="H1340" s="17">
        <v>0</v>
      </c>
      <c r="I1340" s="17">
        <v>0.75</v>
      </c>
      <c r="J1340" s="13">
        <f>F1340*(G1340+ (G1340= 0))*(H1340+ (H1340= 0))*(I1340+ (I1340= 0))</f>
        <v>1.2000000000000002</v>
      </c>
      <c r="K1340" s="11"/>
      <c r="L1340" s="11"/>
      <c r="M1340" s="11"/>
    </row>
    <row r="1341" spans="1:13" x14ac:dyDescent="0.2">
      <c r="A1341" s="11"/>
      <c r="B1341" s="11"/>
      <c r="C1341" s="11"/>
      <c r="D1341" s="19"/>
      <c r="E1341" s="12" t="s">
        <v>0</v>
      </c>
      <c r="F1341" s="11">
        <v>1</v>
      </c>
      <c r="G1341" s="17">
        <v>1.6</v>
      </c>
      <c r="H1341" s="17">
        <v>0</v>
      </c>
      <c r="I1341" s="17">
        <v>1.1499999999999999</v>
      </c>
      <c r="J1341" s="13">
        <f>F1341*(G1341+ (G1341= 0))*(H1341+ (H1341= 0))*(I1341+ (I1341= 0))</f>
        <v>1.8399999999999999</v>
      </c>
      <c r="K1341" s="11"/>
      <c r="L1341" s="11"/>
      <c r="M1341" s="11"/>
    </row>
    <row r="1342" spans="1:13" x14ac:dyDescent="0.2">
      <c r="A1342" s="11"/>
      <c r="B1342" s="11"/>
      <c r="C1342" s="11"/>
      <c r="D1342" s="19"/>
      <c r="E1342" s="11"/>
      <c r="F1342" s="11"/>
      <c r="G1342" s="11"/>
      <c r="H1342" s="11"/>
      <c r="I1342" s="11"/>
      <c r="J1342" s="16" t="s">
        <v>1064</v>
      </c>
      <c r="K1342" s="10">
        <f>SUM(J1337:J1341)</f>
        <v>9.5399999999999991</v>
      </c>
      <c r="L1342" s="17">
        <v>241.29</v>
      </c>
      <c r="M1342" s="10">
        <f>ROUND(L1342*K1342,2)</f>
        <v>2301.91</v>
      </c>
    </row>
    <row r="1343" spans="1:13" ht="0.95" customHeight="1" x14ac:dyDescent="0.2">
      <c r="A1343" s="18"/>
      <c r="B1343" s="18"/>
      <c r="C1343" s="18"/>
      <c r="D1343" s="26"/>
      <c r="E1343" s="18"/>
      <c r="F1343" s="18"/>
      <c r="G1343" s="18"/>
      <c r="H1343" s="18"/>
      <c r="I1343" s="18"/>
      <c r="J1343" s="18"/>
      <c r="K1343" s="18"/>
      <c r="L1343" s="18"/>
      <c r="M1343" s="18"/>
    </row>
    <row r="1344" spans="1:13" x14ac:dyDescent="0.2">
      <c r="A1344" s="11"/>
      <c r="B1344" s="11"/>
      <c r="C1344" s="11"/>
      <c r="D1344" s="19"/>
      <c r="E1344" s="11"/>
      <c r="F1344" s="11"/>
      <c r="G1344" s="11"/>
      <c r="H1344" s="11"/>
      <c r="I1344" s="11"/>
      <c r="J1344" s="16" t="s">
        <v>1065</v>
      </c>
      <c r="K1344" s="20">
        <v>1</v>
      </c>
      <c r="L1344" s="10">
        <f>M1192+M1197+M1202+M1207+M1212+M1219+M1225+M1231+M1237+M1243+M1249+M1254+M1259+M1264+M1269+M1275+M1281+M1286+M1293+M1298+M1304+M1311+M1333+M1342</f>
        <v>28102.6</v>
      </c>
      <c r="M1344" s="10">
        <f>ROUND(L1344*K1344,2)</f>
        <v>28102.6</v>
      </c>
    </row>
    <row r="1345" spans="1:13" ht="0.95" customHeight="1" x14ac:dyDescent="0.2">
      <c r="A1345" s="18"/>
      <c r="B1345" s="18"/>
      <c r="C1345" s="18"/>
      <c r="D1345" s="26"/>
      <c r="E1345" s="18"/>
      <c r="F1345" s="18"/>
      <c r="G1345" s="18"/>
      <c r="H1345" s="18"/>
      <c r="I1345" s="18"/>
      <c r="J1345" s="18"/>
      <c r="K1345" s="18"/>
      <c r="L1345" s="18"/>
      <c r="M1345" s="18"/>
    </row>
    <row r="1346" spans="1:13" x14ac:dyDescent="0.2">
      <c r="A1346" s="7" t="s">
        <v>1066</v>
      </c>
      <c r="B1346" s="7" t="s">
        <v>17</v>
      </c>
      <c r="C1346" s="7" t="s">
        <v>0</v>
      </c>
      <c r="D1346" s="24" t="s">
        <v>1067</v>
      </c>
      <c r="E1346" s="8"/>
      <c r="F1346" s="8"/>
      <c r="G1346" s="8"/>
      <c r="H1346" s="8"/>
      <c r="I1346" s="8"/>
      <c r="J1346" s="8"/>
      <c r="K1346" s="9">
        <f>K1416</f>
        <v>1</v>
      </c>
      <c r="L1346" s="10">
        <f>L1416</f>
        <v>3870.9199999999996</v>
      </c>
      <c r="M1346" s="10">
        <f>M1416</f>
        <v>3870.92</v>
      </c>
    </row>
    <row r="1347" spans="1:13" x14ac:dyDescent="0.2">
      <c r="A1347" s="11"/>
      <c r="B1347" s="11"/>
      <c r="C1347" s="11"/>
      <c r="D1347" s="19"/>
      <c r="E1347" s="11"/>
      <c r="F1347" s="11"/>
      <c r="G1347" s="11"/>
      <c r="H1347" s="11"/>
      <c r="I1347" s="11"/>
      <c r="J1347" s="11"/>
      <c r="K1347" s="11"/>
      <c r="L1347" s="11"/>
      <c r="M1347" s="11"/>
    </row>
    <row r="1348" spans="1:13" x14ac:dyDescent="0.2">
      <c r="A1348" s="12" t="s">
        <v>1068</v>
      </c>
      <c r="B1348" s="12" t="s">
        <v>20</v>
      </c>
      <c r="C1348" s="12" t="s">
        <v>111</v>
      </c>
      <c r="D1348" s="25" t="s">
        <v>1069</v>
      </c>
      <c r="E1348" s="11"/>
      <c r="F1348" s="11"/>
      <c r="G1348" s="11"/>
      <c r="H1348" s="11"/>
      <c r="I1348" s="11"/>
      <c r="J1348" s="11"/>
      <c r="K1348" s="13">
        <f>K1351</f>
        <v>1</v>
      </c>
      <c r="L1348" s="13">
        <f>L1351</f>
        <v>76.06</v>
      </c>
      <c r="M1348" s="13">
        <f>M1351</f>
        <v>76.06</v>
      </c>
    </row>
    <row r="1349" spans="1:13" ht="90" x14ac:dyDescent="0.2">
      <c r="A1349" s="11"/>
      <c r="B1349" s="11"/>
      <c r="C1349" s="11"/>
      <c r="D1349" s="19" t="s">
        <v>1070</v>
      </c>
      <c r="E1349" s="11"/>
      <c r="F1349" s="11"/>
      <c r="G1349" s="11"/>
      <c r="H1349" s="11"/>
      <c r="I1349" s="11"/>
      <c r="J1349" s="11"/>
      <c r="K1349" s="11"/>
      <c r="L1349" s="11"/>
      <c r="M1349" s="11"/>
    </row>
    <row r="1350" spans="1:13" x14ac:dyDescent="0.2">
      <c r="A1350" s="11"/>
      <c r="B1350" s="11"/>
      <c r="C1350" s="11"/>
      <c r="D1350" s="19"/>
      <c r="E1350" s="12" t="s">
        <v>35</v>
      </c>
      <c r="F1350" s="11">
        <v>1</v>
      </c>
      <c r="G1350" s="17">
        <v>0</v>
      </c>
      <c r="H1350" s="17">
        <v>0</v>
      </c>
      <c r="I1350" s="17">
        <v>0</v>
      </c>
      <c r="J1350" s="13">
        <f>F1350*(G1350+ (G1350= 0))*(H1350+ (H1350= 0))*(I1350+ (I1350= 0))</f>
        <v>1</v>
      </c>
      <c r="K1350" s="11"/>
      <c r="L1350" s="11"/>
      <c r="M1350" s="11"/>
    </row>
    <row r="1351" spans="1:13" x14ac:dyDescent="0.2">
      <c r="A1351" s="11"/>
      <c r="B1351" s="11"/>
      <c r="C1351" s="11"/>
      <c r="D1351" s="19"/>
      <c r="E1351" s="11"/>
      <c r="F1351" s="11"/>
      <c r="G1351" s="11"/>
      <c r="H1351" s="11"/>
      <c r="I1351" s="11"/>
      <c r="J1351" s="16" t="s">
        <v>1071</v>
      </c>
      <c r="K1351" s="10">
        <f>SUM(J1350:J1350)</f>
        <v>1</v>
      </c>
      <c r="L1351" s="17">
        <v>76.06</v>
      </c>
      <c r="M1351" s="10">
        <f>ROUND(L1351*K1351,2)</f>
        <v>76.06</v>
      </c>
    </row>
    <row r="1352" spans="1:13" ht="0.95" customHeight="1" x14ac:dyDescent="0.2">
      <c r="A1352" s="18"/>
      <c r="B1352" s="18"/>
      <c r="C1352" s="18"/>
      <c r="D1352" s="26"/>
      <c r="E1352" s="18"/>
      <c r="F1352" s="18"/>
      <c r="G1352" s="18"/>
      <c r="H1352" s="18"/>
      <c r="I1352" s="18"/>
      <c r="J1352" s="18"/>
      <c r="K1352" s="18"/>
      <c r="L1352" s="18"/>
      <c r="M1352" s="18"/>
    </row>
    <row r="1353" spans="1:13" ht="22.5" x14ac:dyDescent="0.2">
      <c r="A1353" s="12" t="s">
        <v>1072</v>
      </c>
      <c r="B1353" s="12" t="s">
        <v>20</v>
      </c>
      <c r="C1353" s="12" t="s">
        <v>96</v>
      </c>
      <c r="D1353" s="25" t="s">
        <v>1073</v>
      </c>
      <c r="E1353" s="11"/>
      <c r="F1353" s="11"/>
      <c r="G1353" s="11"/>
      <c r="H1353" s="11"/>
      <c r="I1353" s="11"/>
      <c r="J1353" s="11"/>
      <c r="K1353" s="13">
        <f>K1358</f>
        <v>4</v>
      </c>
      <c r="L1353" s="13">
        <f>L1358</f>
        <v>26.02</v>
      </c>
      <c r="M1353" s="13">
        <f>M1358</f>
        <v>104.08</v>
      </c>
    </row>
    <row r="1354" spans="1:13" ht="45" x14ac:dyDescent="0.2">
      <c r="A1354" s="11"/>
      <c r="B1354" s="11"/>
      <c r="C1354" s="11"/>
      <c r="D1354" s="19" t="s">
        <v>1074</v>
      </c>
      <c r="E1354" s="11"/>
      <c r="F1354" s="11"/>
      <c r="G1354" s="11"/>
      <c r="H1354" s="11"/>
      <c r="I1354" s="11"/>
      <c r="J1354" s="11"/>
      <c r="K1354" s="11"/>
      <c r="L1354" s="11"/>
      <c r="M1354" s="11"/>
    </row>
    <row r="1355" spans="1:13" x14ac:dyDescent="0.2">
      <c r="A1355" s="11"/>
      <c r="B1355" s="11"/>
      <c r="C1355" s="11"/>
      <c r="D1355" s="19"/>
      <c r="E1355" s="12" t="s">
        <v>1075</v>
      </c>
      <c r="F1355" s="11">
        <v>0</v>
      </c>
      <c r="G1355" s="17">
        <v>0</v>
      </c>
      <c r="H1355" s="17">
        <v>0</v>
      </c>
      <c r="I1355" s="17">
        <v>0</v>
      </c>
      <c r="J1355" s="13">
        <f>F1355*(G1355+ (G1355= 0))*(H1355+ (H1355= 0))*(I1355+ (I1355= 0))</f>
        <v>0</v>
      </c>
      <c r="K1355" s="11"/>
      <c r="L1355" s="11"/>
      <c r="M1355" s="11"/>
    </row>
    <row r="1356" spans="1:13" x14ac:dyDescent="0.2">
      <c r="A1356" s="11"/>
      <c r="B1356" s="11"/>
      <c r="C1356" s="11"/>
      <c r="D1356" s="19"/>
      <c r="E1356" s="12" t="s">
        <v>252</v>
      </c>
      <c r="F1356" s="11">
        <v>1</v>
      </c>
      <c r="G1356" s="17">
        <v>1</v>
      </c>
      <c r="H1356" s="17">
        <v>0</v>
      </c>
      <c r="I1356" s="17">
        <v>0</v>
      </c>
      <c r="J1356" s="13">
        <f>F1356*(G1356+ (G1356= 0))*(H1356+ (H1356= 0))*(I1356+ (I1356= 0))</f>
        <v>1</v>
      </c>
      <c r="K1356" s="11"/>
      <c r="L1356" s="11"/>
      <c r="M1356" s="11"/>
    </row>
    <row r="1357" spans="1:13" x14ac:dyDescent="0.2">
      <c r="A1357" s="11"/>
      <c r="B1357" s="11"/>
      <c r="C1357" s="11"/>
      <c r="D1357" s="19"/>
      <c r="E1357" s="12" t="s">
        <v>257</v>
      </c>
      <c r="F1357" s="11">
        <v>1</v>
      </c>
      <c r="G1357" s="17">
        <v>3</v>
      </c>
      <c r="H1357" s="17">
        <v>0</v>
      </c>
      <c r="I1357" s="17">
        <v>0</v>
      </c>
      <c r="J1357" s="13">
        <f>F1357*(G1357+ (G1357= 0))*(H1357+ (H1357= 0))*(I1357+ (I1357= 0))</f>
        <v>3</v>
      </c>
      <c r="K1357" s="11"/>
      <c r="L1357" s="11"/>
      <c r="M1357" s="11"/>
    </row>
    <row r="1358" spans="1:13" x14ac:dyDescent="0.2">
      <c r="A1358" s="11"/>
      <c r="B1358" s="11"/>
      <c r="C1358" s="11"/>
      <c r="D1358" s="19"/>
      <c r="E1358" s="11"/>
      <c r="F1358" s="11"/>
      <c r="G1358" s="11"/>
      <c r="H1358" s="11"/>
      <c r="I1358" s="11"/>
      <c r="J1358" s="16" t="s">
        <v>1076</v>
      </c>
      <c r="K1358" s="10">
        <f>SUM(J1355:J1357)</f>
        <v>4</v>
      </c>
      <c r="L1358" s="17">
        <v>26.02</v>
      </c>
      <c r="M1358" s="10">
        <f>ROUND(L1358*K1358,2)</f>
        <v>104.08</v>
      </c>
    </row>
    <row r="1359" spans="1:13" ht="0.95" customHeight="1" x14ac:dyDescent="0.2">
      <c r="A1359" s="18"/>
      <c r="B1359" s="18"/>
      <c r="C1359" s="18"/>
      <c r="D1359" s="26"/>
      <c r="E1359" s="18"/>
      <c r="F1359" s="18"/>
      <c r="G1359" s="18"/>
      <c r="H1359" s="18"/>
      <c r="I1359" s="18"/>
      <c r="J1359" s="18"/>
      <c r="K1359" s="18"/>
      <c r="L1359" s="18"/>
      <c r="M1359" s="18"/>
    </row>
    <row r="1360" spans="1:13" ht="22.5" x14ac:dyDescent="0.2">
      <c r="A1360" s="12" t="s">
        <v>1077</v>
      </c>
      <c r="B1360" s="12" t="s">
        <v>20</v>
      </c>
      <c r="C1360" s="12" t="s">
        <v>96</v>
      </c>
      <c r="D1360" s="25" t="s">
        <v>1078</v>
      </c>
      <c r="E1360" s="11"/>
      <c r="F1360" s="11"/>
      <c r="G1360" s="11"/>
      <c r="H1360" s="11"/>
      <c r="I1360" s="11"/>
      <c r="J1360" s="11"/>
      <c r="K1360" s="13">
        <f>K1363</f>
        <v>1</v>
      </c>
      <c r="L1360" s="13">
        <f>L1363</f>
        <v>26.45</v>
      </c>
      <c r="M1360" s="13">
        <f>M1363</f>
        <v>26.45</v>
      </c>
    </row>
    <row r="1361" spans="1:13" ht="45" x14ac:dyDescent="0.2">
      <c r="A1361" s="11"/>
      <c r="B1361" s="11"/>
      <c r="C1361" s="11"/>
      <c r="D1361" s="19" t="s">
        <v>1074</v>
      </c>
      <c r="E1361" s="11"/>
      <c r="F1361" s="11"/>
      <c r="G1361" s="11"/>
      <c r="H1361" s="11"/>
      <c r="I1361" s="11"/>
      <c r="J1361" s="11"/>
      <c r="K1361" s="11"/>
      <c r="L1361" s="11"/>
      <c r="M1361" s="11"/>
    </row>
    <row r="1362" spans="1:13" x14ac:dyDescent="0.2">
      <c r="A1362" s="11"/>
      <c r="B1362" s="11"/>
      <c r="C1362" s="11"/>
      <c r="D1362" s="19"/>
      <c r="E1362" s="12" t="s">
        <v>0</v>
      </c>
      <c r="F1362" s="11">
        <v>1</v>
      </c>
      <c r="G1362" s="17">
        <v>0</v>
      </c>
      <c r="H1362" s="17">
        <v>0</v>
      </c>
      <c r="I1362" s="17">
        <v>0</v>
      </c>
      <c r="J1362" s="13">
        <f>F1362*(G1362+ (G1362= 0))*(H1362+ (H1362= 0))*(I1362+ (I1362= 0))</f>
        <v>1</v>
      </c>
      <c r="K1362" s="11"/>
      <c r="L1362" s="11"/>
      <c r="M1362" s="11"/>
    </row>
    <row r="1363" spans="1:13" x14ac:dyDescent="0.2">
      <c r="A1363" s="11"/>
      <c r="B1363" s="11"/>
      <c r="C1363" s="11"/>
      <c r="D1363" s="19"/>
      <c r="E1363" s="11"/>
      <c r="F1363" s="11"/>
      <c r="G1363" s="11"/>
      <c r="H1363" s="11"/>
      <c r="I1363" s="11"/>
      <c r="J1363" s="16" t="s">
        <v>1079</v>
      </c>
      <c r="K1363" s="10">
        <f>SUM(J1362:J1362)</f>
        <v>1</v>
      </c>
      <c r="L1363" s="17">
        <v>26.45</v>
      </c>
      <c r="M1363" s="10">
        <f>ROUND(L1363*K1363,2)</f>
        <v>26.45</v>
      </c>
    </row>
    <row r="1364" spans="1:13" ht="0.95" customHeight="1" x14ac:dyDescent="0.2">
      <c r="A1364" s="18"/>
      <c r="B1364" s="18"/>
      <c r="C1364" s="18"/>
      <c r="D1364" s="26"/>
      <c r="E1364" s="18"/>
      <c r="F1364" s="18"/>
      <c r="G1364" s="18"/>
      <c r="H1364" s="18"/>
      <c r="I1364" s="18"/>
      <c r="J1364" s="18"/>
      <c r="K1364" s="18"/>
      <c r="L1364" s="18"/>
      <c r="M1364" s="18"/>
    </row>
    <row r="1365" spans="1:13" ht="22.5" x14ac:dyDescent="0.2">
      <c r="A1365" s="12" t="s">
        <v>1080</v>
      </c>
      <c r="B1365" s="12" t="s">
        <v>20</v>
      </c>
      <c r="C1365" s="12" t="s">
        <v>96</v>
      </c>
      <c r="D1365" s="25" t="s">
        <v>1081</v>
      </c>
      <c r="E1365" s="11"/>
      <c r="F1365" s="11"/>
      <c r="G1365" s="11"/>
      <c r="H1365" s="11"/>
      <c r="I1365" s="11"/>
      <c r="J1365" s="11"/>
      <c r="K1365" s="13">
        <f>K1374</f>
        <v>15</v>
      </c>
      <c r="L1365" s="13">
        <f>L1374</f>
        <v>47.93</v>
      </c>
      <c r="M1365" s="13">
        <f>M1374</f>
        <v>718.95</v>
      </c>
    </row>
    <row r="1366" spans="1:13" ht="56.25" x14ac:dyDescent="0.2">
      <c r="A1366" s="11"/>
      <c r="B1366" s="11"/>
      <c r="C1366" s="11"/>
      <c r="D1366" s="19" t="s">
        <v>1082</v>
      </c>
      <c r="E1366" s="11"/>
      <c r="F1366" s="11"/>
      <c r="G1366" s="11"/>
      <c r="H1366" s="11"/>
      <c r="I1366" s="11"/>
      <c r="J1366" s="11"/>
      <c r="K1366" s="11"/>
      <c r="L1366" s="11"/>
      <c r="M1366" s="11"/>
    </row>
    <row r="1367" spans="1:13" x14ac:dyDescent="0.2">
      <c r="A1367" s="11"/>
      <c r="B1367" s="11"/>
      <c r="C1367" s="11"/>
      <c r="D1367" s="19"/>
      <c r="E1367" s="12" t="s">
        <v>1083</v>
      </c>
      <c r="F1367" s="11">
        <v>0</v>
      </c>
      <c r="G1367" s="17">
        <v>0</v>
      </c>
      <c r="H1367" s="17">
        <v>0</v>
      </c>
      <c r="I1367" s="17">
        <v>0</v>
      </c>
      <c r="J1367" s="13">
        <f>F1367*(G1367+ (G1367= 0))*(H1367+ (H1367= 0))*(I1367+ (I1367= 0))</f>
        <v>0</v>
      </c>
      <c r="K1367" s="11"/>
      <c r="L1367" s="11"/>
      <c r="M1367" s="11"/>
    </row>
    <row r="1368" spans="1:13" x14ac:dyDescent="0.2">
      <c r="A1368" s="11"/>
      <c r="B1368" s="11"/>
      <c r="C1368" s="11"/>
      <c r="D1368" s="19"/>
      <c r="E1368" s="12" t="s">
        <v>54</v>
      </c>
      <c r="F1368" s="11">
        <v>1</v>
      </c>
      <c r="G1368" s="17">
        <v>1</v>
      </c>
      <c r="H1368" s="17">
        <v>0</v>
      </c>
      <c r="I1368" s="17">
        <v>0</v>
      </c>
      <c r="J1368" s="13">
        <f>F1368*(G1368+ (G1368= 0))*(H1368+ (H1368= 0))*(I1368+ (I1368= 0))</f>
        <v>1</v>
      </c>
      <c r="K1368" s="11"/>
      <c r="L1368" s="11"/>
      <c r="M1368" s="11"/>
    </row>
    <row r="1369" spans="1:13" x14ac:dyDescent="0.2">
      <c r="A1369" s="11"/>
      <c r="B1369" s="11"/>
      <c r="C1369" s="11"/>
      <c r="D1369" s="19"/>
      <c r="E1369" s="12" t="s">
        <v>385</v>
      </c>
      <c r="F1369" s="11">
        <v>1</v>
      </c>
      <c r="G1369" s="17">
        <v>1</v>
      </c>
      <c r="H1369" s="17">
        <v>0</v>
      </c>
      <c r="I1369" s="17">
        <v>0</v>
      </c>
      <c r="J1369" s="13">
        <f>F1369*(G1369+ (G1369= 0))*(H1369+ (H1369= 0))*(I1369+ (I1369= 0))</f>
        <v>1</v>
      </c>
      <c r="K1369" s="11"/>
      <c r="L1369" s="11"/>
      <c r="M1369" s="11"/>
    </row>
    <row r="1370" spans="1:13" x14ac:dyDescent="0.2">
      <c r="A1370" s="11"/>
      <c r="B1370" s="11"/>
      <c r="C1370" s="11"/>
      <c r="D1370" s="19"/>
      <c r="E1370" s="12" t="s">
        <v>1084</v>
      </c>
      <c r="F1370" s="11">
        <v>0</v>
      </c>
      <c r="G1370" s="17">
        <v>0</v>
      </c>
      <c r="H1370" s="17">
        <v>0</v>
      </c>
      <c r="I1370" s="17">
        <v>0</v>
      </c>
      <c r="J1370" s="13">
        <f>F1370*(G1370+ (G1370= 0))*(H1370+ (H1370= 0))*(I1370+ (I1370= 0))</f>
        <v>0</v>
      </c>
      <c r="K1370" s="11"/>
      <c r="L1370" s="11"/>
      <c r="M1370" s="11"/>
    </row>
    <row r="1371" spans="1:13" x14ac:dyDescent="0.2">
      <c r="A1371" s="11"/>
      <c r="B1371" s="11"/>
      <c r="C1371" s="11"/>
      <c r="D1371" s="19"/>
      <c r="E1371" s="12" t="s">
        <v>252</v>
      </c>
      <c r="F1371" s="11">
        <v>1</v>
      </c>
      <c r="G1371" s="17">
        <v>1</v>
      </c>
      <c r="H1371" s="17">
        <v>0</v>
      </c>
      <c r="I1371" s="17">
        <v>0</v>
      </c>
      <c r="J1371" s="13">
        <f>F1371*(G1371+ (G1371= 0))*(H1371+ (H1371= 0))*(I1371+ (I1371= 0))</f>
        <v>1</v>
      </c>
      <c r="K1371" s="11"/>
      <c r="L1371" s="11"/>
      <c r="M1371" s="11"/>
    </row>
    <row r="1372" spans="1:13" x14ac:dyDescent="0.2">
      <c r="A1372" s="11"/>
      <c r="B1372" s="11"/>
      <c r="C1372" s="11"/>
      <c r="D1372" s="19"/>
      <c r="E1372" s="12" t="s">
        <v>257</v>
      </c>
      <c r="F1372" s="11">
        <v>1</v>
      </c>
      <c r="G1372" s="17">
        <v>2</v>
      </c>
      <c r="H1372" s="17">
        <v>0</v>
      </c>
      <c r="I1372" s="17">
        <v>0</v>
      </c>
      <c r="J1372" s="13">
        <f>F1372*(G1372+ (G1372= 0))*(H1372+ (H1372= 0))*(I1372+ (I1372= 0))</f>
        <v>2</v>
      </c>
      <c r="K1372" s="11"/>
      <c r="L1372" s="11"/>
      <c r="M1372" s="11"/>
    </row>
    <row r="1373" spans="1:13" x14ac:dyDescent="0.2">
      <c r="A1373" s="11"/>
      <c r="B1373" s="11"/>
      <c r="C1373" s="11"/>
      <c r="D1373" s="19"/>
      <c r="E1373" s="12" t="s">
        <v>1085</v>
      </c>
      <c r="F1373" s="11">
        <v>1</v>
      </c>
      <c r="G1373" s="17">
        <v>10</v>
      </c>
      <c r="H1373" s="17">
        <v>0</v>
      </c>
      <c r="I1373" s="17">
        <v>0</v>
      </c>
      <c r="J1373" s="13">
        <f>F1373*(G1373+ (G1373= 0))*(H1373+ (H1373= 0))*(I1373+ (I1373= 0))</f>
        <v>10</v>
      </c>
      <c r="K1373" s="11"/>
      <c r="L1373" s="11"/>
      <c r="M1373" s="11"/>
    </row>
    <row r="1374" spans="1:13" x14ac:dyDescent="0.2">
      <c r="A1374" s="11"/>
      <c r="B1374" s="11"/>
      <c r="C1374" s="11"/>
      <c r="D1374" s="19"/>
      <c r="E1374" s="11"/>
      <c r="F1374" s="11"/>
      <c r="G1374" s="11"/>
      <c r="H1374" s="11"/>
      <c r="I1374" s="11"/>
      <c r="J1374" s="16" t="s">
        <v>1086</v>
      </c>
      <c r="K1374" s="10">
        <f>SUM(J1367:J1373)</f>
        <v>15</v>
      </c>
      <c r="L1374" s="17">
        <v>47.93</v>
      </c>
      <c r="M1374" s="10">
        <f>ROUND(L1374*K1374,2)</f>
        <v>718.95</v>
      </c>
    </row>
    <row r="1375" spans="1:13" ht="0.95" customHeight="1" x14ac:dyDescent="0.2">
      <c r="A1375" s="18"/>
      <c r="B1375" s="18"/>
      <c r="C1375" s="18"/>
      <c r="D1375" s="26"/>
      <c r="E1375" s="18"/>
      <c r="F1375" s="18"/>
      <c r="G1375" s="18"/>
      <c r="H1375" s="18"/>
      <c r="I1375" s="18"/>
      <c r="J1375" s="18"/>
      <c r="K1375" s="18"/>
      <c r="L1375" s="18"/>
      <c r="M1375" s="18"/>
    </row>
    <row r="1376" spans="1:13" ht="22.5" x14ac:dyDescent="0.2">
      <c r="A1376" s="12" t="s">
        <v>1087</v>
      </c>
      <c r="B1376" s="12" t="s">
        <v>20</v>
      </c>
      <c r="C1376" s="12" t="s">
        <v>96</v>
      </c>
      <c r="D1376" s="25" t="s">
        <v>1088</v>
      </c>
      <c r="E1376" s="11"/>
      <c r="F1376" s="11"/>
      <c r="G1376" s="11"/>
      <c r="H1376" s="11"/>
      <c r="I1376" s="11"/>
      <c r="J1376" s="11"/>
      <c r="K1376" s="13">
        <f>K1379</f>
        <v>2</v>
      </c>
      <c r="L1376" s="13">
        <f>L1379</f>
        <v>52.69</v>
      </c>
      <c r="M1376" s="13">
        <f>M1379</f>
        <v>105.38</v>
      </c>
    </row>
    <row r="1377" spans="1:13" ht="67.5" x14ac:dyDescent="0.2">
      <c r="A1377" s="11"/>
      <c r="B1377" s="11"/>
      <c r="C1377" s="11"/>
      <c r="D1377" s="19" t="s">
        <v>1089</v>
      </c>
      <c r="E1377" s="11"/>
      <c r="F1377" s="11"/>
      <c r="G1377" s="11"/>
      <c r="H1377" s="11"/>
      <c r="I1377" s="11"/>
      <c r="J1377" s="11"/>
      <c r="K1377" s="11"/>
      <c r="L1377" s="11"/>
      <c r="M1377" s="11"/>
    </row>
    <row r="1378" spans="1:13" x14ac:dyDescent="0.2">
      <c r="A1378" s="11"/>
      <c r="B1378" s="11"/>
      <c r="C1378" s="11"/>
      <c r="D1378" s="19"/>
      <c r="E1378" s="12" t="s">
        <v>535</v>
      </c>
      <c r="F1378" s="11">
        <v>1</v>
      </c>
      <c r="G1378" s="17">
        <v>2</v>
      </c>
      <c r="H1378" s="17">
        <v>0</v>
      </c>
      <c r="I1378" s="17">
        <v>0</v>
      </c>
      <c r="J1378" s="13">
        <f>F1378*(G1378+ (G1378= 0))*(H1378+ (H1378= 0))*(I1378+ (I1378= 0))</f>
        <v>2</v>
      </c>
      <c r="K1378" s="11"/>
      <c r="L1378" s="11"/>
      <c r="M1378" s="11"/>
    </row>
    <row r="1379" spans="1:13" x14ac:dyDescent="0.2">
      <c r="A1379" s="11"/>
      <c r="B1379" s="11"/>
      <c r="C1379" s="11"/>
      <c r="D1379" s="19"/>
      <c r="E1379" s="11"/>
      <c r="F1379" s="11"/>
      <c r="G1379" s="11"/>
      <c r="H1379" s="11"/>
      <c r="I1379" s="11"/>
      <c r="J1379" s="16" t="s">
        <v>1090</v>
      </c>
      <c r="K1379" s="10">
        <f>SUM(J1378:J1378)</f>
        <v>2</v>
      </c>
      <c r="L1379" s="17">
        <v>52.69</v>
      </c>
      <c r="M1379" s="10">
        <f>ROUND(L1379*K1379,2)</f>
        <v>105.38</v>
      </c>
    </row>
    <row r="1380" spans="1:13" ht="0.95" customHeight="1" x14ac:dyDescent="0.2">
      <c r="A1380" s="18"/>
      <c r="B1380" s="18"/>
      <c r="C1380" s="18"/>
      <c r="D1380" s="26"/>
      <c r="E1380" s="18"/>
      <c r="F1380" s="18"/>
      <c r="G1380" s="18"/>
      <c r="H1380" s="18"/>
      <c r="I1380" s="18"/>
      <c r="J1380" s="18"/>
      <c r="K1380" s="18"/>
      <c r="L1380" s="18"/>
      <c r="M1380" s="18"/>
    </row>
    <row r="1381" spans="1:13" x14ac:dyDescent="0.2">
      <c r="A1381" s="12" t="s">
        <v>1091</v>
      </c>
      <c r="B1381" s="12" t="s">
        <v>20</v>
      </c>
      <c r="C1381" s="12" t="s">
        <v>96</v>
      </c>
      <c r="D1381" s="25" t="s">
        <v>1092</v>
      </c>
      <c r="E1381" s="11"/>
      <c r="F1381" s="11"/>
      <c r="G1381" s="11"/>
      <c r="H1381" s="11"/>
      <c r="I1381" s="11"/>
      <c r="J1381" s="11"/>
      <c r="K1381" s="13">
        <f>K1384</f>
        <v>10</v>
      </c>
      <c r="L1381" s="13">
        <f>L1384</f>
        <v>76.989999999999995</v>
      </c>
      <c r="M1381" s="13">
        <f>M1384</f>
        <v>769.9</v>
      </c>
    </row>
    <row r="1382" spans="1:13" ht="180" x14ac:dyDescent="0.2">
      <c r="A1382" s="11"/>
      <c r="B1382" s="11"/>
      <c r="C1382" s="11"/>
      <c r="D1382" s="19" t="s">
        <v>1093</v>
      </c>
      <c r="E1382" s="11"/>
      <c r="F1382" s="11"/>
      <c r="G1382" s="11"/>
      <c r="H1382" s="11"/>
      <c r="I1382" s="11"/>
      <c r="J1382" s="11"/>
      <c r="K1382" s="11"/>
      <c r="L1382" s="11"/>
      <c r="M1382" s="11"/>
    </row>
    <row r="1383" spans="1:13" x14ac:dyDescent="0.2">
      <c r="A1383" s="11"/>
      <c r="B1383" s="11"/>
      <c r="C1383" s="11"/>
      <c r="D1383" s="19"/>
      <c r="E1383" s="12" t="s">
        <v>35</v>
      </c>
      <c r="F1383" s="11">
        <v>1</v>
      </c>
      <c r="G1383" s="17">
        <v>10</v>
      </c>
      <c r="H1383" s="17">
        <v>0</v>
      </c>
      <c r="I1383" s="17">
        <v>0</v>
      </c>
      <c r="J1383" s="13">
        <f>F1383*(G1383+ (G1383= 0))*(H1383+ (H1383= 0))*(I1383+ (I1383= 0))</f>
        <v>10</v>
      </c>
      <c r="K1383" s="11"/>
      <c r="L1383" s="11"/>
      <c r="M1383" s="11"/>
    </row>
    <row r="1384" spans="1:13" x14ac:dyDescent="0.2">
      <c r="A1384" s="11"/>
      <c r="B1384" s="11"/>
      <c r="C1384" s="11"/>
      <c r="D1384" s="19"/>
      <c r="E1384" s="11"/>
      <c r="F1384" s="11"/>
      <c r="G1384" s="11"/>
      <c r="H1384" s="11"/>
      <c r="I1384" s="11"/>
      <c r="J1384" s="16" t="s">
        <v>1094</v>
      </c>
      <c r="K1384" s="10">
        <f>SUM(J1383:J1383)</f>
        <v>10</v>
      </c>
      <c r="L1384" s="17">
        <v>76.989999999999995</v>
      </c>
      <c r="M1384" s="10">
        <f>ROUND(L1384*K1384,2)</f>
        <v>769.9</v>
      </c>
    </row>
    <row r="1385" spans="1:13" ht="0.95" customHeight="1" x14ac:dyDescent="0.2">
      <c r="A1385" s="18"/>
      <c r="B1385" s="18"/>
      <c r="C1385" s="18"/>
      <c r="D1385" s="26"/>
      <c r="E1385" s="18"/>
      <c r="F1385" s="18"/>
      <c r="G1385" s="18"/>
      <c r="H1385" s="18"/>
      <c r="I1385" s="18"/>
      <c r="J1385" s="18"/>
      <c r="K1385" s="18"/>
      <c r="L1385" s="18"/>
      <c r="M1385" s="18"/>
    </row>
    <row r="1386" spans="1:13" ht="22.5" x14ac:dyDescent="0.2">
      <c r="A1386" s="12" t="s">
        <v>1095</v>
      </c>
      <c r="B1386" s="12" t="s">
        <v>20</v>
      </c>
      <c r="C1386" s="12" t="s">
        <v>96</v>
      </c>
      <c r="D1386" s="25" t="s">
        <v>1096</v>
      </c>
      <c r="E1386" s="11"/>
      <c r="F1386" s="11"/>
      <c r="G1386" s="11"/>
      <c r="H1386" s="11"/>
      <c r="I1386" s="11"/>
      <c r="J1386" s="11"/>
      <c r="K1386" s="13">
        <f>K1389</f>
        <v>14</v>
      </c>
      <c r="L1386" s="13">
        <f>L1389</f>
        <v>24.97</v>
      </c>
      <c r="M1386" s="13">
        <f>M1389</f>
        <v>349.58</v>
      </c>
    </row>
    <row r="1387" spans="1:13" ht="45" x14ac:dyDescent="0.2">
      <c r="A1387" s="11"/>
      <c r="B1387" s="11"/>
      <c r="C1387" s="11"/>
      <c r="D1387" s="19" t="s">
        <v>1097</v>
      </c>
      <c r="E1387" s="11"/>
      <c r="F1387" s="11"/>
      <c r="G1387" s="11"/>
      <c r="H1387" s="11"/>
      <c r="I1387" s="11"/>
      <c r="J1387" s="11"/>
      <c r="K1387" s="11"/>
      <c r="L1387" s="11"/>
      <c r="M1387" s="11"/>
    </row>
    <row r="1388" spans="1:13" x14ac:dyDescent="0.2">
      <c r="A1388" s="11"/>
      <c r="B1388" s="11"/>
      <c r="C1388" s="11"/>
      <c r="D1388" s="19"/>
      <c r="E1388" s="12" t="s">
        <v>0</v>
      </c>
      <c r="F1388" s="11">
        <v>1</v>
      </c>
      <c r="G1388" s="14">
        <v>14</v>
      </c>
      <c r="H1388" s="14">
        <v>0</v>
      </c>
      <c r="I1388" s="14">
        <v>0</v>
      </c>
      <c r="J1388" s="15">
        <f>F1388*(G1388+ (G1388= 0))*(H1388+ (H1388= 0))*(I1388+ (I1388= 0))</f>
        <v>14</v>
      </c>
      <c r="K1388" s="11"/>
      <c r="L1388" s="11"/>
      <c r="M1388" s="11"/>
    </row>
    <row r="1389" spans="1:13" x14ac:dyDescent="0.2">
      <c r="A1389" s="11"/>
      <c r="B1389" s="11"/>
      <c r="C1389" s="11"/>
      <c r="D1389" s="19"/>
      <c r="E1389" s="11"/>
      <c r="F1389" s="11"/>
      <c r="G1389" s="11"/>
      <c r="H1389" s="11"/>
      <c r="I1389" s="11"/>
      <c r="J1389" s="16" t="s">
        <v>1098</v>
      </c>
      <c r="K1389" s="10">
        <f>SUM(J1388:J1388)</f>
        <v>14</v>
      </c>
      <c r="L1389" s="17">
        <v>24.97</v>
      </c>
      <c r="M1389" s="10">
        <f>ROUND(L1389*K1389,2)</f>
        <v>349.58</v>
      </c>
    </row>
    <row r="1390" spans="1:13" ht="0.95" customHeight="1" x14ac:dyDescent="0.2">
      <c r="A1390" s="18"/>
      <c r="B1390" s="18"/>
      <c r="C1390" s="18"/>
      <c r="D1390" s="26"/>
      <c r="E1390" s="18"/>
      <c r="F1390" s="18"/>
      <c r="G1390" s="18"/>
      <c r="H1390" s="18"/>
      <c r="I1390" s="18"/>
      <c r="J1390" s="18"/>
      <c r="K1390" s="18"/>
      <c r="L1390" s="18"/>
      <c r="M1390" s="18"/>
    </row>
    <row r="1391" spans="1:13" ht="22.5" x14ac:dyDescent="0.2">
      <c r="A1391" s="12" t="s">
        <v>1099</v>
      </c>
      <c r="B1391" s="12" t="s">
        <v>20</v>
      </c>
      <c r="C1391" s="12" t="s">
        <v>111</v>
      </c>
      <c r="D1391" s="25" t="s">
        <v>1100</v>
      </c>
      <c r="E1391" s="11"/>
      <c r="F1391" s="11"/>
      <c r="G1391" s="11"/>
      <c r="H1391" s="11"/>
      <c r="I1391" s="11"/>
      <c r="J1391" s="11"/>
      <c r="K1391" s="13">
        <f>K1394</f>
        <v>1</v>
      </c>
      <c r="L1391" s="13">
        <f>L1394</f>
        <v>46.13</v>
      </c>
      <c r="M1391" s="13">
        <f>M1394</f>
        <v>46.13</v>
      </c>
    </row>
    <row r="1392" spans="1:13" ht="56.25" x14ac:dyDescent="0.2">
      <c r="A1392" s="11"/>
      <c r="B1392" s="11"/>
      <c r="C1392" s="11"/>
      <c r="D1392" s="19" t="s">
        <v>1101</v>
      </c>
      <c r="E1392" s="11"/>
      <c r="F1392" s="11"/>
      <c r="G1392" s="11"/>
      <c r="H1392" s="11"/>
      <c r="I1392" s="11"/>
      <c r="J1392" s="11"/>
      <c r="K1392" s="11"/>
      <c r="L1392" s="11"/>
      <c r="M1392" s="11"/>
    </row>
    <row r="1393" spans="1:13" x14ac:dyDescent="0.2">
      <c r="A1393" s="11"/>
      <c r="B1393" s="11"/>
      <c r="C1393" s="11"/>
      <c r="D1393" s="19"/>
      <c r="E1393" s="12" t="s">
        <v>1102</v>
      </c>
      <c r="F1393" s="11">
        <v>1</v>
      </c>
      <c r="G1393" s="17">
        <v>0</v>
      </c>
      <c r="H1393" s="17">
        <v>0</v>
      </c>
      <c r="I1393" s="17">
        <v>0</v>
      </c>
      <c r="J1393" s="13">
        <f>F1393*(G1393+ (G1393= 0))*(H1393+ (H1393= 0))*(I1393+ (I1393= 0))</f>
        <v>1</v>
      </c>
      <c r="K1393" s="11"/>
      <c r="L1393" s="11"/>
      <c r="M1393" s="11"/>
    </row>
    <row r="1394" spans="1:13" x14ac:dyDescent="0.2">
      <c r="A1394" s="11"/>
      <c r="B1394" s="11"/>
      <c r="C1394" s="11"/>
      <c r="D1394" s="19"/>
      <c r="E1394" s="11"/>
      <c r="F1394" s="11"/>
      <c r="G1394" s="11"/>
      <c r="H1394" s="11"/>
      <c r="I1394" s="11"/>
      <c r="J1394" s="16" t="s">
        <v>1103</v>
      </c>
      <c r="K1394" s="10">
        <f>SUM(J1393:J1393)</f>
        <v>1</v>
      </c>
      <c r="L1394" s="17">
        <v>46.13</v>
      </c>
      <c r="M1394" s="10">
        <f>ROUND(L1394*K1394,2)</f>
        <v>46.13</v>
      </c>
    </row>
    <row r="1395" spans="1:13" ht="0.95" customHeight="1" x14ac:dyDescent="0.2">
      <c r="A1395" s="18"/>
      <c r="B1395" s="18"/>
      <c r="C1395" s="18"/>
      <c r="D1395" s="26"/>
      <c r="E1395" s="18"/>
      <c r="F1395" s="18"/>
      <c r="G1395" s="18"/>
      <c r="H1395" s="18"/>
      <c r="I1395" s="18"/>
      <c r="J1395" s="18"/>
      <c r="K1395" s="18"/>
      <c r="L1395" s="18"/>
      <c r="M1395" s="18"/>
    </row>
    <row r="1396" spans="1:13" x14ac:dyDescent="0.2">
      <c r="A1396" s="12" t="s">
        <v>1104</v>
      </c>
      <c r="B1396" s="12" t="s">
        <v>20</v>
      </c>
      <c r="C1396" s="12" t="s">
        <v>111</v>
      </c>
      <c r="D1396" s="25" t="s">
        <v>1105</v>
      </c>
      <c r="E1396" s="11"/>
      <c r="F1396" s="11"/>
      <c r="G1396" s="11"/>
      <c r="H1396" s="11"/>
      <c r="I1396" s="11"/>
      <c r="J1396" s="11"/>
      <c r="K1396" s="13">
        <f>K1399</f>
        <v>1</v>
      </c>
      <c r="L1396" s="13">
        <f>L1399</f>
        <v>338.76</v>
      </c>
      <c r="M1396" s="13">
        <f>M1399</f>
        <v>338.76</v>
      </c>
    </row>
    <row r="1397" spans="1:13" ht="90" x14ac:dyDescent="0.2">
      <c r="A1397" s="11"/>
      <c r="B1397" s="11"/>
      <c r="C1397" s="11"/>
      <c r="D1397" s="19" t="s">
        <v>1106</v>
      </c>
      <c r="E1397" s="11"/>
      <c r="F1397" s="11"/>
      <c r="G1397" s="11"/>
      <c r="H1397" s="11"/>
      <c r="I1397" s="11"/>
      <c r="J1397" s="11"/>
      <c r="K1397" s="11"/>
      <c r="L1397" s="11"/>
      <c r="M1397" s="11"/>
    </row>
    <row r="1398" spans="1:13" x14ac:dyDescent="0.2">
      <c r="A1398" s="11"/>
      <c r="B1398" s="11"/>
      <c r="C1398" s="11"/>
      <c r="D1398" s="19"/>
      <c r="E1398" s="12" t="s">
        <v>35</v>
      </c>
      <c r="F1398" s="11">
        <v>1</v>
      </c>
      <c r="G1398" s="14">
        <v>0</v>
      </c>
      <c r="H1398" s="14">
        <v>0</v>
      </c>
      <c r="I1398" s="14">
        <v>0</v>
      </c>
      <c r="J1398" s="15">
        <f>F1398*(G1398+ (G1398= 0))*(H1398+ (H1398= 0))*(I1398+ (I1398= 0))</f>
        <v>1</v>
      </c>
      <c r="K1398" s="11"/>
      <c r="L1398" s="11"/>
      <c r="M1398" s="11"/>
    </row>
    <row r="1399" spans="1:13" x14ac:dyDescent="0.2">
      <c r="A1399" s="11"/>
      <c r="B1399" s="11"/>
      <c r="C1399" s="11"/>
      <c r="D1399" s="19"/>
      <c r="E1399" s="11"/>
      <c r="F1399" s="11"/>
      <c r="G1399" s="11"/>
      <c r="H1399" s="11"/>
      <c r="I1399" s="11"/>
      <c r="J1399" s="16" t="s">
        <v>1107</v>
      </c>
      <c r="K1399" s="10">
        <f>SUM(J1398:J1398)</f>
        <v>1</v>
      </c>
      <c r="L1399" s="17">
        <v>338.76</v>
      </c>
      <c r="M1399" s="10">
        <f>ROUND(L1399*K1399,2)</f>
        <v>338.76</v>
      </c>
    </row>
    <row r="1400" spans="1:13" ht="0.95" customHeight="1" x14ac:dyDescent="0.2">
      <c r="A1400" s="18"/>
      <c r="B1400" s="18"/>
      <c r="C1400" s="18"/>
      <c r="D1400" s="26"/>
      <c r="E1400" s="18"/>
      <c r="F1400" s="18"/>
      <c r="G1400" s="18"/>
      <c r="H1400" s="18"/>
      <c r="I1400" s="18"/>
      <c r="J1400" s="18"/>
      <c r="K1400" s="18"/>
      <c r="L1400" s="18"/>
      <c r="M1400" s="18"/>
    </row>
    <row r="1401" spans="1:13" x14ac:dyDescent="0.2">
      <c r="A1401" s="12" t="s">
        <v>1108</v>
      </c>
      <c r="B1401" s="12" t="s">
        <v>20</v>
      </c>
      <c r="C1401" s="12" t="s">
        <v>111</v>
      </c>
      <c r="D1401" s="25" t="s">
        <v>1109</v>
      </c>
      <c r="E1401" s="11"/>
      <c r="F1401" s="11"/>
      <c r="G1401" s="11"/>
      <c r="H1401" s="11"/>
      <c r="I1401" s="11"/>
      <c r="J1401" s="11"/>
      <c r="K1401" s="13">
        <f>K1404</f>
        <v>1</v>
      </c>
      <c r="L1401" s="13">
        <f>L1404</f>
        <v>463.68</v>
      </c>
      <c r="M1401" s="13">
        <f>M1404</f>
        <v>463.68</v>
      </c>
    </row>
    <row r="1402" spans="1:13" ht="112.5" x14ac:dyDescent="0.2">
      <c r="A1402" s="11"/>
      <c r="B1402" s="11"/>
      <c r="C1402" s="11"/>
      <c r="D1402" s="19" t="s">
        <v>1110</v>
      </c>
      <c r="E1402" s="11"/>
      <c r="F1402" s="11"/>
      <c r="G1402" s="11"/>
      <c r="H1402" s="11"/>
      <c r="I1402" s="11"/>
      <c r="J1402" s="11"/>
      <c r="K1402" s="11"/>
      <c r="L1402" s="11"/>
      <c r="M1402" s="11"/>
    </row>
    <row r="1403" spans="1:13" x14ac:dyDescent="0.2">
      <c r="A1403" s="11"/>
      <c r="B1403" s="11"/>
      <c r="C1403" s="11"/>
      <c r="D1403" s="19"/>
      <c r="E1403" s="12" t="s">
        <v>35</v>
      </c>
      <c r="F1403" s="11">
        <v>1</v>
      </c>
      <c r="G1403" s="14">
        <v>0</v>
      </c>
      <c r="H1403" s="14">
        <v>0</v>
      </c>
      <c r="I1403" s="14">
        <v>0</v>
      </c>
      <c r="J1403" s="15">
        <f>F1403*(G1403+ (G1403= 0))*(H1403+ (H1403= 0))*(I1403+ (I1403= 0))</f>
        <v>1</v>
      </c>
      <c r="K1403" s="11"/>
      <c r="L1403" s="11"/>
      <c r="M1403" s="11"/>
    </row>
    <row r="1404" spans="1:13" x14ac:dyDescent="0.2">
      <c r="A1404" s="11"/>
      <c r="B1404" s="11"/>
      <c r="C1404" s="11"/>
      <c r="D1404" s="19"/>
      <c r="E1404" s="11"/>
      <c r="F1404" s="11"/>
      <c r="G1404" s="11"/>
      <c r="H1404" s="11"/>
      <c r="I1404" s="11"/>
      <c r="J1404" s="16" t="s">
        <v>1111</v>
      </c>
      <c r="K1404" s="10">
        <f>SUM(J1403:J1403)</f>
        <v>1</v>
      </c>
      <c r="L1404" s="17">
        <v>463.68</v>
      </c>
      <c r="M1404" s="10">
        <f>ROUND(L1404*K1404,2)</f>
        <v>463.68</v>
      </c>
    </row>
    <row r="1405" spans="1:13" ht="0.95" customHeight="1" x14ac:dyDescent="0.2">
      <c r="A1405" s="18"/>
      <c r="B1405" s="18"/>
      <c r="C1405" s="18"/>
      <c r="D1405" s="26"/>
      <c r="E1405" s="18"/>
      <c r="F1405" s="18"/>
      <c r="G1405" s="18"/>
      <c r="H1405" s="18"/>
      <c r="I1405" s="18"/>
      <c r="J1405" s="18"/>
      <c r="K1405" s="18"/>
      <c r="L1405" s="18"/>
      <c r="M1405" s="18"/>
    </row>
    <row r="1406" spans="1:13" x14ac:dyDescent="0.2">
      <c r="A1406" s="12" t="s">
        <v>1112</v>
      </c>
      <c r="B1406" s="12" t="s">
        <v>20</v>
      </c>
      <c r="C1406" s="12" t="s">
        <v>111</v>
      </c>
      <c r="D1406" s="25" t="s">
        <v>1113</v>
      </c>
      <c r="E1406" s="11"/>
      <c r="F1406" s="11"/>
      <c r="G1406" s="11"/>
      <c r="H1406" s="11"/>
      <c r="I1406" s="11"/>
      <c r="J1406" s="11"/>
      <c r="K1406" s="13">
        <f>K1409</f>
        <v>1</v>
      </c>
      <c r="L1406" s="13">
        <f>L1409</f>
        <v>318.31</v>
      </c>
      <c r="M1406" s="13">
        <f>M1409</f>
        <v>318.31</v>
      </c>
    </row>
    <row r="1407" spans="1:13" ht="67.5" x14ac:dyDescent="0.2">
      <c r="A1407" s="11"/>
      <c r="B1407" s="11"/>
      <c r="C1407" s="11"/>
      <c r="D1407" s="19" t="s">
        <v>1114</v>
      </c>
      <c r="E1407" s="11"/>
      <c r="F1407" s="11"/>
      <c r="G1407" s="11"/>
      <c r="H1407" s="11"/>
      <c r="I1407" s="11"/>
      <c r="J1407" s="11"/>
      <c r="K1407" s="11"/>
      <c r="L1407" s="11"/>
      <c r="M1407" s="11"/>
    </row>
    <row r="1408" spans="1:13" x14ac:dyDescent="0.2">
      <c r="A1408" s="11"/>
      <c r="B1408" s="11"/>
      <c r="C1408" s="11"/>
      <c r="D1408" s="19"/>
      <c r="E1408" s="12" t="s">
        <v>35</v>
      </c>
      <c r="F1408" s="11">
        <v>1</v>
      </c>
      <c r="G1408" s="14">
        <v>0</v>
      </c>
      <c r="H1408" s="14">
        <v>0</v>
      </c>
      <c r="I1408" s="14">
        <v>0</v>
      </c>
      <c r="J1408" s="15">
        <f>F1408*(G1408+ (G1408= 0))*(H1408+ (H1408= 0))*(I1408+ (I1408= 0))</f>
        <v>1</v>
      </c>
      <c r="K1408" s="11"/>
      <c r="L1408" s="11"/>
      <c r="M1408" s="11"/>
    </row>
    <row r="1409" spans="1:13" x14ac:dyDescent="0.2">
      <c r="A1409" s="11"/>
      <c r="B1409" s="11"/>
      <c r="C1409" s="11"/>
      <c r="D1409" s="19"/>
      <c r="E1409" s="11"/>
      <c r="F1409" s="11"/>
      <c r="G1409" s="11"/>
      <c r="H1409" s="11"/>
      <c r="I1409" s="11"/>
      <c r="J1409" s="16" t="s">
        <v>1115</v>
      </c>
      <c r="K1409" s="10">
        <f>SUM(J1408:J1408)</f>
        <v>1</v>
      </c>
      <c r="L1409" s="17">
        <v>318.31</v>
      </c>
      <c r="M1409" s="10">
        <f>ROUND(L1409*K1409,2)</f>
        <v>318.31</v>
      </c>
    </row>
    <row r="1410" spans="1:13" ht="0.95" customHeight="1" x14ac:dyDescent="0.2">
      <c r="A1410" s="18"/>
      <c r="B1410" s="18"/>
      <c r="C1410" s="18"/>
      <c r="D1410" s="26"/>
      <c r="E1410" s="18"/>
      <c r="F1410" s="18"/>
      <c r="G1410" s="18"/>
      <c r="H1410" s="18"/>
      <c r="I1410" s="18"/>
      <c r="J1410" s="18"/>
      <c r="K1410" s="18"/>
      <c r="L1410" s="18"/>
      <c r="M1410" s="18"/>
    </row>
    <row r="1411" spans="1:13" ht="22.5" x14ac:dyDescent="0.2">
      <c r="A1411" s="12" t="s">
        <v>1116</v>
      </c>
      <c r="B1411" s="12" t="s">
        <v>20</v>
      </c>
      <c r="C1411" s="12" t="s">
        <v>111</v>
      </c>
      <c r="D1411" s="25" t="s">
        <v>1117</v>
      </c>
      <c r="E1411" s="11"/>
      <c r="F1411" s="11"/>
      <c r="G1411" s="11"/>
      <c r="H1411" s="11"/>
      <c r="I1411" s="11"/>
      <c r="J1411" s="11"/>
      <c r="K1411" s="13">
        <f>K1414</f>
        <v>1</v>
      </c>
      <c r="L1411" s="13">
        <f>L1414</f>
        <v>553.64</v>
      </c>
      <c r="M1411" s="13">
        <f>M1414</f>
        <v>553.64</v>
      </c>
    </row>
    <row r="1412" spans="1:13" ht="78.75" x14ac:dyDescent="0.2">
      <c r="A1412" s="11"/>
      <c r="B1412" s="11"/>
      <c r="C1412" s="11"/>
      <c r="D1412" s="19" t="s">
        <v>1118</v>
      </c>
      <c r="E1412" s="11"/>
      <c r="F1412" s="11"/>
      <c r="G1412" s="11"/>
      <c r="H1412" s="11"/>
      <c r="I1412" s="11"/>
      <c r="J1412" s="11"/>
      <c r="K1412" s="11"/>
      <c r="L1412" s="11"/>
      <c r="M1412" s="11"/>
    </row>
    <row r="1413" spans="1:13" x14ac:dyDescent="0.2">
      <c r="A1413" s="11"/>
      <c r="B1413" s="11"/>
      <c r="C1413" s="11"/>
      <c r="D1413" s="19"/>
      <c r="E1413" s="12" t="s">
        <v>0</v>
      </c>
      <c r="F1413" s="11">
        <v>1</v>
      </c>
      <c r="G1413" s="17">
        <v>1</v>
      </c>
      <c r="H1413" s="17">
        <v>0</v>
      </c>
      <c r="I1413" s="17">
        <v>0</v>
      </c>
      <c r="J1413" s="13">
        <f>F1413*(G1413+ (G1413= 0))*(H1413+ (H1413= 0))*(I1413+ (I1413= 0))</f>
        <v>1</v>
      </c>
      <c r="K1413" s="11"/>
      <c r="L1413" s="11"/>
      <c r="M1413" s="11"/>
    </row>
    <row r="1414" spans="1:13" x14ac:dyDescent="0.2">
      <c r="A1414" s="11"/>
      <c r="B1414" s="11"/>
      <c r="C1414" s="11"/>
      <c r="D1414" s="19"/>
      <c r="E1414" s="11"/>
      <c r="F1414" s="11"/>
      <c r="G1414" s="11"/>
      <c r="H1414" s="11"/>
      <c r="I1414" s="11"/>
      <c r="J1414" s="16" t="s">
        <v>1119</v>
      </c>
      <c r="K1414" s="10">
        <f>SUM(J1413:J1413)</f>
        <v>1</v>
      </c>
      <c r="L1414" s="17">
        <v>553.64</v>
      </c>
      <c r="M1414" s="10">
        <f>ROUND(L1414*K1414,2)</f>
        <v>553.64</v>
      </c>
    </row>
    <row r="1415" spans="1:13" ht="0.95" customHeight="1" x14ac:dyDescent="0.2">
      <c r="A1415" s="18"/>
      <c r="B1415" s="18"/>
      <c r="C1415" s="18"/>
      <c r="D1415" s="26"/>
      <c r="E1415" s="18"/>
      <c r="F1415" s="18"/>
      <c r="G1415" s="18"/>
      <c r="H1415" s="18"/>
      <c r="I1415" s="18"/>
      <c r="J1415" s="18"/>
      <c r="K1415" s="18"/>
      <c r="L1415" s="18"/>
      <c r="M1415" s="18"/>
    </row>
    <row r="1416" spans="1:13" x14ac:dyDescent="0.2">
      <c r="A1416" s="11"/>
      <c r="B1416" s="11"/>
      <c r="C1416" s="11"/>
      <c r="D1416" s="19"/>
      <c r="E1416" s="11"/>
      <c r="F1416" s="11"/>
      <c r="G1416" s="11"/>
      <c r="H1416" s="11"/>
      <c r="I1416" s="11"/>
      <c r="J1416" s="16" t="s">
        <v>1120</v>
      </c>
      <c r="K1416" s="20">
        <v>1</v>
      </c>
      <c r="L1416" s="10">
        <f>M1351+M1358+M1363+M1374+M1379+M1384+M1389+M1394+M1399+M1404+M1409+M1414</f>
        <v>3870.9199999999996</v>
      </c>
      <c r="M1416" s="10">
        <f>ROUND(L1416*K1416,2)</f>
        <v>3870.92</v>
      </c>
    </row>
    <row r="1417" spans="1:13" ht="0.95" customHeight="1" x14ac:dyDescent="0.2">
      <c r="A1417" s="18"/>
      <c r="B1417" s="18"/>
      <c r="C1417" s="18"/>
      <c r="D1417" s="26"/>
      <c r="E1417" s="18"/>
      <c r="F1417" s="18"/>
      <c r="G1417" s="18"/>
      <c r="H1417" s="18"/>
      <c r="I1417" s="18"/>
      <c r="J1417" s="18"/>
      <c r="K1417" s="18"/>
      <c r="L1417" s="18"/>
      <c r="M1417" s="18"/>
    </row>
    <row r="1418" spans="1:13" x14ac:dyDescent="0.2">
      <c r="A1418" s="7" t="s">
        <v>1121</v>
      </c>
      <c r="B1418" s="7" t="s">
        <v>17</v>
      </c>
      <c r="C1418" s="7" t="s">
        <v>0</v>
      </c>
      <c r="D1418" s="24" t="s">
        <v>1122</v>
      </c>
      <c r="E1418" s="8"/>
      <c r="F1418" s="8"/>
      <c r="G1418" s="8"/>
      <c r="H1418" s="8"/>
      <c r="I1418" s="8"/>
      <c r="J1418" s="8"/>
      <c r="K1418" s="9">
        <f>K1478</f>
        <v>1</v>
      </c>
      <c r="L1418" s="10">
        <f>L1478</f>
        <v>4949.45</v>
      </c>
      <c r="M1418" s="10">
        <f>M1478</f>
        <v>4949.45</v>
      </c>
    </row>
    <row r="1419" spans="1:13" x14ac:dyDescent="0.2">
      <c r="A1419" s="11"/>
      <c r="B1419" s="11"/>
      <c r="C1419" s="11"/>
      <c r="D1419" s="19"/>
      <c r="E1419" s="11"/>
      <c r="F1419" s="11"/>
      <c r="G1419" s="11"/>
      <c r="H1419" s="11"/>
      <c r="I1419" s="11"/>
      <c r="J1419" s="11"/>
      <c r="K1419" s="11"/>
      <c r="L1419" s="11"/>
      <c r="M1419" s="11"/>
    </row>
    <row r="1420" spans="1:13" x14ac:dyDescent="0.2">
      <c r="A1420" s="21" t="s">
        <v>1123</v>
      </c>
      <c r="B1420" s="21" t="s">
        <v>17</v>
      </c>
      <c r="C1420" s="21" t="s">
        <v>0</v>
      </c>
      <c r="D1420" s="27" t="s">
        <v>1124</v>
      </c>
      <c r="E1420" s="22"/>
      <c r="F1420" s="22"/>
      <c r="G1420" s="22"/>
      <c r="H1420" s="22"/>
      <c r="I1420" s="22"/>
      <c r="J1420" s="22"/>
      <c r="K1420" s="10">
        <f>K1426</f>
        <v>1</v>
      </c>
      <c r="L1420" s="10">
        <f>L1426</f>
        <v>1545.5</v>
      </c>
      <c r="M1420" s="10">
        <f>M1426</f>
        <v>1545.5</v>
      </c>
    </row>
    <row r="1421" spans="1:13" x14ac:dyDescent="0.2">
      <c r="A1421" s="11"/>
      <c r="B1421" s="11"/>
      <c r="C1421" s="11"/>
      <c r="D1421" s="19"/>
      <c r="E1421" s="11"/>
      <c r="F1421" s="11"/>
      <c r="G1421" s="11"/>
      <c r="H1421" s="11"/>
      <c r="I1421" s="11"/>
      <c r="J1421" s="11"/>
      <c r="K1421" s="11"/>
      <c r="L1421" s="11"/>
      <c r="M1421" s="11"/>
    </row>
    <row r="1422" spans="1:13" x14ac:dyDescent="0.2">
      <c r="A1422" s="12" t="s">
        <v>1125</v>
      </c>
      <c r="B1422" s="12" t="s">
        <v>20</v>
      </c>
      <c r="C1422" s="12" t="s">
        <v>111</v>
      </c>
      <c r="D1422" s="25" t="s">
        <v>1126</v>
      </c>
      <c r="E1422" s="11"/>
      <c r="F1422" s="11"/>
      <c r="G1422" s="11"/>
      <c r="H1422" s="11"/>
      <c r="I1422" s="11"/>
      <c r="J1422" s="11"/>
      <c r="K1422" s="17">
        <v>1</v>
      </c>
      <c r="L1422" s="17">
        <v>421.5</v>
      </c>
      <c r="M1422" s="13">
        <f>ROUND(K1422*L1422,2)</f>
        <v>421.5</v>
      </c>
    </row>
    <row r="1423" spans="1:13" ht="112.5" x14ac:dyDescent="0.2">
      <c r="A1423" s="11"/>
      <c r="B1423" s="11"/>
      <c r="C1423" s="11"/>
      <c r="D1423" s="19" t="s">
        <v>1127</v>
      </c>
      <c r="E1423" s="11"/>
      <c r="F1423" s="11"/>
      <c r="G1423" s="11"/>
      <c r="H1423" s="11"/>
      <c r="I1423" s="11"/>
      <c r="J1423" s="11"/>
      <c r="K1423" s="11"/>
      <c r="L1423" s="11"/>
      <c r="M1423" s="11"/>
    </row>
    <row r="1424" spans="1:13" x14ac:dyDescent="0.2">
      <c r="A1424" s="12" t="s">
        <v>1128</v>
      </c>
      <c r="B1424" s="12" t="s">
        <v>20</v>
      </c>
      <c r="C1424" s="12" t="s">
        <v>111</v>
      </c>
      <c r="D1424" s="25" t="s">
        <v>1129</v>
      </c>
      <c r="E1424" s="11"/>
      <c r="F1424" s="11"/>
      <c r="G1424" s="11"/>
      <c r="H1424" s="11"/>
      <c r="I1424" s="11"/>
      <c r="J1424" s="11"/>
      <c r="K1424" s="17">
        <v>1</v>
      </c>
      <c r="L1424" s="17">
        <v>1124</v>
      </c>
      <c r="M1424" s="13">
        <f>ROUND(K1424*L1424,2)</f>
        <v>1124</v>
      </c>
    </row>
    <row r="1425" spans="1:13" ht="45" x14ac:dyDescent="0.2">
      <c r="A1425" s="11"/>
      <c r="B1425" s="11"/>
      <c r="C1425" s="11"/>
      <c r="D1425" s="19" t="s">
        <v>1130</v>
      </c>
      <c r="E1425" s="11"/>
      <c r="F1425" s="11"/>
      <c r="G1425" s="11"/>
      <c r="H1425" s="11"/>
      <c r="I1425" s="11"/>
      <c r="J1425" s="11"/>
      <c r="K1425" s="11"/>
      <c r="L1425" s="11"/>
      <c r="M1425" s="11"/>
    </row>
    <row r="1426" spans="1:13" x14ac:dyDescent="0.2">
      <c r="A1426" s="11"/>
      <c r="B1426" s="11"/>
      <c r="C1426" s="11"/>
      <c r="D1426" s="19"/>
      <c r="E1426" s="11"/>
      <c r="F1426" s="11"/>
      <c r="G1426" s="11"/>
      <c r="H1426" s="11"/>
      <c r="I1426" s="11"/>
      <c r="J1426" s="16" t="s">
        <v>1131</v>
      </c>
      <c r="K1426" s="17">
        <v>1</v>
      </c>
      <c r="L1426" s="10">
        <f>M1422+M1424</f>
        <v>1545.5</v>
      </c>
      <c r="M1426" s="10">
        <f>ROUND(L1426*K1426,2)</f>
        <v>1545.5</v>
      </c>
    </row>
    <row r="1427" spans="1:13" ht="0.95" customHeight="1" x14ac:dyDescent="0.2">
      <c r="A1427" s="18"/>
      <c r="B1427" s="18"/>
      <c r="C1427" s="18"/>
      <c r="D1427" s="26"/>
      <c r="E1427" s="18"/>
      <c r="F1427" s="18"/>
      <c r="G1427" s="18"/>
      <c r="H1427" s="18"/>
      <c r="I1427" s="18"/>
      <c r="J1427" s="18"/>
      <c r="K1427" s="18"/>
      <c r="L1427" s="18"/>
      <c r="M1427" s="18"/>
    </row>
    <row r="1428" spans="1:13" x14ac:dyDescent="0.2">
      <c r="A1428" s="21" t="s">
        <v>1132</v>
      </c>
      <c r="B1428" s="21" t="s">
        <v>17</v>
      </c>
      <c r="C1428" s="21" t="s">
        <v>0</v>
      </c>
      <c r="D1428" s="27" t="s">
        <v>1133</v>
      </c>
      <c r="E1428" s="22"/>
      <c r="F1428" s="22"/>
      <c r="G1428" s="22"/>
      <c r="H1428" s="22"/>
      <c r="I1428" s="22"/>
      <c r="J1428" s="22"/>
      <c r="K1428" s="10">
        <f>K1436</f>
        <v>1</v>
      </c>
      <c r="L1428" s="10">
        <f>L1436</f>
        <v>516.36</v>
      </c>
      <c r="M1428" s="10">
        <f>M1436</f>
        <v>516.36</v>
      </c>
    </row>
    <row r="1429" spans="1:13" x14ac:dyDescent="0.2">
      <c r="A1429" s="11"/>
      <c r="B1429" s="11"/>
      <c r="C1429" s="11"/>
      <c r="D1429" s="19"/>
      <c r="E1429" s="11"/>
      <c r="F1429" s="11"/>
      <c r="G1429" s="11"/>
      <c r="H1429" s="11"/>
      <c r="I1429" s="11"/>
      <c r="J1429" s="11"/>
      <c r="K1429" s="11"/>
      <c r="L1429" s="11"/>
      <c r="M1429" s="11"/>
    </row>
    <row r="1430" spans="1:13" ht="22.5" x14ac:dyDescent="0.2">
      <c r="A1430" s="12" t="s">
        <v>1134</v>
      </c>
      <c r="B1430" s="12" t="s">
        <v>20</v>
      </c>
      <c r="C1430" s="12" t="s">
        <v>111</v>
      </c>
      <c r="D1430" s="25" t="s">
        <v>1135</v>
      </c>
      <c r="E1430" s="11"/>
      <c r="F1430" s="11"/>
      <c r="G1430" s="11"/>
      <c r="H1430" s="11"/>
      <c r="I1430" s="11"/>
      <c r="J1430" s="11"/>
      <c r="K1430" s="17">
        <v>1</v>
      </c>
      <c r="L1430" s="17">
        <v>53.36</v>
      </c>
      <c r="M1430" s="13">
        <f>ROUND(K1430*L1430,2)</f>
        <v>53.36</v>
      </c>
    </row>
    <row r="1431" spans="1:13" ht="45" x14ac:dyDescent="0.2">
      <c r="A1431" s="11"/>
      <c r="B1431" s="11"/>
      <c r="C1431" s="11"/>
      <c r="D1431" s="19" t="s">
        <v>1136</v>
      </c>
      <c r="E1431" s="11"/>
      <c r="F1431" s="11"/>
      <c r="G1431" s="11"/>
      <c r="H1431" s="11"/>
      <c r="I1431" s="11"/>
      <c r="J1431" s="11"/>
      <c r="K1431" s="11"/>
      <c r="L1431" s="11"/>
      <c r="M1431" s="11"/>
    </row>
    <row r="1432" spans="1:13" ht="22.5" x14ac:dyDescent="0.2">
      <c r="A1432" s="12" t="s">
        <v>1137</v>
      </c>
      <c r="B1432" s="12" t="s">
        <v>20</v>
      </c>
      <c r="C1432" s="12" t="s">
        <v>96</v>
      </c>
      <c r="D1432" s="25" t="s">
        <v>1138</v>
      </c>
      <c r="E1432" s="11"/>
      <c r="F1432" s="11"/>
      <c r="G1432" s="11"/>
      <c r="H1432" s="11"/>
      <c r="I1432" s="11"/>
      <c r="J1432" s="11"/>
      <c r="K1432" s="17">
        <v>25</v>
      </c>
      <c r="L1432" s="17">
        <v>12.33</v>
      </c>
      <c r="M1432" s="13">
        <f>ROUND(K1432*L1432,2)</f>
        <v>308.25</v>
      </c>
    </row>
    <row r="1433" spans="1:13" ht="90" x14ac:dyDescent="0.2">
      <c r="A1433" s="11"/>
      <c r="B1433" s="11"/>
      <c r="C1433" s="11"/>
      <c r="D1433" s="19" t="s">
        <v>1139</v>
      </c>
      <c r="E1433" s="11"/>
      <c r="F1433" s="11"/>
      <c r="G1433" s="11"/>
      <c r="H1433" s="11"/>
      <c r="I1433" s="11"/>
      <c r="J1433" s="11"/>
      <c r="K1433" s="11"/>
      <c r="L1433" s="11"/>
      <c r="M1433" s="11"/>
    </row>
    <row r="1434" spans="1:13" ht="22.5" x14ac:dyDescent="0.2">
      <c r="A1434" s="12" t="s">
        <v>1140</v>
      </c>
      <c r="B1434" s="12" t="s">
        <v>20</v>
      </c>
      <c r="C1434" s="12" t="s">
        <v>96</v>
      </c>
      <c r="D1434" s="25" t="s">
        <v>1141</v>
      </c>
      <c r="E1434" s="11"/>
      <c r="F1434" s="11"/>
      <c r="G1434" s="11"/>
      <c r="H1434" s="11"/>
      <c r="I1434" s="11"/>
      <c r="J1434" s="11"/>
      <c r="K1434" s="17">
        <v>25</v>
      </c>
      <c r="L1434" s="17">
        <v>6.19</v>
      </c>
      <c r="M1434" s="13">
        <f>ROUND(K1434*L1434,2)</f>
        <v>154.75</v>
      </c>
    </row>
    <row r="1435" spans="1:13" ht="90" x14ac:dyDescent="0.2">
      <c r="A1435" s="11"/>
      <c r="B1435" s="11"/>
      <c r="C1435" s="11"/>
      <c r="D1435" s="19" t="s">
        <v>1142</v>
      </c>
      <c r="E1435" s="11"/>
      <c r="F1435" s="11"/>
      <c r="G1435" s="11"/>
      <c r="H1435" s="11"/>
      <c r="I1435" s="11"/>
      <c r="J1435" s="11"/>
      <c r="K1435" s="11"/>
      <c r="L1435" s="11"/>
      <c r="M1435" s="11"/>
    </row>
    <row r="1436" spans="1:13" x14ac:dyDescent="0.2">
      <c r="A1436" s="11"/>
      <c r="B1436" s="11"/>
      <c r="C1436" s="11"/>
      <c r="D1436" s="19"/>
      <c r="E1436" s="11"/>
      <c r="F1436" s="11"/>
      <c r="G1436" s="11"/>
      <c r="H1436" s="11"/>
      <c r="I1436" s="11"/>
      <c r="J1436" s="16" t="s">
        <v>1143</v>
      </c>
      <c r="K1436" s="17">
        <v>1</v>
      </c>
      <c r="L1436" s="10">
        <f>M1430+M1432+M1434</f>
        <v>516.36</v>
      </c>
      <c r="M1436" s="10">
        <f>ROUND(L1436*K1436,2)</f>
        <v>516.36</v>
      </c>
    </row>
    <row r="1437" spans="1:13" ht="0.95" customHeight="1" x14ac:dyDescent="0.2">
      <c r="A1437" s="18"/>
      <c r="B1437" s="18"/>
      <c r="C1437" s="18"/>
      <c r="D1437" s="26"/>
      <c r="E1437" s="18"/>
      <c r="F1437" s="18"/>
      <c r="G1437" s="18"/>
      <c r="H1437" s="18"/>
      <c r="I1437" s="18"/>
      <c r="J1437" s="18"/>
      <c r="K1437" s="18"/>
      <c r="L1437" s="18"/>
      <c r="M1437" s="18"/>
    </row>
    <row r="1438" spans="1:13" x14ac:dyDescent="0.2">
      <c r="A1438" s="21" t="s">
        <v>1144</v>
      </c>
      <c r="B1438" s="21" t="s">
        <v>17</v>
      </c>
      <c r="C1438" s="21" t="s">
        <v>0</v>
      </c>
      <c r="D1438" s="27" t="s">
        <v>1145</v>
      </c>
      <c r="E1438" s="22"/>
      <c r="F1438" s="22"/>
      <c r="G1438" s="22"/>
      <c r="H1438" s="22"/>
      <c r="I1438" s="22"/>
      <c r="J1438" s="22"/>
      <c r="K1438" s="10">
        <f>K1466</f>
        <v>1</v>
      </c>
      <c r="L1438" s="10">
        <f>L1466</f>
        <v>2112.23</v>
      </c>
      <c r="M1438" s="10">
        <f>M1466</f>
        <v>2112.23</v>
      </c>
    </row>
    <row r="1439" spans="1:13" x14ac:dyDescent="0.2">
      <c r="A1439" s="11"/>
      <c r="B1439" s="11"/>
      <c r="C1439" s="11"/>
      <c r="D1439" s="19"/>
      <c r="E1439" s="11"/>
      <c r="F1439" s="11"/>
      <c r="G1439" s="11"/>
      <c r="H1439" s="11"/>
      <c r="I1439" s="11"/>
      <c r="J1439" s="11"/>
      <c r="K1439" s="11"/>
      <c r="L1439" s="11"/>
      <c r="M1439" s="11"/>
    </row>
    <row r="1440" spans="1:13" x14ac:dyDescent="0.2">
      <c r="A1440" s="12" t="s">
        <v>1146</v>
      </c>
      <c r="B1440" s="12" t="s">
        <v>20</v>
      </c>
      <c r="C1440" s="12" t="s">
        <v>1148</v>
      </c>
      <c r="D1440" s="25" t="s">
        <v>1147</v>
      </c>
      <c r="E1440" s="11"/>
      <c r="F1440" s="11"/>
      <c r="G1440" s="11"/>
      <c r="H1440" s="11"/>
      <c r="I1440" s="11"/>
      <c r="J1440" s="11"/>
      <c r="K1440" s="17">
        <v>0</v>
      </c>
      <c r="L1440" s="17">
        <v>0</v>
      </c>
      <c r="M1440" s="13">
        <f>ROUND(K1440*L1440,2)</f>
        <v>0</v>
      </c>
    </row>
    <row r="1441" spans="1:13" ht="135" x14ac:dyDescent="0.2">
      <c r="A1441" s="11"/>
      <c r="B1441" s="11"/>
      <c r="C1441" s="11"/>
      <c r="D1441" s="19" t="s">
        <v>1149</v>
      </c>
      <c r="E1441" s="11"/>
      <c r="F1441" s="11"/>
      <c r="G1441" s="11"/>
      <c r="H1441" s="11"/>
      <c r="I1441" s="11"/>
      <c r="J1441" s="11"/>
      <c r="K1441" s="11"/>
      <c r="L1441" s="11"/>
      <c r="M1441" s="11"/>
    </row>
    <row r="1442" spans="1:13" ht="22.5" x14ac:dyDescent="0.2">
      <c r="A1442" s="12" t="s">
        <v>1150</v>
      </c>
      <c r="B1442" s="12" t="s">
        <v>20</v>
      </c>
      <c r="C1442" s="12" t="s">
        <v>111</v>
      </c>
      <c r="D1442" s="25" t="s">
        <v>1151</v>
      </c>
      <c r="E1442" s="11"/>
      <c r="F1442" s="11"/>
      <c r="G1442" s="11"/>
      <c r="H1442" s="11"/>
      <c r="I1442" s="11"/>
      <c r="J1442" s="11"/>
      <c r="K1442" s="17">
        <v>7</v>
      </c>
      <c r="L1442" s="17">
        <v>23.58</v>
      </c>
      <c r="M1442" s="13">
        <f>ROUND(K1442*L1442,2)</f>
        <v>165.06</v>
      </c>
    </row>
    <row r="1443" spans="1:13" ht="45" x14ac:dyDescent="0.2">
      <c r="A1443" s="11"/>
      <c r="B1443" s="11"/>
      <c r="C1443" s="11"/>
      <c r="D1443" s="19" t="s">
        <v>1152</v>
      </c>
      <c r="E1443" s="11"/>
      <c r="F1443" s="11"/>
      <c r="G1443" s="11"/>
      <c r="H1443" s="11"/>
      <c r="I1443" s="11"/>
      <c r="J1443" s="11"/>
      <c r="K1443" s="11"/>
      <c r="L1443" s="11"/>
      <c r="M1443" s="11"/>
    </row>
    <row r="1444" spans="1:13" ht="22.5" x14ac:dyDescent="0.2">
      <c r="A1444" s="12" t="s">
        <v>1153</v>
      </c>
      <c r="B1444" s="12" t="s">
        <v>20</v>
      </c>
      <c r="C1444" s="12" t="s">
        <v>111</v>
      </c>
      <c r="D1444" s="25" t="s">
        <v>1154</v>
      </c>
      <c r="E1444" s="11"/>
      <c r="F1444" s="11"/>
      <c r="G1444" s="11"/>
      <c r="H1444" s="11"/>
      <c r="I1444" s="11"/>
      <c r="J1444" s="11"/>
      <c r="K1444" s="17">
        <v>1</v>
      </c>
      <c r="L1444" s="17">
        <v>31.43</v>
      </c>
      <c r="M1444" s="13">
        <f>ROUND(K1444*L1444,2)</f>
        <v>31.43</v>
      </c>
    </row>
    <row r="1445" spans="1:13" ht="45" x14ac:dyDescent="0.2">
      <c r="A1445" s="11"/>
      <c r="B1445" s="11"/>
      <c r="C1445" s="11"/>
      <c r="D1445" s="19" t="s">
        <v>1155</v>
      </c>
      <c r="E1445" s="11"/>
      <c r="F1445" s="11"/>
      <c r="G1445" s="11"/>
      <c r="H1445" s="11"/>
      <c r="I1445" s="11"/>
      <c r="J1445" s="11"/>
      <c r="K1445" s="11"/>
      <c r="L1445" s="11"/>
      <c r="M1445" s="11"/>
    </row>
    <row r="1446" spans="1:13" ht="22.5" x14ac:dyDescent="0.2">
      <c r="A1446" s="12" t="s">
        <v>1156</v>
      </c>
      <c r="B1446" s="12" t="s">
        <v>20</v>
      </c>
      <c r="C1446" s="12" t="s">
        <v>96</v>
      </c>
      <c r="D1446" s="25" t="s">
        <v>1157</v>
      </c>
      <c r="E1446" s="11"/>
      <c r="F1446" s="11"/>
      <c r="G1446" s="11"/>
      <c r="H1446" s="11"/>
      <c r="I1446" s="11"/>
      <c r="J1446" s="11"/>
      <c r="K1446" s="17">
        <v>50</v>
      </c>
      <c r="L1446" s="17">
        <v>9.35</v>
      </c>
      <c r="M1446" s="13">
        <f>ROUND(K1446*L1446,2)</f>
        <v>467.5</v>
      </c>
    </row>
    <row r="1447" spans="1:13" ht="90" x14ac:dyDescent="0.2">
      <c r="A1447" s="11"/>
      <c r="B1447" s="11"/>
      <c r="C1447" s="11"/>
      <c r="D1447" s="19" t="s">
        <v>1158</v>
      </c>
      <c r="E1447" s="11"/>
      <c r="F1447" s="11"/>
      <c r="G1447" s="11"/>
      <c r="H1447" s="11"/>
      <c r="I1447" s="11"/>
      <c r="J1447" s="11"/>
      <c r="K1447" s="11"/>
      <c r="L1447" s="11"/>
      <c r="M1447" s="11"/>
    </row>
    <row r="1448" spans="1:13" ht="22.5" x14ac:dyDescent="0.2">
      <c r="A1448" s="12" t="s">
        <v>1159</v>
      </c>
      <c r="B1448" s="12" t="s">
        <v>20</v>
      </c>
      <c r="C1448" s="12" t="s">
        <v>96</v>
      </c>
      <c r="D1448" s="25" t="s">
        <v>1160</v>
      </c>
      <c r="E1448" s="11"/>
      <c r="F1448" s="11"/>
      <c r="G1448" s="11"/>
      <c r="H1448" s="11"/>
      <c r="I1448" s="11"/>
      <c r="J1448" s="11"/>
      <c r="K1448" s="17">
        <v>30</v>
      </c>
      <c r="L1448" s="17">
        <v>10.67</v>
      </c>
      <c r="M1448" s="13">
        <f>ROUND(K1448*L1448,2)</f>
        <v>320.10000000000002</v>
      </c>
    </row>
    <row r="1449" spans="1:13" ht="90" x14ac:dyDescent="0.2">
      <c r="A1449" s="11"/>
      <c r="B1449" s="11"/>
      <c r="C1449" s="11"/>
      <c r="D1449" s="19" t="s">
        <v>1161</v>
      </c>
      <c r="E1449" s="11"/>
      <c r="F1449" s="11"/>
      <c r="G1449" s="11"/>
      <c r="H1449" s="11"/>
      <c r="I1449" s="11"/>
      <c r="J1449" s="11"/>
      <c r="K1449" s="11"/>
      <c r="L1449" s="11"/>
      <c r="M1449" s="11"/>
    </row>
    <row r="1450" spans="1:13" ht="22.5" x14ac:dyDescent="0.2">
      <c r="A1450" s="12" t="s">
        <v>1137</v>
      </c>
      <c r="B1450" s="12" t="s">
        <v>20</v>
      </c>
      <c r="C1450" s="12" t="s">
        <v>96</v>
      </c>
      <c r="D1450" s="25" t="s">
        <v>1138</v>
      </c>
      <c r="E1450" s="11"/>
      <c r="F1450" s="11"/>
      <c r="G1450" s="11"/>
      <c r="H1450" s="11"/>
      <c r="I1450" s="11"/>
      <c r="J1450" s="11"/>
      <c r="K1450" s="17">
        <v>5</v>
      </c>
      <c r="L1450" s="17">
        <v>12.33</v>
      </c>
      <c r="M1450" s="13">
        <f>ROUND(K1450*L1450,2)</f>
        <v>61.65</v>
      </c>
    </row>
    <row r="1451" spans="1:13" ht="90" x14ac:dyDescent="0.2">
      <c r="A1451" s="11"/>
      <c r="B1451" s="11"/>
      <c r="C1451" s="11"/>
      <c r="D1451" s="19" t="s">
        <v>1139</v>
      </c>
      <c r="E1451" s="11"/>
      <c r="F1451" s="11"/>
      <c r="G1451" s="11"/>
      <c r="H1451" s="11"/>
      <c r="I1451" s="11"/>
      <c r="J1451" s="11"/>
      <c r="K1451" s="11"/>
      <c r="L1451" s="11"/>
      <c r="M1451" s="11"/>
    </row>
    <row r="1452" spans="1:13" ht="22.5" x14ac:dyDescent="0.2">
      <c r="A1452" s="12" t="s">
        <v>1162</v>
      </c>
      <c r="B1452" s="12" t="s">
        <v>20</v>
      </c>
      <c r="C1452" s="12" t="s">
        <v>96</v>
      </c>
      <c r="D1452" s="25" t="s">
        <v>1163</v>
      </c>
      <c r="E1452" s="11"/>
      <c r="F1452" s="11"/>
      <c r="G1452" s="11"/>
      <c r="H1452" s="11"/>
      <c r="I1452" s="11"/>
      <c r="J1452" s="11"/>
      <c r="K1452" s="17">
        <v>10</v>
      </c>
      <c r="L1452" s="17">
        <v>8.9700000000000006</v>
      </c>
      <c r="M1452" s="13">
        <f>ROUND(K1452*L1452,2)</f>
        <v>89.7</v>
      </c>
    </row>
    <row r="1453" spans="1:13" ht="56.25" x14ac:dyDescent="0.2">
      <c r="A1453" s="11"/>
      <c r="B1453" s="11"/>
      <c r="C1453" s="11"/>
      <c r="D1453" s="19" t="s">
        <v>1164</v>
      </c>
      <c r="E1453" s="11"/>
      <c r="F1453" s="11"/>
      <c r="G1453" s="11"/>
      <c r="H1453" s="11"/>
      <c r="I1453" s="11"/>
      <c r="J1453" s="11"/>
      <c r="K1453" s="11"/>
      <c r="L1453" s="11"/>
      <c r="M1453" s="11"/>
    </row>
    <row r="1454" spans="1:13" ht="22.5" x14ac:dyDescent="0.2">
      <c r="A1454" s="12" t="s">
        <v>1165</v>
      </c>
      <c r="B1454" s="12" t="s">
        <v>20</v>
      </c>
      <c r="C1454" s="12" t="s">
        <v>96</v>
      </c>
      <c r="D1454" s="25" t="s">
        <v>1166</v>
      </c>
      <c r="E1454" s="11"/>
      <c r="F1454" s="11"/>
      <c r="G1454" s="11"/>
      <c r="H1454" s="11"/>
      <c r="I1454" s="11"/>
      <c r="J1454" s="11"/>
      <c r="K1454" s="17">
        <v>50</v>
      </c>
      <c r="L1454" s="17">
        <v>5.75</v>
      </c>
      <c r="M1454" s="13">
        <f>ROUND(K1454*L1454,2)</f>
        <v>287.5</v>
      </c>
    </row>
    <row r="1455" spans="1:13" ht="90" x14ac:dyDescent="0.2">
      <c r="A1455" s="11"/>
      <c r="B1455" s="11"/>
      <c r="C1455" s="11"/>
      <c r="D1455" s="19" t="s">
        <v>1167</v>
      </c>
      <c r="E1455" s="11"/>
      <c r="F1455" s="11"/>
      <c r="G1455" s="11"/>
      <c r="H1455" s="11"/>
      <c r="I1455" s="11"/>
      <c r="J1455" s="11"/>
      <c r="K1455" s="11"/>
      <c r="L1455" s="11"/>
      <c r="M1455" s="11"/>
    </row>
    <row r="1456" spans="1:13" ht="22.5" x14ac:dyDescent="0.2">
      <c r="A1456" s="12" t="s">
        <v>1168</v>
      </c>
      <c r="B1456" s="12" t="s">
        <v>20</v>
      </c>
      <c r="C1456" s="12" t="s">
        <v>96</v>
      </c>
      <c r="D1456" s="25" t="s">
        <v>1169</v>
      </c>
      <c r="E1456" s="11"/>
      <c r="F1456" s="11"/>
      <c r="G1456" s="11"/>
      <c r="H1456" s="11"/>
      <c r="I1456" s="11"/>
      <c r="J1456" s="11"/>
      <c r="K1456" s="17">
        <v>30</v>
      </c>
      <c r="L1456" s="17">
        <v>5.8</v>
      </c>
      <c r="M1456" s="13">
        <f>ROUND(K1456*L1456,2)</f>
        <v>174</v>
      </c>
    </row>
    <row r="1457" spans="1:13" ht="90" x14ac:dyDescent="0.2">
      <c r="A1457" s="11"/>
      <c r="B1457" s="11"/>
      <c r="C1457" s="11"/>
      <c r="D1457" s="19" t="s">
        <v>1170</v>
      </c>
      <c r="E1457" s="11"/>
      <c r="F1457" s="11"/>
      <c r="G1457" s="11"/>
      <c r="H1457" s="11"/>
      <c r="I1457" s="11"/>
      <c r="J1457" s="11"/>
      <c r="K1457" s="11"/>
      <c r="L1457" s="11"/>
      <c r="M1457" s="11"/>
    </row>
    <row r="1458" spans="1:13" ht="22.5" x14ac:dyDescent="0.2">
      <c r="A1458" s="12" t="s">
        <v>1140</v>
      </c>
      <c r="B1458" s="12" t="s">
        <v>20</v>
      </c>
      <c r="C1458" s="12" t="s">
        <v>96</v>
      </c>
      <c r="D1458" s="25" t="s">
        <v>1141</v>
      </c>
      <c r="E1458" s="11"/>
      <c r="F1458" s="11"/>
      <c r="G1458" s="11"/>
      <c r="H1458" s="11"/>
      <c r="I1458" s="11"/>
      <c r="J1458" s="11"/>
      <c r="K1458" s="17">
        <v>5</v>
      </c>
      <c r="L1458" s="17">
        <v>6.19</v>
      </c>
      <c r="M1458" s="13">
        <f>ROUND(K1458*L1458,2)</f>
        <v>30.95</v>
      </c>
    </row>
    <row r="1459" spans="1:13" ht="90" x14ac:dyDescent="0.2">
      <c r="A1459" s="11"/>
      <c r="B1459" s="11"/>
      <c r="C1459" s="11"/>
      <c r="D1459" s="19" t="s">
        <v>1142</v>
      </c>
      <c r="E1459" s="11"/>
      <c r="F1459" s="11"/>
      <c r="G1459" s="11"/>
      <c r="H1459" s="11"/>
      <c r="I1459" s="11"/>
      <c r="J1459" s="11"/>
      <c r="K1459" s="11"/>
      <c r="L1459" s="11"/>
      <c r="M1459" s="11"/>
    </row>
    <row r="1460" spans="1:13" ht="33.75" x14ac:dyDescent="0.2">
      <c r="A1460" s="12" t="s">
        <v>1171</v>
      </c>
      <c r="B1460" s="12" t="s">
        <v>20</v>
      </c>
      <c r="C1460" s="12" t="s">
        <v>111</v>
      </c>
      <c r="D1460" s="25" t="s">
        <v>1172</v>
      </c>
      <c r="E1460" s="11"/>
      <c r="F1460" s="11"/>
      <c r="G1460" s="11"/>
      <c r="H1460" s="11"/>
      <c r="I1460" s="11"/>
      <c r="J1460" s="11"/>
      <c r="K1460" s="17">
        <v>1</v>
      </c>
      <c r="L1460" s="17">
        <v>36.299999999999997</v>
      </c>
      <c r="M1460" s="13">
        <f>ROUND(K1460*L1460,2)</f>
        <v>36.299999999999997</v>
      </c>
    </row>
    <row r="1461" spans="1:13" ht="33.75" x14ac:dyDescent="0.2">
      <c r="A1461" s="11"/>
      <c r="B1461" s="11"/>
      <c r="C1461" s="11"/>
      <c r="D1461" s="19" t="s">
        <v>1173</v>
      </c>
      <c r="E1461" s="11"/>
      <c r="F1461" s="11"/>
      <c r="G1461" s="11"/>
      <c r="H1461" s="11"/>
      <c r="I1461" s="11"/>
      <c r="J1461" s="11"/>
      <c r="K1461" s="11"/>
      <c r="L1461" s="11"/>
      <c r="M1461" s="11"/>
    </row>
    <row r="1462" spans="1:13" ht="22.5" x14ac:dyDescent="0.2">
      <c r="A1462" s="12" t="s">
        <v>1134</v>
      </c>
      <c r="B1462" s="12" t="s">
        <v>20</v>
      </c>
      <c r="C1462" s="12" t="s">
        <v>111</v>
      </c>
      <c r="D1462" s="25" t="s">
        <v>1135</v>
      </c>
      <c r="E1462" s="11"/>
      <c r="F1462" s="11"/>
      <c r="G1462" s="11"/>
      <c r="H1462" s="11"/>
      <c r="I1462" s="11"/>
      <c r="J1462" s="11"/>
      <c r="K1462" s="17">
        <v>2</v>
      </c>
      <c r="L1462" s="17">
        <v>53.36</v>
      </c>
      <c r="M1462" s="13">
        <f>ROUND(K1462*L1462,2)</f>
        <v>106.72</v>
      </c>
    </row>
    <row r="1463" spans="1:13" ht="45" x14ac:dyDescent="0.2">
      <c r="A1463" s="11"/>
      <c r="B1463" s="11"/>
      <c r="C1463" s="11"/>
      <c r="D1463" s="19" t="s">
        <v>1136</v>
      </c>
      <c r="E1463" s="11"/>
      <c r="F1463" s="11"/>
      <c r="G1463" s="11"/>
      <c r="H1463" s="11"/>
      <c r="I1463" s="11"/>
      <c r="J1463" s="11"/>
      <c r="K1463" s="11"/>
      <c r="L1463" s="11"/>
      <c r="M1463" s="11"/>
    </row>
    <row r="1464" spans="1:13" ht="22.5" x14ac:dyDescent="0.2">
      <c r="A1464" s="12" t="s">
        <v>1174</v>
      </c>
      <c r="B1464" s="12" t="s">
        <v>20</v>
      </c>
      <c r="C1464" s="12" t="s">
        <v>96</v>
      </c>
      <c r="D1464" s="25" t="s">
        <v>1175</v>
      </c>
      <c r="E1464" s="11"/>
      <c r="F1464" s="11"/>
      <c r="G1464" s="11"/>
      <c r="H1464" s="11"/>
      <c r="I1464" s="11"/>
      <c r="J1464" s="11"/>
      <c r="K1464" s="17">
        <v>28</v>
      </c>
      <c r="L1464" s="17">
        <v>12.19</v>
      </c>
      <c r="M1464" s="13">
        <f>ROUND(K1464*L1464,2)</f>
        <v>341.32</v>
      </c>
    </row>
    <row r="1465" spans="1:13" ht="90" x14ac:dyDescent="0.2">
      <c r="A1465" s="11"/>
      <c r="B1465" s="11"/>
      <c r="C1465" s="11"/>
      <c r="D1465" s="19" t="s">
        <v>1176</v>
      </c>
      <c r="E1465" s="11"/>
      <c r="F1465" s="11"/>
      <c r="G1465" s="11"/>
      <c r="H1465" s="11"/>
      <c r="I1465" s="11"/>
      <c r="J1465" s="11"/>
      <c r="K1465" s="11"/>
      <c r="L1465" s="11"/>
      <c r="M1465" s="11"/>
    </row>
    <row r="1466" spans="1:13" x14ac:dyDescent="0.2">
      <c r="A1466" s="11"/>
      <c r="B1466" s="11"/>
      <c r="C1466" s="11"/>
      <c r="D1466" s="19"/>
      <c r="E1466" s="11"/>
      <c r="F1466" s="11"/>
      <c r="G1466" s="11"/>
      <c r="H1466" s="11"/>
      <c r="I1466" s="11"/>
      <c r="J1466" s="16" t="s">
        <v>1177</v>
      </c>
      <c r="K1466" s="17">
        <v>1</v>
      </c>
      <c r="L1466" s="10">
        <f>M1440+M1442+M1444+M1446+M1448+M1450+M1452+M1454+M1456+M1458+M1460+M1462+M1464</f>
        <v>2112.23</v>
      </c>
      <c r="M1466" s="10">
        <f>ROUND(L1466*K1466,2)</f>
        <v>2112.23</v>
      </c>
    </row>
    <row r="1467" spans="1:13" ht="0.95" customHeight="1" x14ac:dyDescent="0.2">
      <c r="A1467" s="18"/>
      <c r="B1467" s="18"/>
      <c r="C1467" s="18"/>
      <c r="D1467" s="26"/>
      <c r="E1467" s="18"/>
      <c r="F1467" s="18"/>
      <c r="G1467" s="18"/>
      <c r="H1467" s="18"/>
      <c r="I1467" s="18"/>
      <c r="J1467" s="18"/>
      <c r="K1467" s="18"/>
      <c r="L1467" s="18"/>
      <c r="M1467" s="18"/>
    </row>
    <row r="1468" spans="1:13" x14ac:dyDescent="0.2">
      <c r="A1468" s="21" t="s">
        <v>1178</v>
      </c>
      <c r="B1468" s="21" t="s">
        <v>17</v>
      </c>
      <c r="C1468" s="21" t="s">
        <v>0</v>
      </c>
      <c r="D1468" s="27" t="s">
        <v>1179</v>
      </c>
      <c r="E1468" s="22"/>
      <c r="F1468" s="22"/>
      <c r="G1468" s="22"/>
      <c r="H1468" s="22"/>
      <c r="I1468" s="22"/>
      <c r="J1468" s="22"/>
      <c r="K1468" s="10">
        <f>K1476</f>
        <v>1</v>
      </c>
      <c r="L1468" s="10">
        <f>L1476</f>
        <v>775.36</v>
      </c>
      <c r="M1468" s="10">
        <f>M1476</f>
        <v>775.36</v>
      </c>
    </row>
    <row r="1469" spans="1:13" x14ac:dyDescent="0.2">
      <c r="A1469" s="11"/>
      <c r="B1469" s="11"/>
      <c r="C1469" s="11"/>
      <c r="D1469" s="19"/>
      <c r="E1469" s="11"/>
      <c r="F1469" s="11"/>
      <c r="G1469" s="11"/>
      <c r="H1469" s="11"/>
      <c r="I1469" s="11"/>
      <c r="J1469" s="11"/>
      <c r="K1469" s="11"/>
      <c r="L1469" s="11"/>
      <c r="M1469" s="11"/>
    </row>
    <row r="1470" spans="1:13" ht="22.5" x14ac:dyDescent="0.2">
      <c r="A1470" s="12" t="s">
        <v>1180</v>
      </c>
      <c r="B1470" s="12" t="s">
        <v>20</v>
      </c>
      <c r="C1470" s="12" t="s">
        <v>111</v>
      </c>
      <c r="D1470" s="25" t="s">
        <v>1181</v>
      </c>
      <c r="E1470" s="11"/>
      <c r="F1470" s="11"/>
      <c r="G1470" s="11"/>
      <c r="H1470" s="11"/>
      <c r="I1470" s="11"/>
      <c r="J1470" s="11"/>
      <c r="K1470" s="17">
        <v>3</v>
      </c>
      <c r="L1470" s="17">
        <v>99.05</v>
      </c>
      <c r="M1470" s="13">
        <f>ROUND(K1470*L1470,2)</f>
        <v>297.14999999999998</v>
      </c>
    </row>
    <row r="1471" spans="1:13" ht="78.75" x14ac:dyDescent="0.2">
      <c r="A1471" s="11"/>
      <c r="B1471" s="11"/>
      <c r="C1471" s="11"/>
      <c r="D1471" s="19" t="s">
        <v>1182</v>
      </c>
      <c r="E1471" s="11"/>
      <c r="F1471" s="11"/>
      <c r="G1471" s="11"/>
      <c r="H1471" s="11"/>
      <c r="I1471" s="11"/>
      <c r="J1471" s="11"/>
      <c r="K1471" s="11"/>
      <c r="L1471" s="11"/>
      <c r="M1471" s="11"/>
    </row>
    <row r="1472" spans="1:13" x14ac:dyDescent="0.2">
      <c r="A1472" s="12" t="s">
        <v>1183</v>
      </c>
      <c r="B1472" s="12" t="s">
        <v>20</v>
      </c>
      <c r="C1472" s="12" t="s">
        <v>111</v>
      </c>
      <c r="D1472" s="25" t="s">
        <v>1184</v>
      </c>
      <c r="E1472" s="11"/>
      <c r="F1472" s="11"/>
      <c r="G1472" s="11"/>
      <c r="H1472" s="11"/>
      <c r="I1472" s="11"/>
      <c r="J1472" s="11"/>
      <c r="K1472" s="17">
        <v>2</v>
      </c>
      <c r="L1472" s="17">
        <v>123.05</v>
      </c>
      <c r="M1472" s="13">
        <f>ROUND(K1472*L1472,2)</f>
        <v>246.1</v>
      </c>
    </row>
    <row r="1473" spans="1:13" ht="45" x14ac:dyDescent="0.2">
      <c r="A1473" s="11"/>
      <c r="B1473" s="11"/>
      <c r="C1473" s="11"/>
      <c r="D1473" s="19" t="s">
        <v>1185</v>
      </c>
      <c r="E1473" s="11"/>
      <c r="F1473" s="11"/>
      <c r="G1473" s="11"/>
      <c r="H1473" s="11"/>
      <c r="I1473" s="11"/>
      <c r="J1473" s="11"/>
      <c r="K1473" s="11"/>
      <c r="L1473" s="11"/>
      <c r="M1473" s="11"/>
    </row>
    <row r="1474" spans="1:13" ht="33.75" x14ac:dyDescent="0.2">
      <c r="A1474" s="12" t="s">
        <v>1186</v>
      </c>
      <c r="B1474" s="12" t="s">
        <v>20</v>
      </c>
      <c r="C1474" s="12" t="s">
        <v>111</v>
      </c>
      <c r="D1474" s="25" t="s">
        <v>1187</v>
      </c>
      <c r="E1474" s="11"/>
      <c r="F1474" s="11"/>
      <c r="G1474" s="11"/>
      <c r="H1474" s="11"/>
      <c r="I1474" s="11"/>
      <c r="J1474" s="11"/>
      <c r="K1474" s="17">
        <v>3</v>
      </c>
      <c r="L1474" s="17">
        <v>77.37</v>
      </c>
      <c r="M1474" s="13">
        <f>ROUND(K1474*L1474,2)</f>
        <v>232.11</v>
      </c>
    </row>
    <row r="1475" spans="1:13" ht="45" x14ac:dyDescent="0.2">
      <c r="A1475" s="11"/>
      <c r="B1475" s="11"/>
      <c r="C1475" s="11"/>
      <c r="D1475" s="19" t="s">
        <v>1188</v>
      </c>
      <c r="E1475" s="11"/>
      <c r="F1475" s="11"/>
      <c r="G1475" s="11"/>
      <c r="H1475" s="11"/>
      <c r="I1475" s="11"/>
      <c r="J1475" s="11"/>
      <c r="K1475" s="11"/>
      <c r="L1475" s="11"/>
      <c r="M1475" s="11"/>
    </row>
    <row r="1476" spans="1:13" x14ac:dyDescent="0.2">
      <c r="A1476" s="11"/>
      <c r="B1476" s="11"/>
      <c r="C1476" s="11"/>
      <c r="D1476" s="19"/>
      <c r="E1476" s="11"/>
      <c r="F1476" s="11"/>
      <c r="G1476" s="11"/>
      <c r="H1476" s="11"/>
      <c r="I1476" s="11"/>
      <c r="J1476" s="16" t="s">
        <v>1189</v>
      </c>
      <c r="K1476" s="17">
        <v>1</v>
      </c>
      <c r="L1476" s="10">
        <f>M1470+M1472+M1474</f>
        <v>775.36</v>
      </c>
      <c r="M1476" s="10">
        <f>ROUND(L1476*K1476,2)</f>
        <v>775.36</v>
      </c>
    </row>
    <row r="1477" spans="1:13" ht="0.95" customHeight="1" x14ac:dyDescent="0.2">
      <c r="A1477" s="18"/>
      <c r="B1477" s="18"/>
      <c r="C1477" s="18"/>
      <c r="D1477" s="26"/>
      <c r="E1477" s="18"/>
      <c r="F1477" s="18"/>
      <c r="G1477" s="18"/>
      <c r="H1477" s="18"/>
      <c r="I1477" s="18"/>
      <c r="J1477" s="18"/>
      <c r="K1477" s="18"/>
      <c r="L1477" s="18"/>
      <c r="M1477" s="18"/>
    </row>
    <row r="1478" spans="1:13" x14ac:dyDescent="0.2">
      <c r="A1478" s="11"/>
      <c r="B1478" s="11"/>
      <c r="C1478" s="11"/>
      <c r="D1478" s="19"/>
      <c r="E1478" s="11"/>
      <c r="F1478" s="11"/>
      <c r="G1478" s="11"/>
      <c r="H1478" s="11"/>
      <c r="I1478" s="11"/>
      <c r="J1478" s="16" t="s">
        <v>1190</v>
      </c>
      <c r="K1478" s="20">
        <v>1</v>
      </c>
      <c r="L1478" s="10">
        <f>M1426+M1436+M1466+M1476</f>
        <v>4949.45</v>
      </c>
      <c r="M1478" s="10">
        <f>ROUND(L1478*K1478,2)</f>
        <v>4949.45</v>
      </c>
    </row>
    <row r="1479" spans="1:13" ht="0.95" customHeight="1" x14ac:dyDescent="0.2">
      <c r="A1479" s="18"/>
      <c r="B1479" s="18"/>
      <c r="C1479" s="18"/>
      <c r="D1479" s="26"/>
      <c r="E1479" s="18"/>
      <c r="F1479" s="18"/>
      <c r="G1479" s="18"/>
      <c r="H1479" s="18"/>
      <c r="I1479" s="18"/>
      <c r="J1479" s="18"/>
      <c r="K1479" s="18"/>
      <c r="L1479" s="18"/>
      <c r="M1479" s="18"/>
    </row>
    <row r="1480" spans="1:13" x14ac:dyDescent="0.2">
      <c r="A1480" s="7" t="s">
        <v>1191</v>
      </c>
      <c r="B1480" s="7" t="s">
        <v>17</v>
      </c>
      <c r="C1480" s="7" t="s">
        <v>0</v>
      </c>
      <c r="D1480" s="24" t="s">
        <v>1192</v>
      </c>
      <c r="E1480" s="8"/>
      <c r="F1480" s="8"/>
      <c r="G1480" s="8"/>
      <c r="H1480" s="8"/>
      <c r="I1480" s="8"/>
      <c r="J1480" s="8"/>
      <c r="K1480" s="9">
        <f>K1635</f>
        <v>1</v>
      </c>
      <c r="L1480" s="10">
        <f>L1635</f>
        <v>131426.85999999999</v>
      </c>
      <c r="M1480" s="10">
        <f>M1635</f>
        <v>131426.85999999999</v>
      </c>
    </row>
    <row r="1481" spans="1:13" x14ac:dyDescent="0.2">
      <c r="A1481" s="11"/>
      <c r="B1481" s="11"/>
      <c r="C1481" s="11"/>
      <c r="D1481" s="19"/>
      <c r="E1481" s="11"/>
      <c r="F1481" s="11"/>
      <c r="G1481" s="11"/>
      <c r="H1481" s="11"/>
      <c r="I1481" s="11"/>
      <c r="J1481" s="11"/>
      <c r="K1481" s="11"/>
      <c r="L1481" s="11"/>
      <c r="M1481" s="11"/>
    </row>
    <row r="1482" spans="1:13" x14ac:dyDescent="0.2">
      <c r="A1482" s="21" t="s">
        <v>1193</v>
      </c>
      <c r="B1482" s="21" t="s">
        <v>17</v>
      </c>
      <c r="C1482" s="21" t="s">
        <v>0</v>
      </c>
      <c r="D1482" s="27" t="s">
        <v>1194</v>
      </c>
      <c r="E1482" s="22"/>
      <c r="F1482" s="22"/>
      <c r="G1482" s="22"/>
      <c r="H1482" s="22"/>
      <c r="I1482" s="22"/>
      <c r="J1482" s="22"/>
      <c r="K1482" s="10">
        <f>K1486</f>
        <v>1</v>
      </c>
      <c r="L1482" s="10">
        <f>L1486</f>
        <v>421.5</v>
      </c>
      <c r="M1482" s="10">
        <f>M1486</f>
        <v>421.5</v>
      </c>
    </row>
    <row r="1483" spans="1:13" x14ac:dyDescent="0.2">
      <c r="A1483" s="11"/>
      <c r="B1483" s="11"/>
      <c r="C1483" s="11"/>
      <c r="D1483" s="19"/>
      <c r="E1483" s="11"/>
      <c r="F1483" s="11"/>
      <c r="G1483" s="11"/>
      <c r="H1483" s="11"/>
      <c r="I1483" s="11"/>
      <c r="J1483" s="11"/>
      <c r="K1483" s="11"/>
      <c r="L1483" s="11"/>
      <c r="M1483" s="11"/>
    </row>
    <row r="1484" spans="1:13" x14ac:dyDescent="0.2">
      <c r="A1484" s="12" t="s">
        <v>1125</v>
      </c>
      <c r="B1484" s="12" t="s">
        <v>20</v>
      </c>
      <c r="C1484" s="12" t="s">
        <v>111</v>
      </c>
      <c r="D1484" s="25" t="s">
        <v>1126</v>
      </c>
      <c r="E1484" s="11"/>
      <c r="F1484" s="11"/>
      <c r="G1484" s="11"/>
      <c r="H1484" s="11"/>
      <c r="I1484" s="11"/>
      <c r="J1484" s="11"/>
      <c r="K1484" s="17">
        <v>1</v>
      </c>
      <c r="L1484" s="17">
        <v>421.5</v>
      </c>
      <c r="M1484" s="13">
        <f>ROUND(K1484*L1484,2)</f>
        <v>421.5</v>
      </c>
    </row>
    <row r="1485" spans="1:13" ht="112.5" x14ac:dyDescent="0.2">
      <c r="A1485" s="11"/>
      <c r="B1485" s="11"/>
      <c r="C1485" s="11"/>
      <c r="D1485" s="19" t="s">
        <v>1127</v>
      </c>
      <c r="E1485" s="11"/>
      <c r="F1485" s="11"/>
      <c r="G1485" s="11"/>
      <c r="H1485" s="11"/>
      <c r="I1485" s="11"/>
      <c r="J1485" s="11"/>
      <c r="K1485" s="11"/>
      <c r="L1485" s="11"/>
      <c r="M1485" s="11"/>
    </row>
    <row r="1486" spans="1:13" x14ac:dyDescent="0.2">
      <c r="A1486" s="11"/>
      <c r="B1486" s="11"/>
      <c r="C1486" s="11"/>
      <c r="D1486" s="19"/>
      <c r="E1486" s="11"/>
      <c r="F1486" s="11"/>
      <c r="G1486" s="11"/>
      <c r="H1486" s="11"/>
      <c r="I1486" s="11"/>
      <c r="J1486" s="16" t="s">
        <v>1195</v>
      </c>
      <c r="K1486" s="17">
        <v>1</v>
      </c>
      <c r="L1486" s="10">
        <f>M1484</f>
        <v>421.5</v>
      </c>
      <c r="M1486" s="10">
        <f>ROUND(L1486*K1486,2)</f>
        <v>421.5</v>
      </c>
    </row>
    <row r="1487" spans="1:13" ht="0.95" customHeight="1" x14ac:dyDescent="0.2">
      <c r="A1487" s="18"/>
      <c r="B1487" s="18"/>
      <c r="C1487" s="18"/>
      <c r="D1487" s="26"/>
      <c r="E1487" s="18"/>
      <c r="F1487" s="18"/>
      <c r="G1487" s="18"/>
      <c r="H1487" s="18"/>
      <c r="I1487" s="18"/>
      <c r="J1487" s="18"/>
      <c r="K1487" s="18"/>
      <c r="L1487" s="18"/>
      <c r="M1487" s="18"/>
    </row>
    <row r="1488" spans="1:13" x14ac:dyDescent="0.2">
      <c r="A1488" s="21" t="s">
        <v>1196</v>
      </c>
      <c r="B1488" s="21" t="s">
        <v>17</v>
      </c>
      <c r="C1488" s="21" t="s">
        <v>0</v>
      </c>
      <c r="D1488" s="27" t="s">
        <v>1197</v>
      </c>
      <c r="E1488" s="22"/>
      <c r="F1488" s="22"/>
      <c r="G1488" s="22"/>
      <c r="H1488" s="22"/>
      <c r="I1488" s="22"/>
      <c r="J1488" s="22"/>
      <c r="K1488" s="10">
        <f>K1526</f>
        <v>1</v>
      </c>
      <c r="L1488" s="10">
        <f>L1526</f>
        <v>95868.51</v>
      </c>
      <c r="M1488" s="10">
        <f>M1526</f>
        <v>95868.51</v>
      </c>
    </row>
    <row r="1489" spans="1:13" x14ac:dyDescent="0.2">
      <c r="A1489" s="11"/>
      <c r="B1489" s="11"/>
      <c r="C1489" s="11"/>
      <c r="D1489" s="19"/>
      <c r="E1489" s="11"/>
      <c r="F1489" s="11"/>
      <c r="G1489" s="11"/>
      <c r="H1489" s="11"/>
      <c r="I1489" s="11"/>
      <c r="J1489" s="11"/>
      <c r="K1489" s="11"/>
      <c r="L1489" s="11"/>
      <c r="M1489" s="11"/>
    </row>
    <row r="1490" spans="1:13" ht="22.5" x14ac:dyDescent="0.2">
      <c r="A1490" s="12" t="s">
        <v>1198</v>
      </c>
      <c r="B1490" s="12" t="s">
        <v>20</v>
      </c>
      <c r="C1490" s="12" t="s">
        <v>111</v>
      </c>
      <c r="D1490" s="25" t="s">
        <v>1199</v>
      </c>
      <c r="E1490" s="11"/>
      <c r="F1490" s="11"/>
      <c r="G1490" s="11"/>
      <c r="H1490" s="11"/>
      <c r="I1490" s="11"/>
      <c r="J1490" s="11"/>
      <c r="K1490" s="17">
        <v>1</v>
      </c>
      <c r="L1490" s="17">
        <v>44188.09</v>
      </c>
      <c r="M1490" s="13">
        <f>ROUND(K1490*L1490,2)</f>
        <v>44188.09</v>
      </c>
    </row>
    <row r="1491" spans="1:13" ht="247.5" x14ac:dyDescent="0.2">
      <c r="A1491" s="11"/>
      <c r="B1491" s="11"/>
      <c r="C1491" s="11"/>
      <c r="D1491" s="19" t="s">
        <v>1200</v>
      </c>
      <c r="E1491" s="11"/>
      <c r="F1491" s="11"/>
      <c r="G1491" s="11"/>
      <c r="H1491" s="11"/>
      <c r="I1491" s="11"/>
      <c r="J1491" s="11"/>
      <c r="K1491" s="11"/>
      <c r="L1491" s="11"/>
      <c r="M1491" s="11"/>
    </row>
    <row r="1492" spans="1:13" x14ac:dyDescent="0.2">
      <c r="A1492" s="12" t="s">
        <v>1201</v>
      </c>
      <c r="B1492" s="12" t="s">
        <v>20</v>
      </c>
      <c r="C1492" s="12" t="s">
        <v>111</v>
      </c>
      <c r="D1492" s="25" t="s">
        <v>1202</v>
      </c>
      <c r="E1492" s="11"/>
      <c r="F1492" s="11"/>
      <c r="G1492" s="11"/>
      <c r="H1492" s="11"/>
      <c r="I1492" s="11"/>
      <c r="J1492" s="11"/>
      <c r="K1492" s="13">
        <f>K1496</f>
        <v>1</v>
      </c>
      <c r="L1492" s="13">
        <f>L1496</f>
        <v>3391.09</v>
      </c>
      <c r="M1492" s="13">
        <f>M1496</f>
        <v>3391.09</v>
      </c>
    </row>
    <row r="1493" spans="1:13" ht="123.75" x14ac:dyDescent="0.2">
      <c r="A1493" s="11"/>
      <c r="B1493" s="11"/>
      <c r="C1493" s="11"/>
      <c r="D1493" s="19" t="s">
        <v>1203</v>
      </c>
      <c r="E1493" s="11"/>
      <c r="F1493" s="11"/>
      <c r="G1493" s="11"/>
      <c r="H1493" s="11"/>
      <c r="I1493" s="11"/>
      <c r="J1493" s="11"/>
      <c r="K1493" s="11"/>
      <c r="L1493" s="11"/>
      <c r="M1493" s="11"/>
    </row>
    <row r="1494" spans="1:13" x14ac:dyDescent="0.2">
      <c r="A1494" s="11"/>
      <c r="B1494" s="11"/>
      <c r="C1494" s="11"/>
      <c r="D1494" s="19"/>
      <c r="E1494" s="12" t="s">
        <v>1204</v>
      </c>
      <c r="F1494" s="11">
        <v>1</v>
      </c>
      <c r="G1494" s="17">
        <v>1</v>
      </c>
      <c r="H1494" s="17">
        <v>0</v>
      </c>
      <c r="I1494" s="17">
        <v>0</v>
      </c>
      <c r="J1494" s="13">
        <f>F1494*(G1494+ (G1494= 0))*(H1494+ (H1494= 0))*(I1494+ (I1494= 0))</f>
        <v>1</v>
      </c>
      <c r="K1494" s="11"/>
      <c r="L1494" s="11"/>
      <c r="M1494" s="11"/>
    </row>
    <row r="1495" spans="1:13" x14ac:dyDescent="0.2">
      <c r="A1495" s="11"/>
      <c r="B1495" s="11"/>
      <c r="C1495" s="11"/>
      <c r="D1495" s="19"/>
      <c r="E1495" s="12" t="s">
        <v>0</v>
      </c>
      <c r="F1495" s="11">
        <v>0</v>
      </c>
      <c r="G1495" s="17">
        <v>0</v>
      </c>
      <c r="H1495" s="17">
        <v>0</v>
      </c>
      <c r="I1495" s="17">
        <v>0</v>
      </c>
      <c r="J1495" s="13">
        <f>F1495*(G1495+ (G1495= 0))*(H1495+ (H1495= 0))*(I1495+ (I1495= 0))</f>
        <v>0</v>
      </c>
      <c r="K1495" s="11"/>
      <c r="L1495" s="11"/>
      <c r="M1495" s="11"/>
    </row>
    <row r="1496" spans="1:13" x14ac:dyDescent="0.2">
      <c r="A1496" s="11"/>
      <c r="B1496" s="11"/>
      <c r="C1496" s="11"/>
      <c r="D1496" s="19"/>
      <c r="E1496" s="11"/>
      <c r="F1496" s="11"/>
      <c r="G1496" s="11"/>
      <c r="H1496" s="11"/>
      <c r="I1496" s="11"/>
      <c r="J1496" s="16" t="s">
        <v>1205</v>
      </c>
      <c r="K1496" s="10">
        <f>SUM(J1494:J1495)</f>
        <v>1</v>
      </c>
      <c r="L1496" s="17">
        <v>3391.09</v>
      </c>
      <c r="M1496" s="10">
        <f>ROUND(L1496*K1496,2)</f>
        <v>3391.09</v>
      </c>
    </row>
    <row r="1497" spans="1:13" ht="0.95" customHeight="1" x14ac:dyDescent="0.2">
      <c r="A1497" s="18"/>
      <c r="B1497" s="18"/>
      <c r="C1497" s="18"/>
      <c r="D1497" s="26"/>
      <c r="E1497" s="18"/>
      <c r="F1497" s="18"/>
      <c r="G1497" s="18"/>
      <c r="H1497" s="18"/>
      <c r="I1497" s="18"/>
      <c r="J1497" s="18"/>
      <c r="K1497" s="18"/>
      <c r="L1497" s="18"/>
      <c r="M1497" s="18"/>
    </row>
    <row r="1498" spans="1:13" x14ac:dyDescent="0.2">
      <c r="A1498" s="12" t="s">
        <v>1206</v>
      </c>
      <c r="B1498" s="12" t="s">
        <v>20</v>
      </c>
      <c r="C1498" s="12" t="s">
        <v>111</v>
      </c>
      <c r="D1498" s="25" t="s">
        <v>1207</v>
      </c>
      <c r="E1498" s="11"/>
      <c r="F1498" s="11"/>
      <c r="G1498" s="11"/>
      <c r="H1498" s="11"/>
      <c r="I1498" s="11"/>
      <c r="J1498" s="11"/>
      <c r="K1498" s="13">
        <f>K1502</f>
        <v>3</v>
      </c>
      <c r="L1498" s="13">
        <f>L1502</f>
        <v>1745.01</v>
      </c>
      <c r="M1498" s="13">
        <f>M1502</f>
        <v>5235.03</v>
      </c>
    </row>
    <row r="1499" spans="1:13" ht="101.25" x14ac:dyDescent="0.2">
      <c r="A1499" s="11"/>
      <c r="B1499" s="11"/>
      <c r="C1499" s="11"/>
      <c r="D1499" s="19" t="s">
        <v>1208</v>
      </c>
      <c r="E1499" s="11"/>
      <c r="F1499" s="11"/>
      <c r="G1499" s="11"/>
      <c r="H1499" s="11"/>
      <c r="I1499" s="11"/>
      <c r="J1499" s="11"/>
      <c r="K1499" s="11"/>
      <c r="L1499" s="11"/>
      <c r="M1499" s="11"/>
    </row>
    <row r="1500" spans="1:13" x14ac:dyDescent="0.2">
      <c r="A1500" s="11"/>
      <c r="B1500" s="11"/>
      <c r="C1500" s="11"/>
      <c r="D1500" s="19"/>
      <c r="E1500" s="12" t="s">
        <v>1209</v>
      </c>
      <c r="F1500" s="11">
        <v>1</v>
      </c>
      <c r="G1500" s="17">
        <v>3</v>
      </c>
      <c r="H1500" s="17">
        <v>0</v>
      </c>
      <c r="I1500" s="17">
        <v>0</v>
      </c>
      <c r="J1500" s="13">
        <f>F1500*(G1500+ (G1500= 0))*(H1500+ (H1500= 0))*(I1500+ (I1500= 0))</f>
        <v>3</v>
      </c>
      <c r="K1500" s="11"/>
      <c r="L1500" s="11"/>
      <c r="M1500" s="11"/>
    </row>
    <row r="1501" spans="1:13" x14ac:dyDescent="0.2">
      <c r="A1501" s="11"/>
      <c r="B1501" s="11"/>
      <c r="C1501" s="11"/>
      <c r="D1501" s="19"/>
      <c r="E1501" s="12" t="s">
        <v>0</v>
      </c>
      <c r="F1501" s="11">
        <v>0</v>
      </c>
      <c r="G1501" s="17">
        <v>0</v>
      </c>
      <c r="H1501" s="17">
        <v>0</v>
      </c>
      <c r="I1501" s="17">
        <v>0</v>
      </c>
      <c r="J1501" s="13">
        <f>F1501*(G1501+ (G1501= 0))*(H1501+ (H1501= 0))*(I1501+ (I1501= 0))</f>
        <v>0</v>
      </c>
      <c r="K1501" s="11"/>
      <c r="L1501" s="11"/>
      <c r="M1501" s="11"/>
    </row>
    <row r="1502" spans="1:13" x14ac:dyDescent="0.2">
      <c r="A1502" s="11"/>
      <c r="B1502" s="11"/>
      <c r="C1502" s="11"/>
      <c r="D1502" s="19"/>
      <c r="E1502" s="11"/>
      <c r="F1502" s="11"/>
      <c r="G1502" s="11"/>
      <c r="H1502" s="11"/>
      <c r="I1502" s="11"/>
      <c r="J1502" s="16" t="s">
        <v>1210</v>
      </c>
      <c r="K1502" s="10">
        <f>SUM(J1500:J1501)</f>
        <v>3</v>
      </c>
      <c r="L1502" s="17">
        <v>1745.01</v>
      </c>
      <c r="M1502" s="10">
        <f>ROUND(L1502*K1502,2)</f>
        <v>5235.03</v>
      </c>
    </row>
    <row r="1503" spans="1:13" ht="0.95" customHeight="1" x14ac:dyDescent="0.2">
      <c r="A1503" s="18"/>
      <c r="B1503" s="18"/>
      <c r="C1503" s="18"/>
      <c r="D1503" s="26"/>
      <c r="E1503" s="18"/>
      <c r="F1503" s="18"/>
      <c r="G1503" s="18"/>
      <c r="H1503" s="18"/>
      <c r="I1503" s="18"/>
      <c r="J1503" s="18"/>
      <c r="K1503" s="18"/>
      <c r="L1503" s="18"/>
      <c r="M1503" s="18"/>
    </row>
    <row r="1504" spans="1:13" ht="22.5" x14ac:dyDescent="0.2">
      <c r="A1504" s="12" t="s">
        <v>1211</v>
      </c>
      <c r="B1504" s="12" t="s">
        <v>20</v>
      </c>
      <c r="C1504" s="12" t="s">
        <v>111</v>
      </c>
      <c r="D1504" s="25" t="s">
        <v>1212</v>
      </c>
      <c r="E1504" s="11"/>
      <c r="F1504" s="11"/>
      <c r="G1504" s="11"/>
      <c r="H1504" s="11"/>
      <c r="I1504" s="11"/>
      <c r="J1504" s="11"/>
      <c r="K1504" s="13">
        <f>K1508</f>
        <v>2</v>
      </c>
      <c r="L1504" s="13">
        <f>L1508</f>
        <v>1678.38</v>
      </c>
      <c r="M1504" s="13">
        <f>M1508</f>
        <v>3356.76</v>
      </c>
    </row>
    <row r="1505" spans="1:13" ht="123.75" x14ac:dyDescent="0.2">
      <c r="A1505" s="11"/>
      <c r="B1505" s="11"/>
      <c r="C1505" s="11"/>
      <c r="D1505" s="19" t="s">
        <v>1213</v>
      </c>
      <c r="E1505" s="11"/>
      <c r="F1505" s="11"/>
      <c r="G1505" s="11"/>
      <c r="H1505" s="11"/>
      <c r="I1505" s="11"/>
      <c r="J1505" s="11"/>
      <c r="K1505" s="11"/>
      <c r="L1505" s="11"/>
      <c r="M1505" s="11"/>
    </row>
    <row r="1506" spans="1:13" x14ac:dyDescent="0.2">
      <c r="A1506" s="11"/>
      <c r="B1506" s="11"/>
      <c r="C1506" s="11"/>
      <c r="D1506" s="19"/>
      <c r="E1506" s="12" t="s">
        <v>1209</v>
      </c>
      <c r="F1506" s="11">
        <v>1</v>
      </c>
      <c r="G1506" s="17">
        <v>2</v>
      </c>
      <c r="H1506" s="17">
        <v>0</v>
      </c>
      <c r="I1506" s="17">
        <v>0</v>
      </c>
      <c r="J1506" s="13">
        <f>F1506*(G1506+ (G1506= 0))*(H1506+ (H1506= 0))*(I1506+ (I1506= 0))</f>
        <v>2</v>
      </c>
      <c r="K1506" s="11"/>
      <c r="L1506" s="11"/>
      <c r="M1506" s="11"/>
    </row>
    <row r="1507" spans="1:13" x14ac:dyDescent="0.2">
      <c r="A1507" s="11"/>
      <c r="B1507" s="11"/>
      <c r="C1507" s="11"/>
      <c r="D1507" s="19"/>
      <c r="E1507" s="12" t="s">
        <v>0</v>
      </c>
      <c r="F1507" s="11">
        <v>0</v>
      </c>
      <c r="G1507" s="17">
        <v>0</v>
      </c>
      <c r="H1507" s="17">
        <v>0</v>
      </c>
      <c r="I1507" s="17">
        <v>0</v>
      </c>
      <c r="J1507" s="13">
        <f>F1507*(G1507+ (G1507= 0))*(H1507+ (H1507= 0))*(I1507+ (I1507= 0))</f>
        <v>0</v>
      </c>
      <c r="K1507" s="11"/>
      <c r="L1507" s="11"/>
      <c r="M1507" s="11"/>
    </row>
    <row r="1508" spans="1:13" x14ac:dyDescent="0.2">
      <c r="A1508" s="11"/>
      <c r="B1508" s="11"/>
      <c r="C1508" s="11"/>
      <c r="D1508" s="19"/>
      <c r="E1508" s="11"/>
      <c r="F1508" s="11"/>
      <c r="G1508" s="11"/>
      <c r="H1508" s="11"/>
      <c r="I1508" s="11"/>
      <c r="J1508" s="16" t="s">
        <v>1214</v>
      </c>
      <c r="K1508" s="10">
        <f>SUM(J1506:J1507)</f>
        <v>2</v>
      </c>
      <c r="L1508" s="17">
        <v>1678.38</v>
      </c>
      <c r="M1508" s="10">
        <f>ROUND(L1508*K1508,2)</f>
        <v>3356.76</v>
      </c>
    </row>
    <row r="1509" spans="1:13" ht="0.95" customHeight="1" x14ac:dyDescent="0.2">
      <c r="A1509" s="18"/>
      <c r="B1509" s="18"/>
      <c r="C1509" s="18"/>
      <c r="D1509" s="26"/>
      <c r="E1509" s="18"/>
      <c r="F1509" s="18"/>
      <c r="G1509" s="18"/>
      <c r="H1509" s="18"/>
      <c r="I1509" s="18"/>
      <c r="J1509" s="18"/>
      <c r="K1509" s="18"/>
      <c r="L1509" s="18"/>
      <c r="M1509" s="18"/>
    </row>
    <row r="1510" spans="1:13" x14ac:dyDescent="0.2">
      <c r="A1510" s="12" t="s">
        <v>1215</v>
      </c>
      <c r="B1510" s="12" t="s">
        <v>20</v>
      </c>
      <c r="C1510" s="12" t="s">
        <v>111</v>
      </c>
      <c r="D1510" s="25" t="s">
        <v>1216</v>
      </c>
      <c r="E1510" s="11"/>
      <c r="F1510" s="11"/>
      <c r="G1510" s="11"/>
      <c r="H1510" s="11"/>
      <c r="I1510" s="11"/>
      <c r="J1510" s="11"/>
      <c r="K1510" s="13">
        <f>K1514</f>
        <v>4</v>
      </c>
      <c r="L1510" s="13">
        <f>L1514</f>
        <v>1442.63</v>
      </c>
      <c r="M1510" s="13">
        <f>M1514</f>
        <v>5770.52</v>
      </c>
    </row>
    <row r="1511" spans="1:13" ht="123.75" x14ac:dyDescent="0.2">
      <c r="A1511" s="11"/>
      <c r="B1511" s="11"/>
      <c r="C1511" s="11"/>
      <c r="D1511" s="19" t="s">
        <v>1217</v>
      </c>
      <c r="E1511" s="11"/>
      <c r="F1511" s="11"/>
      <c r="G1511" s="11"/>
      <c r="H1511" s="11"/>
      <c r="I1511" s="11"/>
      <c r="J1511" s="11"/>
      <c r="K1511" s="11"/>
      <c r="L1511" s="11"/>
      <c r="M1511" s="11"/>
    </row>
    <row r="1512" spans="1:13" x14ac:dyDescent="0.2">
      <c r="A1512" s="11"/>
      <c r="B1512" s="11"/>
      <c r="C1512" s="11"/>
      <c r="D1512" s="19"/>
      <c r="E1512" s="12" t="s">
        <v>1218</v>
      </c>
      <c r="F1512" s="11">
        <v>1</v>
      </c>
      <c r="G1512" s="17">
        <v>4</v>
      </c>
      <c r="H1512" s="17">
        <v>0</v>
      </c>
      <c r="I1512" s="17">
        <v>0</v>
      </c>
      <c r="J1512" s="13">
        <f>F1512*(G1512+ (G1512= 0))*(H1512+ (H1512= 0))*(I1512+ (I1512= 0))</f>
        <v>4</v>
      </c>
      <c r="K1512" s="11"/>
      <c r="L1512" s="11"/>
      <c r="M1512" s="11"/>
    </row>
    <row r="1513" spans="1:13" x14ac:dyDescent="0.2">
      <c r="A1513" s="11"/>
      <c r="B1513" s="11"/>
      <c r="C1513" s="11"/>
      <c r="D1513" s="19"/>
      <c r="E1513" s="12" t="s">
        <v>0</v>
      </c>
      <c r="F1513" s="11">
        <v>0</v>
      </c>
      <c r="G1513" s="17">
        <v>0</v>
      </c>
      <c r="H1513" s="17">
        <v>0</v>
      </c>
      <c r="I1513" s="17">
        <v>0</v>
      </c>
      <c r="J1513" s="13">
        <f>F1513*(G1513+ (G1513= 0))*(H1513+ (H1513= 0))*(I1513+ (I1513= 0))</f>
        <v>0</v>
      </c>
      <c r="K1513" s="11"/>
      <c r="L1513" s="11"/>
      <c r="M1513" s="11"/>
    </row>
    <row r="1514" spans="1:13" x14ac:dyDescent="0.2">
      <c r="A1514" s="11"/>
      <c r="B1514" s="11"/>
      <c r="C1514" s="11"/>
      <c r="D1514" s="19"/>
      <c r="E1514" s="11"/>
      <c r="F1514" s="11"/>
      <c r="G1514" s="11"/>
      <c r="H1514" s="11"/>
      <c r="I1514" s="11"/>
      <c r="J1514" s="16" t="s">
        <v>1219</v>
      </c>
      <c r="K1514" s="10">
        <f>SUM(J1512:J1513)</f>
        <v>4</v>
      </c>
      <c r="L1514" s="17">
        <v>1442.63</v>
      </c>
      <c r="M1514" s="10">
        <f>ROUND(L1514*K1514,2)</f>
        <v>5770.52</v>
      </c>
    </row>
    <row r="1515" spans="1:13" ht="0.95" customHeight="1" x14ac:dyDescent="0.2">
      <c r="A1515" s="18"/>
      <c r="B1515" s="18"/>
      <c r="C1515" s="18"/>
      <c r="D1515" s="26"/>
      <c r="E1515" s="18"/>
      <c r="F1515" s="18"/>
      <c r="G1515" s="18"/>
      <c r="H1515" s="18"/>
      <c r="I1515" s="18"/>
      <c r="J1515" s="18"/>
      <c r="K1515" s="18"/>
      <c r="L1515" s="18"/>
      <c r="M1515" s="18"/>
    </row>
    <row r="1516" spans="1:13" x14ac:dyDescent="0.2">
      <c r="A1516" s="12" t="s">
        <v>1220</v>
      </c>
      <c r="B1516" s="12" t="s">
        <v>20</v>
      </c>
      <c r="C1516" s="12" t="s">
        <v>111</v>
      </c>
      <c r="D1516" s="25" t="s">
        <v>1221</v>
      </c>
      <c r="E1516" s="11"/>
      <c r="F1516" s="11"/>
      <c r="G1516" s="11"/>
      <c r="H1516" s="11"/>
      <c r="I1516" s="11"/>
      <c r="J1516" s="11"/>
      <c r="K1516" s="13">
        <f>K1520</f>
        <v>2</v>
      </c>
      <c r="L1516" s="13">
        <f>L1520</f>
        <v>1422.13</v>
      </c>
      <c r="M1516" s="13">
        <f>M1520</f>
        <v>2844.26</v>
      </c>
    </row>
    <row r="1517" spans="1:13" ht="123.75" x14ac:dyDescent="0.2">
      <c r="A1517" s="11"/>
      <c r="B1517" s="11"/>
      <c r="C1517" s="11"/>
      <c r="D1517" s="19" t="s">
        <v>1222</v>
      </c>
      <c r="E1517" s="11"/>
      <c r="F1517" s="11"/>
      <c r="G1517" s="11"/>
      <c r="H1517" s="11"/>
      <c r="I1517" s="11"/>
      <c r="J1517" s="11"/>
      <c r="K1517" s="11"/>
      <c r="L1517" s="11"/>
      <c r="M1517" s="11"/>
    </row>
    <row r="1518" spans="1:13" x14ac:dyDescent="0.2">
      <c r="A1518" s="11"/>
      <c r="B1518" s="11"/>
      <c r="C1518" s="11"/>
      <c r="D1518" s="19"/>
      <c r="E1518" s="12" t="s">
        <v>1218</v>
      </c>
      <c r="F1518" s="11">
        <v>1</v>
      </c>
      <c r="G1518" s="17">
        <v>2</v>
      </c>
      <c r="H1518" s="17">
        <v>0</v>
      </c>
      <c r="I1518" s="17">
        <v>0</v>
      </c>
      <c r="J1518" s="13">
        <f>F1518*(G1518+ (G1518= 0))*(H1518+ (H1518= 0))*(I1518+ (I1518= 0))</f>
        <v>2</v>
      </c>
      <c r="K1518" s="11"/>
      <c r="L1518" s="11"/>
      <c r="M1518" s="11"/>
    </row>
    <row r="1519" spans="1:13" x14ac:dyDescent="0.2">
      <c r="A1519" s="11"/>
      <c r="B1519" s="11"/>
      <c r="C1519" s="11"/>
      <c r="D1519" s="19"/>
      <c r="E1519" s="12" t="s">
        <v>0</v>
      </c>
      <c r="F1519" s="11">
        <v>0</v>
      </c>
      <c r="G1519" s="17">
        <v>0</v>
      </c>
      <c r="H1519" s="17">
        <v>0</v>
      </c>
      <c r="I1519" s="17">
        <v>0</v>
      </c>
      <c r="J1519" s="13">
        <f>F1519*(G1519+ (G1519= 0))*(H1519+ (H1519= 0))*(I1519+ (I1519= 0))</f>
        <v>0</v>
      </c>
      <c r="K1519" s="11"/>
      <c r="L1519" s="11"/>
      <c r="M1519" s="11"/>
    </row>
    <row r="1520" spans="1:13" x14ac:dyDescent="0.2">
      <c r="A1520" s="11"/>
      <c r="B1520" s="11"/>
      <c r="C1520" s="11"/>
      <c r="D1520" s="19"/>
      <c r="E1520" s="11"/>
      <c r="F1520" s="11"/>
      <c r="G1520" s="11"/>
      <c r="H1520" s="11"/>
      <c r="I1520" s="11"/>
      <c r="J1520" s="16" t="s">
        <v>1223</v>
      </c>
      <c r="K1520" s="10">
        <f>SUM(J1518:J1519)</f>
        <v>2</v>
      </c>
      <c r="L1520" s="17">
        <v>1422.13</v>
      </c>
      <c r="M1520" s="10">
        <f>ROUND(L1520*K1520,2)</f>
        <v>2844.26</v>
      </c>
    </row>
    <row r="1521" spans="1:13" ht="0.95" customHeight="1" x14ac:dyDescent="0.2">
      <c r="A1521" s="18"/>
      <c r="B1521" s="18"/>
      <c r="C1521" s="18"/>
      <c r="D1521" s="26"/>
      <c r="E1521" s="18"/>
      <c r="F1521" s="18"/>
      <c r="G1521" s="18"/>
      <c r="H1521" s="18"/>
      <c r="I1521" s="18"/>
      <c r="J1521" s="18"/>
      <c r="K1521" s="18"/>
      <c r="L1521" s="18"/>
      <c r="M1521" s="18"/>
    </row>
    <row r="1522" spans="1:13" ht="22.5" x14ac:dyDescent="0.2">
      <c r="A1522" s="12" t="s">
        <v>1224</v>
      </c>
      <c r="B1522" s="12" t="s">
        <v>20</v>
      </c>
      <c r="C1522" s="12" t="s">
        <v>111</v>
      </c>
      <c r="D1522" s="25" t="s">
        <v>1225</v>
      </c>
      <c r="E1522" s="11"/>
      <c r="F1522" s="11"/>
      <c r="G1522" s="11"/>
      <c r="H1522" s="11"/>
      <c r="I1522" s="11"/>
      <c r="J1522" s="11"/>
      <c r="K1522" s="17">
        <v>1</v>
      </c>
      <c r="L1522" s="17">
        <v>29127.9</v>
      </c>
      <c r="M1522" s="13">
        <f>ROUND(K1522*L1522,2)</f>
        <v>29127.9</v>
      </c>
    </row>
    <row r="1523" spans="1:13" ht="409.5" x14ac:dyDescent="0.2">
      <c r="A1523" s="11"/>
      <c r="B1523" s="11"/>
      <c r="C1523" s="11"/>
      <c r="D1523" s="19" t="s">
        <v>1226</v>
      </c>
      <c r="E1523" s="11"/>
      <c r="F1523" s="11"/>
      <c r="G1523" s="11"/>
      <c r="H1523" s="11"/>
      <c r="I1523" s="11"/>
      <c r="J1523" s="11"/>
      <c r="K1523" s="11"/>
      <c r="L1523" s="11"/>
      <c r="M1523" s="11"/>
    </row>
    <row r="1524" spans="1:13" ht="22.5" x14ac:dyDescent="0.2">
      <c r="A1524" s="12" t="s">
        <v>1227</v>
      </c>
      <c r="B1524" s="12" t="s">
        <v>20</v>
      </c>
      <c r="C1524" s="12" t="s">
        <v>111</v>
      </c>
      <c r="D1524" s="25" t="s">
        <v>1228</v>
      </c>
      <c r="E1524" s="11"/>
      <c r="F1524" s="11"/>
      <c r="G1524" s="11"/>
      <c r="H1524" s="11"/>
      <c r="I1524" s="11"/>
      <c r="J1524" s="11"/>
      <c r="K1524" s="17">
        <v>3</v>
      </c>
      <c r="L1524" s="17">
        <v>651.62</v>
      </c>
      <c r="M1524" s="13">
        <f>ROUND(K1524*L1524,2)</f>
        <v>1954.86</v>
      </c>
    </row>
    <row r="1525" spans="1:13" ht="90" x14ac:dyDescent="0.2">
      <c r="A1525" s="11"/>
      <c r="B1525" s="11"/>
      <c r="C1525" s="11"/>
      <c r="D1525" s="19" t="s">
        <v>1229</v>
      </c>
      <c r="E1525" s="11"/>
      <c r="F1525" s="11"/>
      <c r="G1525" s="11"/>
      <c r="H1525" s="11"/>
      <c r="I1525" s="11"/>
      <c r="J1525" s="11"/>
      <c r="K1525" s="11"/>
      <c r="L1525" s="11"/>
      <c r="M1525" s="11"/>
    </row>
    <row r="1526" spans="1:13" x14ac:dyDescent="0.2">
      <c r="A1526" s="11"/>
      <c r="B1526" s="11"/>
      <c r="C1526" s="11"/>
      <c r="D1526" s="19"/>
      <c r="E1526" s="11"/>
      <c r="F1526" s="11"/>
      <c r="G1526" s="11"/>
      <c r="H1526" s="11"/>
      <c r="I1526" s="11"/>
      <c r="J1526" s="16" t="s">
        <v>1230</v>
      </c>
      <c r="K1526" s="17">
        <v>1</v>
      </c>
      <c r="L1526" s="10">
        <f>M1490+M1496+M1502+M1508+M1514+M1520+M1522+M1524</f>
        <v>95868.51</v>
      </c>
      <c r="M1526" s="10">
        <f>ROUND(L1526*K1526,2)</f>
        <v>95868.51</v>
      </c>
    </row>
    <row r="1527" spans="1:13" ht="0.95" customHeight="1" x14ac:dyDescent="0.2">
      <c r="A1527" s="18"/>
      <c r="B1527" s="18"/>
      <c r="C1527" s="18"/>
      <c r="D1527" s="26"/>
      <c r="E1527" s="18"/>
      <c r="F1527" s="18"/>
      <c r="G1527" s="18"/>
      <c r="H1527" s="18"/>
      <c r="I1527" s="18"/>
      <c r="J1527" s="18"/>
      <c r="K1527" s="18"/>
      <c r="L1527" s="18"/>
      <c r="M1527" s="18"/>
    </row>
    <row r="1528" spans="1:13" x14ac:dyDescent="0.2">
      <c r="A1528" s="21" t="s">
        <v>1231</v>
      </c>
      <c r="B1528" s="21" t="s">
        <v>17</v>
      </c>
      <c r="C1528" s="21" t="s">
        <v>0</v>
      </c>
      <c r="D1528" s="27" t="s">
        <v>1232</v>
      </c>
      <c r="E1528" s="22"/>
      <c r="F1528" s="22"/>
      <c r="G1528" s="22"/>
      <c r="H1528" s="22"/>
      <c r="I1528" s="22"/>
      <c r="J1528" s="22"/>
      <c r="K1528" s="10">
        <f>K1574</f>
        <v>1</v>
      </c>
      <c r="L1528" s="10">
        <f>L1574</f>
        <v>17227.07</v>
      </c>
      <c r="M1528" s="10">
        <f>M1574</f>
        <v>17227.07</v>
      </c>
    </row>
    <row r="1529" spans="1:13" x14ac:dyDescent="0.2">
      <c r="A1529" s="11"/>
      <c r="B1529" s="11"/>
      <c r="C1529" s="11"/>
      <c r="D1529" s="19"/>
      <c r="E1529" s="11"/>
      <c r="F1529" s="11"/>
      <c r="G1529" s="11"/>
      <c r="H1529" s="11"/>
      <c r="I1529" s="11"/>
      <c r="J1529" s="11"/>
      <c r="K1529" s="11"/>
      <c r="L1529" s="11"/>
      <c r="M1529" s="11"/>
    </row>
    <row r="1530" spans="1:13" x14ac:dyDescent="0.2">
      <c r="A1530" s="12" t="s">
        <v>1233</v>
      </c>
      <c r="B1530" s="12" t="s">
        <v>20</v>
      </c>
      <c r="C1530" s="12" t="s">
        <v>1148</v>
      </c>
      <c r="D1530" s="25" t="s">
        <v>1147</v>
      </c>
      <c r="E1530" s="11"/>
      <c r="F1530" s="11"/>
      <c r="G1530" s="11"/>
      <c r="H1530" s="11"/>
      <c r="I1530" s="11"/>
      <c r="J1530" s="11"/>
      <c r="K1530" s="17">
        <v>0</v>
      </c>
      <c r="L1530" s="17">
        <v>0</v>
      </c>
      <c r="M1530" s="13">
        <f>ROUND(K1530*L1530,2)</f>
        <v>0</v>
      </c>
    </row>
    <row r="1531" spans="1:13" ht="22.5" x14ac:dyDescent="0.2">
      <c r="A1531" s="11"/>
      <c r="B1531" s="11"/>
      <c r="C1531" s="11"/>
      <c r="D1531" s="19" t="s">
        <v>1234</v>
      </c>
      <c r="E1531" s="11"/>
      <c r="F1531" s="11"/>
      <c r="G1531" s="11"/>
      <c r="H1531" s="11"/>
      <c r="I1531" s="11"/>
      <c r="J1531" s="11"/>
      <c r="K1531" s="11"/>
      <c r="L1531" s="11"/>
      <c r="M1531" s="11"/>
    </row>
    <row r="1532" spans="1:13" ht="33.75" x14ac:dyDescent="0.2">
      <c r="A1532" s="12" t="s">
        <v>1235</v>
      </c>
      <c r="B1532" s="12" t="s">
        <v>20</v>
      </c>
      <c r="C1532" s="12" t="s">
        <v>96</v>
      </c>
      <c r="D1532" s="25" t="s">
        <v>1236</v>
      </c>
      <c r="E1532" s="11"/>
      <c r="F1532" s="11"/>
      <c r="G1532" s="11"/>
      <c r="H1532" s="11"/>
      <c r="I1532" s="11"/>
      <c r="J1532" s="11"/>
      <c r="K1532" s="17">
        <v>75</v>
      </c>
      <c r="L1532" s="17">
        <v>20</v>
      </c>
      <c r="M1532" s="13">
        <f>ROUND(K1532*L1532,2)</f>
        <v>1500</v>
      </c>
    </row>
    <row r="1533" spans="1:13" ht="45" x14ac:dyDescent="0.2">
      <c r="A1533" s="11"/>
      <c r="B1533" s="11"/>
      <c r="C1533" s="11"/>
      <c r="D1533" s="19" t="s">
        <v>1237</v>
      </c>
      <c r="E1533" s="11"/>
      <c r="F1533" s="11"/>
      <c r="G1533" s="11"/>
      <c r="H1533" s="11"/>
      <c r="I1533" s="11"/>
      <c r="J1533" s="11"/>
      <c r="K1533" s="11"/>
      <c r="L1533" s="11"/>
      <c r="M1533" s="11"/>
    </row>
    <row r="1534" spans="1:13" ht="22.5" x14ac:dyDescent="0.2">
      <c r="A1534" s="12" t="s">
        <v>1238</v>
      </c>
      <c r="B1534" s="12" t="s">
        <v>20</v>
      </c>
      <c r="C1534" s="12" t="s">
        <v>96</v>
      </c>
      <c r="D1534" s="25" t="s">
        <v>1239</v>
      </c>
      <c r="E1534" s="11"/>
      <c r="F1534" s="11"/>
      <c r="G1534" s="11"/>
      <c r="H1534" s="11"/>
      <c r="I1534" s="11"/>
      <c r="J1534" s="11"/>
      <c r="K1534" s="17">
        <v>30</v>
      </c>
      <c r="L1534" s="17">
        <v>59.42</v>
      </c>
      <c r="M1534" s="13">
        <f>ROUND(K1534*L1534,2)</f>
        <v>1782.6</v>
      </c>
    </row>
    <row r="1535" spans="1:13" ht="90" x14ac:dyDescent="0.2">
      <c r="A1535" s="11"/>
      <c r="B1535" s="11"/>
      <c r="C1535" s="11"/>
      <c r="D1535" s="19" t="s">
        <v>1240</v>
      </c>
      <c r="E1535" s="11"/>
      <c r="F1535" s="11"/>
      <c r="G1535" s="11"/>
      <c r="H1535" s="11"/>
      <c r="I1535" s="11"/>
      <c r="J1535" s="11"/>
      <c r="K1535" s="11"/>
      <c r="L1535" s="11"/>
      <c r="M1535" s="11"/>
    </row>
    <row r="1536" spans="1:13" ht="22.5" x14ac:dyDescent="0.2">
      <c r="A1536" s="12" t="s">
        <v>1241</v>
      </c>
      <c r="B1536" s="12" t="s">
        <v>20</v>
      </c>
      <c r="C1536" s="12" t="s">
        <v>96</v>
      </c>
      <c r="D1536" s="25" t="s">
        <v>1242</v>
      </c>
      <c r="E1536" s="11"/>
      <c r="F1536" s="11"/>
      <c r="G1536" s="11"/>
      <c r="H1536" s="11"/>
      <c r="I1536" s="11"/>
      <c r="J1536" s="11"/>
      <c r="K1536" s="17">
        <v>35</v>
      </c>
      <c r="L1536" s="17">
        <v>45.07</v>
      </c>
      <c r="M1536" s="13">
        <f>ROUND(K1536*L1536,2)</f>
        <v>1577.45</v>
      </c>
    </row>
    <row r="1537" spans="1:13" ht="90" x14ac:dyDescent="0.2">
      <c r="A1537" s="11"/>
      <c r="B1537" s="11"/>
      <c r="C1537" s="11"/>
      <c r="D1537" s="19" t="s">
        <v>1243</v>
      </c>
      <c r="E1537" s="11"/>
      <c r="F1537" s="11"/>
      <c r="G1537" s="11"/>
      <c r="H1537" s="11"/>
      <c r="I1537" s="11"/>
      <c r="J1537" s="11"/>
      <c r="K1537" s="11"/>
      <c r="L1537" s="11"/>
      <c r="M1537" s="11"/>
    </row>
    <row r="1538" spans="1:13" ht="22.5" x14ac:dyDescent="0.2">
      <c r="A1538" s="12" t="s">
        <v>1244</v>
      </c>
      <c r="B1538" s="12" t="s">
        <v>20</v>
      </c>
      <c r="C1538" s="12" t="s">
        <v>96</v>
      </c>
      <c r="D1538" s="25" t="s">
        <v>1245</v>
      </c>
      <c r="E1538" s="11"/>
      <c r="F1538" s="11"/>
      <c r="G1538" s="11"/>
      <c r="H1538" s="11"/>
      <c r="I1538" s="11"/>
      <c r="J1538" s="11"/>
      <c r="K1538" s="17">
        <v>16</v>
      </c>
      <c r="L1538" s="17">
        <v>37.020000000000003</v>
      </c>
      <c r="M1538" s="13">
        <f>ROUND(K1538*L1538,2)</f>
        <v>592.32000000000005</v>
      </c>
    </row>
    <row r="1539" spans="1:13" ht="90" x14ac:dyDescent="0.2">
      <c r="A1539" s="11"/>
      <c r="B1539" s="11"/>
      <c r="C1539" s="11"/>
      <c r="D1539" s="19" t="s">
        <v>1246</v>
      </c>
      <c r="E1539" s="11"/>
      <c r="F1539" s="11"/>
      <c r="G1539" s="11"/>
      <c r="H1539" s="11"/>
      <c r="I1539" s="11"/>
      <c r="J1539" s="11"/>
      <c r="K1539" s="11"/>
      <c r="L1539" s="11"/>
      <c r="M1539" s="11"/>
    </row>
    <row r="1540" spans="1:13" ht="22.5" x14ac:dyDescent="0.2">
      <c r="A1540" s="12" t="s">
        <v>1247</v>
      </c>
      <c r="B1540" s="12" t="s">
        <v>20</v>
      </c>
      <c r="C1540" s="12" t="s">
        <v>96</v>
      </c>
      <c r="D1540" s="25" t="s">
        <v>1248</v>
      </c>
      <c r="E1540" s="11"/>
      <c r="F1540" s="11"/>
      <c r="G1540" s="11"/>
      <c r="H1540" s="11"/>
      <c r="I1540" s="11"/>
      <c r="J1540" s="11"/>
      <c r="K1540" s="17">
        <v>20</v>
      </c>
      <c r="L1540" s="17">
        <v>41.25</v>
      </c>
      <c r="M1540" s="13">
        <f>ROUND(K1540*L1540,2)</f>
        <v>825</v>
      </c>
    </row>
    <row r="1541" spans="1:13" ht="90" x14ac:dyDescent="0.2">
      <c r="A1541" s="11"/>
      <c r="B1541" s="11"/>
      <c r="C1541" s="11"/>
      <c r="D1541" s="19" t="s">
        <v>1249</v>
      </c>
      <c r="E1541" s="11"/>
      <c r="F1541" s="11"/>
      <c r="G1541" s="11"/>
      <c r="H1541" s="11"/>
      <c r="I1541" s="11"/>
      <c r="J1541" s="11"/>
      <c r="K1541" s="11"/>
      <c r="L1541" s="11"/>
      <c r="M1541" s="11"/>
    </row>
    <row r="1542" spans="1:13" ht="22.5" x14ac:dyDescent="0.2">
      <c r="A1542" s="12" t="s">
        <v>1250</v>
      </c>
      <c r="B1542" s="12" t="s">
        <v>20</v>
      </c>
      <c r="C1542" s="12" t="s">
        <v>96</v>
      </c>
      <c r="D1542" s="25" t="s">
        <v>1251</v>
      </c>
      <c r="E1542" s="11"/>
      <c r="F1542" s="11"/>
      <c r="G1542" s="11"/>
      <c r="H1542" s="11"/>
      <c r="I1542" s="11"/>
      <c r="J1542" s="11"/>
      <c r="K1542" s="17">
        <v>44</v>
      </c>
      <c r="L1542" s="17">
        <v>21.82</v>
      </c>
      <c r="M1542" s="13">
        <f>ROUND(K1542*L1542,2)</f>
        <v>960.08</v>
      </c>
    </row>
    <row r="1543" spans="1:13" ht="90" x14ac:dyDescent="0.2">
      <c r="A1543" s="11"/>
      <c r="B1543" s="11"/>
      <c r="C1543" s="11"/>
      <c r="D1543" s="19" t="s">
        <v>1252</v>
      </c>
      <c r="E1543" s="11"/>
      <c r="F1543" s="11"/>
      <c r="G1543" s="11"/>
      <c r="H1543" s="11"/>
      <c r="I1543" s="11"/>
      <c r="J1543" s="11"/>
      <c r="K1543" s="11"/>
      <c r="L1543" s="11"/>
      <c r="M1543" s="11"/>
    </row>
    <row r="1544" spans="1:13" ht="22.5" x14ac:dyDescent="0.2">
      <c r="A1544" s="12" t="s">
        <v>1253</v>
      </c>
      <c r="B1544" s="12" t="s">
        <v>20</v>
      </c>
      <c r="C1544" s="12" t="s">
        <v>96</v>
      </c>
      <c r="D1544" s="25" t="s">
        <v>1254</v>
      </c>
      <c r="E1544" s="11"/>
      <c r="F1544" s="11"/>
      <c r="G1544" s="11"/>
      <c r="H1544" s="11"/>
      <c r="I1544" s="11"/>
      <c r="J1544" s="11"/>
      <c r="K1544" s="17">
        <v>86</v>
      </c>
      <c r="L1544" s="17">
        <v>19.100000000000001</v>
      </c>
      <c r="M1544" s="13">
        <f>ROUND(K1544*L1544,2)</f>
        <v>1642.6</v>
      </c>
    </row>
    <row r="1545" spans="1:13" ht="90" x14ac:dyDescent="0.2">
      <c r="A1545" s="11"/>
      <c r="B1545" s="11"/>
      <c r="C1545" s="11"/>
      <c r="D1545" s="19" t="s">
        <v>1255</v>
      </c>
      <c r="E1545" s="11"/>
      <c r="F1545" s="11"/>
      <c r="G1545" s="11"/>
      <c r="H1545" s="11"/>
      <c r="I1545" s="11"/>
      <c r="J1545" s="11"/>
      <c r="K1545" s="11"/>
      <c r="L1545" s="11"/>
      <c r="M1545" s="11"/>
    </row>
    <row r="1546" spans="1:13" ht="22.5" x14ac:dyDescent="0.2">
      <c r="A1546" s="12" t="s">
        <v>1256</v>
      </c>
      <c r="B1546" s="12" t="s">
        <v>20</v>
      </c>
      <c r="C1546" s="12" t="s">
        <v>96</v>
      </c>
      <c r="D1546" s="25" t="s">
        <v>1257</v>
      </c>
      <c r="E1546" s="11"/>
      <c r="F1546" s="11"/>
      <c r="G1546" s="11"/>
      <c r="H1546" s="11"/>
      <c r="I1546" s="11"/>
      <c r="J1546" s="11"/>
      <c r="K1546" s="17">
        <v>30</v>
      </c>
      <c r="L1546" s="17">
        <v>71.38</v>
      </c>
      <c r="M1546" s="13">
        <f>ROUND(K1546*L1546,2)</f>
        <v>2141.4</v>
      </c>
    </row>
    <row r="1547" spans="1:13" ht="67.5" x14ac:dyDescent="0.2">
      <c r="A1547" s="11"/>
      <c r="B1547" s="11"/>
      <c r="C1547" s="11"/>
      <c r="D1547" s="19" t="s">
        <v>1258</v>
      </c>
      <c r="E1547" s="11"/>
      <c r="F1547" s="11"/>
      <c r="G1547" s="11"/>
      <c r="H1547" s="11"/>
      <c r="I1547" s="11"/>
      <c r="J1547" s="11"/>
      <c r="K1547" s="11"/>
      <c r="L1547" s="11"/>
      <c r="M1547" s="11"/>
    </row>
    <row r="1548" spans="1:13" ht="22.5" x14ac:dyDescent="0.2">
      <c r="A1548" s="12" t="s">
        <v>1259</v>
      </c>
      <c r="B1548" s="12" t="s">
        <v>20</v>
      </c>
      <c r="C1548" s="12" t="s">
        <v>96</v>
      </c>
      <c r="D1548" s="25" t="s">
        <v>1260</v>
      </c>
      <c r="E1548" s="11"/>
      <c r="F1548" s="11"/>
      <c r="G1548" s="11"/>
      <c r="H1548" s="11"/>
      <c r="I1548" s="11"/>
      <c r="J1548" s="11"/>
      <c r="K1548" s="17">
        <v>35</v>
      </c>
      <c r="L1548" s="17">
        <v>25.06</v>
      </c>
      <c r="M1548" s="13">
        <f>ROUND(K1548*L1548,2)</f>
        <v>877.1</v>
      </c>
    </row>
    <row r="1549" spans="1:13" ht="90" x14ac:dyDescent="0.2">
      <c r="A1549" s="11"/>
      <c r="B1549" s="11"/>
      <c r="C1549" s="11"/>
      <c r="D1549" s="19" t="s">
        <v>1261</v>
      </c>
      <c r="E1549" s="11"/>
      <c r="F1549" s="11"/>
      <c r="G1549" s="11"/>
      <c r="H1549" s="11"/>
      <c r="I1549" s="11"/>
      <c r="J1549" s="11"/>
      <c r="K1549" s="11"/>
      <c r="L1549" s="11"/>
      <c r="M1549" s="11"/>
    </row>
    <row r="1550" spans="1:13" ht="22.5" x14ac:dyDescent="0.2">
      <c r="A1550" s="12" t="s">
        <v>1262</v>
      </c>
      <c r="B1550" s="12" t="s">
        <v>20</v>
      </c>
      <c r="C1550" s="12" t="s">
        <v>96</v>
      </c>
      <c r="D1550" s="25" t="s">
        <v>1263</v>
      </c>
      <c r="E1550" s="11"/>
      <c r="F1550" s="11"/>
      <c r="G1550" s="11"/>
      <c r="H1550" s="11"/>
      <c r="I1550" s="11"/>
      <c r="J1550" s="11"/>
      <c r="K1550" s="17">
        <v>36</v>
      </c>
      <c r="L1550" s="17">
        <v>23.63</v>
      </c>
      <c r="M1550" s="13">
        <f>ROUND(K1550*L1550,2)</f>
        <v>850.68</v>
      </c>
    </row>
    <row r="1551" spans="1:13" ht="90" x14ac:dyDescent="0.2">
      <c r="A1551" s="11"/>
      <c r="B1551" s="11"/>
      <c r="C1551" s="11"/>
      <c r="D1551" s="19" t="s">
        <v>1264</v>
      </c>
      <c r="E1551" s="11"/>
      <c r="F1551" s="11"/>
      <c r="G1551" s="11"/>
      <c r="H1551" s="11"/>
      <c r="I1551" s="11"/>
      <c r="J1551" s="11"/>
      <c r="K1551" s="11"/>
      <c r="L1551" s="11"/>
      <c r="M1551" s="11"/>
    </row>
    <row r="1552" spans="1:13" ht="22.5" x14ac:dyDescent="0.2">
      <c r="A1552" s="12" t="s">
        <v>1174</v>
      </c>
      <c r="B1552" s="12" t="s">
        <v>20</v>
      </c>
      <c r="C1552" s="12" t="s">
        <v>96</v>
      </c>
      <c r="D1552" s="25" t="s">
        <v>1175</v>
      </c>
      <c r="E1552" s="11"/>
      <c r="F1552" s="11"/>
      <c r="G1552" s="11"/>
      <c r="H1552" s="11"/>
      <c r="I1552" s="11"/>
      <c r="J1552" s="11"/>
      <c r="K1552" s="17">
        <v>44</v>
      </c>
      <c r="L1552" s="17">
        <v>12.19</v>
      </c>
      <c r="M1552" s="13">
        <f>ROUND(K1552*L1552,2)</f>
        <v>536.36</v>
      </c>
    </row>
    <row r="1553" spans="1:13" ht="90" x14ac:dyDescent="0.2">
      <c r="A1553" s="11"/>
      <c r="B1553" s="11"/>
      <c r="C1553" s="11"/>
      <c r="D1553" s="19" t="s">
        <v>1176</v>
      </c>
      <c r="E1553" s="11"/>
      <c r="F1553" s="11"/>
      <c r="G1553" s="11"/>
      <c r="H1553" s="11"/>
      <c r="I1553" s="11"/>
      <c r="J1553" s="11"/>
      <c r="K1553" s="11"/>
      <c r="L1553" s="11"/>
      <c r="M1553" s="11"/>
    </row>
    <row r="1554" spans="1:13" ht="22.5" x14ac:dyDescent="0.2">
      <c r="A1554" s="12" t="s">
        <v>1137</v>
      </c>
      <c r="B1554" s="12" t="s">
        <v>20</v>
      </c>
      <c r="C1554" s="12" t="s">
        <v>96</v>
      </c>
      <c r="D1554" s="25" t="s">
        <v>1138</v>
      </c>
      <c r="E1554" s="11"/>
      <c r="F1554" s="11"/>
      <c r="G1554" s="11"/>
      <c r="H1554" s="11"/>
      <c r="I1554" s="11"/>
      <c r="J1554" s="11"/>
      <c r="K1554" s="17">
        <v>86</v>
      </c>
      <c r="L1554" s="17">
        <v>12.33</v>
      </c>
      <c r="M1554" s="13">
        <f>ROUND(K1554*L1554,2)</f>
        <v>1060.3800000000001</v>
      </c>
    </row>
    <row r="1555" spans="1:13" ht="90" x14ac:dyDescent="0.2">
      <c r="A1555" s="11"/>
      <c r="B1555" s="11"/>
      <c r="C1555" s="11"/>
      <c r="D1555" s="19" t="s">
        <v>1139</v>
      </c>
      <c r="E1555" s="11"/>
      <c r="F1555" s="11"/>
      <c r="G1555" s="11"/>
      <c r="H1555" s="11"/>
      <c r="I1555" s="11"/>
      <c r="J1555" s="11"/>
      <c r="K1555" s="11"/>
      <c r="L1555" s="11"/>
      <c r="M1555" s="11"/>
    </row>
    <row r="1556" spans="1:13" ht="33.75" x14ac:dyDescent="0.2">
      <c r="A1556" s="12" t="s">
        <v>1265</v>
      </c>
      <c r="B1556" s="12" t="s">
        <v>20</v>
      </c>
      <c r="C1556" s="12" t="s">
        <v>111</v>
      </c>
      <c r="D1556" s="25" t="s">
        <v>1266</v>
      </c>
      <c r="E1556" s="11"/>
      <c r="F1556" s="11"/>
      <c r="G1556" s="11"/>
      <c r="H1556" s="11"/>
      <c r="I1556" s="11"/>
      <c r="J1556" s="11"/>
      <c r="K1556" s="17">
        <v>2</v>
      </c>
      <c r="L1556" s="17">
        <v>64.33</v>
      </c>
      <c r="M1556" s="13">
        <f>ROUND(K1556*L1556,2)</f>
        <v>128.66</v>
      </c>
    </row>
    <row r="1557" spans="1:13" ht="67.5" x14ac:dyDescent="0.2">
      <c r="A1557" s="11"/>
      <c r="B1557" s="11"/>
      <c r="C1557" s="11"/>
      <c r="D1557" s="19" t="s">
        <v>1267</v>
      </c>
      <c r="E1557" s="11"/>
      <c r="F1557" s="11"/>
      <c r="G1557" s="11"/>
      <c r="H1557" s="11"/>
      <c r="I1557" s="11"/>
      <c r="J1557" s="11"/>
      <c r="K1557" s="11"/>
      <c r="L1557" s="11"/>
      <c r="M1557" s="11"/>
    </row>
    <row r="1558" spans="1:13" ht="33.75" x14ac:dyDescent="0.2">
      <c r="A1558" s="12" t="s">
        <v>1268</v>
      </c>
      <c r="B1558" s="12" t="s">
        <v>20</v>
      </c>
      <c r="C1558" s="12" t="s">
        <v>111</v>
      </c>
      <c r="D1558" s="25" t="s">
        <v>1269</v>
      </c>
      <c r="E1558" s="11"/>
      <c r="F1558" s="11"/>
      <c r="G1558" s="11"/>
      <c r="H1558" s="11"/>
      <c r="I1558" s="11"/>
      <c r="J1558" s="11"/>
      <c r="K1558" s="17">
        <v>1</v>
      </c>
      <c r="L1558" s="17">
        <v>59.09</v>
      </c>
      <c r="M1558" s="13">
        <f>ROUND(K1558*L1558,2)</f>
        <v>59.09</v>
      </c>
    </row>
    <row r="1559" spans="1:13" ht="56.25" x14ac:dyDescent="0.2">
      <c r="A1559" s="11"/>
      <c r="B1559" s="11"/>
      <c r="C1559" s="11"/>
      <c r="D1559" s="19" t="s">
        <v>1270</v>
      </c>
      <c r="E1559" s="11"/>
      <c r="F1559" s="11"/>
      <c r="G1559" s="11"/>
      <c r="H1559" s="11"/>
      <c r="I1559" s="11"/>
      <c r="J1559" s="11"/>
      <c r="K1559" s="11"/>
      <c r="L1559" s="11"/>
      <c r="M1559" s="11"/>
    </row>
    <row r="1560" spans="1:13" ht="22.5" x14ac:dyDescent="0.2">
      <c r="A1560" s="12" t="s">
        <v>1271</v>
      </c>
      <c r="B1560" s="12" t="s">
        <v>20</v>
      </c>
      <c r="C1560" s="12" t="s">
        <v>111</v>
      </c>
      <c r="D1560" s="25" t="s">
        <v>1272</v>
      </c>
      <c r="E1560" s="11"/>
      <c r="F1560" s="11"/>
      <c r="G1560" s="11"/>
      <c r="H1560" s="11"/>
      <c r="I1560" s="11"/>
      <c r="J1560" s="11"/>
      <c r="K1560" s="17">
        <v>2</v>
      </c>
      <c r="L1560" s="17">
        <v>20.54</v>
      </c>
      <c r="M1560" s="13">
        <f>ROUND(K1560*L1560,2)</f>
        <v>41.08</v>
      </c>
    </row>
    <row r="1561" spans="1:13" ht="33.75" x14ac:dyDescent="0.2">
      <c r="A1561" s="11"/>
      <c r="B1561" s="11"/>
      <c r="C1561" s="11"/>
      <c r="D1561" s="19" t="s">
        <v>1273</v>
      </c>
      <c r="E1561" s="11"/>
      <c r="F1561" s="11"/>
      <c r="G1561" s="11"/>
      <c r="H1561" s="11"/>
      <c r="I1561" s="11"/>
      <c r="J1561" s="11"/>
      <c r="K1561" s="11"/>
      <c r="L1561" s="11"/>
      <c r="M1561" s="11"/>
    </row>
    <row r="1562" spans="1:13" ht="22.5" x14ac:dyDescent="0.2">
      <c r="A1562" s="12" t="s">
        <v>1274</v>
      </c>
      <c r="B1562" s="12" t="s">
        <v>20</v>
      </c>
      <c r="C1562" s="12" t="s">
        <v>111</v>
      </c>
      <c r="D1562" s="25" t="s">
        <v>1275</v>
      </c>
      <c r="E1562" s="11"/>
      <c r="F1562" s="11"/>
      <c r="G1562" s="11"/>
      <c r="H1562" s="11"/>
      <c r="I1562" s="11"/>
      <c r="J1562" s="11"/>
      <c r="K1562" s="17">
        <v>2</v>
      </c>
      <c r="L1562" s="17">
        <v>18.84</v>
      </c>
      <c r="M1562" s="13">
        <f>ROUND(K1562*L1562,2)</f>
        <v>37.68</v>
      </c>
    </row>
    <row r="1563" spans="1:13" ht="33.75" x14ac:dyDescent="0.2">
      <c r="A1563" s="11"/>
      <c r="B1563" s="11"/>
      <c r="C1563" s="11"/>
      <c r="D1563" s="19" t="s">
        <v>1276</v>
      </c>
      <c r="E1563" s="11"/>
      <c r="F1563" s="11"/>
      <c r="G1563" s="11"/>
      <c r="H1563" s="11"/>
      <c r="I1563" s="11"/>
      <c r="J1563" s="11"/>
      <c r="K1563" s="11"/>
      <c r="L1563" s="11"/>
      <c r="M1563" s="11"/>
    </row>
    <row r="1564" spans="1:13" x14ac:dyDescent="0.2">
      <c r="A1564" s="12" t="s">
        <v>1277</v>
      </c>
      <c r="B1564" s="12" t="s">
        <v>20</v>
      </c>
      <c r="C1564" s="12" t="s">
        <v>111</v>
      </c>
      <c r="D1564" s="25" t="s">
        <v>1278</v>
      </c>
      <c r="E1564" s="11"/>
      <c r="F1564" s="11"/>
      <c r="G1564" s="11"/>
      <c r="H1564" s="11"/>
      <c r="I1564" s="11"/>
      <c r="J1564" s="11"/>
      <c r="K1564" s="17">
        <v>2</v>
      </c>
      <c r="L1564" s="17">
        <v>72.540000000000006</v>
      </c>
      <c r="M1564" s="13">
        <f>ROUND(K1564*L1564,2)</f>
        <v>145.08000000000001</v>
      </c>
    </row>
    <row r="1565" spans="1:13" ht="33.75" x14ac:dyDescent="0.2">
      <c r="A1565" s="11"/>
      <c r="B1565" s="11"/>
      <c r="C1565" s="11"/>
      <c r="D1565" s="19" t="s">
        <v>1279</v>
      </c>
      <c r="E1565" s="11"/>
      <c r="F1565" s="11"/>
      <c r="G1565" s="11"/>
      <c r="H1565" s="11"/>
      <c r="I1565" s="11"/>
      <c r="J1565" s="11"/>
      <c r="K1565" s="11"/>
      <c r="L1565" s="11"/>
      <c r="M1565" s="11"/>
    </row>
    <row r="1566" spans="1:13" ht="22.5" x14ac:dyDescent="0.2">
      <c r="A1566" s="12" t="s">
        <v>1280</v>
      </c>
      <c r="B1566" s="12" t="s">
        <v>20</v>
      </c>
      <c r="C1566" s="12" t="s">
        <v>111</v>
      </c>
      <c r="D1566" s="25" t="s">
        <v>1281</v>
      </c>
      <c r="E1566" s="11"/>
      <c r="F1566" s="11"/>
      <c r="G1566" s="11"/>
      <c r="H1566" s="11"/>
      <c r="I1566" s="11"/>
      <c r="J1566" s="11"/>
      <c r="K1566" s="17">
        <v>1</v>
      </c>
      <c r="L1566" s="17">
        <v>143.24</v>
      </c>
      <c r="M1566" s="13">
        <f>ROUND(K1566*L1566,2)</f>
        <v>143.24</v>
      </c>
    </row>
    <row r="1567" spans="1:13" ht="45" x14ac:dyDescent="0.2">
      <c r="A1567" s="11"/>
      <c r="B1567" s="11"/>
      <c r="C1567" s="11"/>
      <c r="D1567" s="19" t="s">
        <v>1282</v>
      </c>
      <c r="E1567" s="11"/>
      <c r="F1567" s="11"/>
      <c r="G1567" s="11"/>
      <c r="H1567" s="11"/>
      <c r="I1567" s="11"/>
      <c r="J1567" s="11"/>
      <c r="K1567" s="11"/>
      <c r="L1567" s="11"/>
      <c r="M1567" s="11"/>
    </row>
    <row r="1568" spans="1:13" ht="33.75" x14ac:dyDescent="0.2">
      <c r="A1568" s="12" t="s">
        <v>1283</v>
      </c>
      <c r="B1568" s="12" t="s">
        <v>20</v>
      </c>
      <c r="C1568" s="12" t="s">
        <v>111</v>
      </c>
      <c r="D1568" s="25" t="s">
        <v>1284</v>
      </c>
      <c r="E1568" s="11"/>
      <c r="F1568" s="11"/>
      <c r="G1568" s="11"/>
      <c r="H1568" s="11"/>
      <c r="I1568" s="11"/>
      <c r="J1568" s="11"/>
      <c r="K1568" s="17">
        <v>1</v>
      </c>
      <c r="L1568" s="17">
        <v>76.819999999999993</v>
      </c>
      <c r="M1568" s="13">
        <f>ROUND(K1568*L1568,2)</f>
        <v>76.819999999999993</v>
      </c>
    </row>
    <row r="1569" spans="1:13" ht="33.75" x14ac:dyDescent="0.2">
      <c r="A1569" s="11"/>
      <c r="B1569" s="11"/>
      <c r="C1569" s="11"/>
      <c r="D1569" s="19" t="s">
        <v>1285</v>
      </c>
      <c r="E1569" s="11"/>
      <c r="F1569" s="11"/>
      <c r="G1569" s="11"/>
      <c r="H1569" s="11"/>
      <c r="I1569" s="11"/>
      <c r="J1569" s="11"/>
      <c r="K1569" s="11"/>
      <c r="L1569" s="11"/>
      <c r="M1569" s="11"/>
    </row>
    <row r="1570" spans="1:13" ht="33.75" x14ac:dyDescent="0.2">
      <c r="A1570" s="12" t="s">
        <v>1286</v>
      </c>
      <c r="B1570" s="12" t="s">
        <v>20</v>
      </c>
      <c r="C1570" s="12" t="s">
        <v>111</v>
      </c>
      <c r="D1570" s="25" t="s">
        <v>1287</v>
      </c>
      <c r="E1570" s="11"/>
      <c r="F1570" s="11"/>
      <c r="G1570" s="11"/>
      <c r="H1570" s="11"/>
      <c r="I1570" s="11"/>
      <c r="J1570" s="11"/>
      <c r="K1570" s="17">
        <v>1</v>
      </c>
      <c r="L1570" s="17">
        <v>1348.66</v>
      </c>
      <c r="M1570" s="13">
        <f>ROUND(K1570*L1570,2)</f>
        <v>1348.66</v>
      </c>
    </row>
    <row r="1571" spans="1:13" ht="157.5" x14ac:dyDescent="0.2">
      <c r="A1571" s="11"/>
      <c r="B1571" s="11"/>
      <c r="C1571" s="11"/>
      <c r="D1571" s="19" t="s">
        <v>1288</v>
      </c>
      <c r="E1571" s="11"/>
      <c r="F1571" s="11"/>
      <c r="G1571" s="11"/>
      <c r="H1571" s="11"/>
      <c r="I1571" s="11"/>
      <c r="J1571" s="11"/>
      <c r="K1571" s="11"/>
      <c r="L1571" s="11"/>
      <c r="M1571" s="11"/>
    </row>
    <row r="1572" spans="1:13" ht="22.5" x14ac:dyDescent="0.2">
      <c r="A1572" s="12" t="s">
        <v>1289</v>
      </c>
      <c r="B1572" s="12" t="s">
        <v>20</v>
      </c>
      <c r="C1572" s="12" t="s">
        <v>111</v>
      </c>
      <c r="D1572" s="25" t="s">
        <v>1290</v>
      </c>
      <c r="E1572" s="11"/>
      <c r="F1572" s="11"/>
      <c r="G1572" s="11"/>
      <c r="H1572" s="11"/>
      <c r="I1572" s="11"/>
      <c r="J1572" s="11"/>
      <c r="K1572" s="17">
        <v>1</v>
      </c>
      <c r="L1572" s="17">
        <v>900.79</v>
      </c>
      <c r="M1572" s="13">
        <f>ROUND(K1572*L1572,2)</f>
        <v>900.79</v>
      </c>
    </row>
    <row r="1573" spans="1:13" ht="67.5" x14ac:dyDescent="0.2">
      <c r="A1573" s="11"/>
      <c r="B1573" s="11"/>
      <c r="C1573" s="11"/>
      <c r="D1573" s="19" t="s">
        <v>1291</v>
      </c>
      <c r="E1573" s="11"/>
      <c r="F1573" s="11"/>
      <c r="G1573" s="11"/>
      <c r="H1573" s="11"/>
      <c r="I1573" s="11"/>
      <c r="J1573" s="11"/>
      <c r="K1573" s="11"/>
      <c r="L1573" s="11"/>
      <c r="M1573" s="11"/>
    </row>
    <row r="1574" spans="1:13" x14ac:dyDescent="0.2">
      <c r="A1574" s="11"/>
      <c r="B1574" s="11"/>
      <c r="C1574" s="11"/>
      <c r="D1574" s="19"/>
      <c r="E1574" s="11"/>
      <c r="F1574" s="11"/>
      <c r="G1574" s="11"/>
      <c r="H1574" s="11"/>
      <c r="I1574" s="11"/>
      <c r="J1574" s="16" t="s">
        <v>1292</v>
      </c>
      <c r="K1574" s="17">
        <v>1</v>
      </c>
      <c r="L1574" s="10">
        <f>M1530+M1532+M1534+M1536+M1538+M1540+M1542+M1544+M1546+M1548+M1550+M1552+M1554+M1556+M1558+M1560+M1562+M1564+M1566+M1568+M1570+M1572</f>
        <v>17227.07</v>
      </c>
      <c r="M1574" s="10">
        <f>ROUND(L1574*K1574,2)</f>
        <v>17227.07</v>
      </c>
    </row>
    <row r="1575" spans="1:13" ht="0.95" customHeight="1" x14ac:dyDescent="0.2">
      <c r="A1575" s="18"/>
      <c r="B1575" s="18"/>
      <c r="C1575" s="18"/>
      <c r="D1575" s="26"/>
      <c r="E1575" s="18"/>
      <c r="F1575" s="18"/>
      <c r="G1575" s="18"/>
      <c r="H1575" s="18"/>
      <c r="I1575" s="18"/>
      <c r="J1575" s="18"/>
      <c r="K1575" s="18"/>
      <c r="L1575" s="18"/>
      <c r="M1575" s="18"/>
    </row>
    <row r="1576" spans="1:13" x14ac:dyDescent="0.2">
      <c r="A1576" s="21" t="s">
        <v>1293</v>
      </c>
      <c r="B1576" s="21" t="s">
        <v>17</v>
      </c>
      <c r="C1576" s="21" t="s">
        <v>0</v>
      </c>
      <c r="D1576" s="27" t="s">
        <v>1294</v>
      </c>
      <c r="E1576" s="22"/>
      <c r="F1576" s="22"/>
      <c r="G1576" s="22"/>
      <c r="H1576" s="22"/>
      <c r="I1576" s="22"/>
      <c r="J1576" s="22"/>
      <c r="K1576" s="10">
        <f>K1633</f>
        <v>1</v>
      </c>
      <c r="L1576" s="10">
        <f>L1633</f>
        <v>17909.78</v>
      </c>
      <c r="M1576" s="10">
        <f>M1633</f>
        <v>17909.78</v>
      </c>
    </row>
    <row r="1577" spans="1:13" x14ac:dyDescent="0.2">
      <c r="A1577" s="11"/>
      <c r="B1577" s="11"/>
      <c r="C1577" s="11"/>
      <c r="D1577" s="19"/>
      <c r="E1577" s="11"/>
      <c r="F1577" s="11"/>
      <c r="G1577" s="11"/>
      <c r="H1577" s="11"/>
      <c r="I1577" s="11"/>
      <c r="J1577" s="11"/>
      <c r="K1577" s="11"/>
      <c r="L1577" s="11"/>
      <c r="M1577" s="11"/>
    </row>
    <row r="1578" spans="1:13" ht="33.75" x14ac:dyDescent="0.2">
      <c r="A1578" s="12" t="s">
        <v>1295</v>
      </c>
      <c r="B1578" s="12" t="s">
        <v>20</v>
      </c>
      <c r="C1578" s="12" t="s">
        <v>21</v>
      </c>
      <c r="D1578" s="25" t="s">
        <v>1296</v>
      </c>
      <c r="E1578" s="11"/>
      <c r="F1578" s="11"/>
      <c r="G1578" s="11"/>
      <c r="H1578" s="11"/>
      <c r="I1578" s="11"/>
      <c r="J1578" s="11"/>
      <c r="K1578" s="13">
        <f>K1583</f>
        <v>51</v>
      </c>
      <c r="L1578" s="13">
        <f>L1583</f>
        <v>40.22</v>
      </c>
      <c r="M1578" s="13">
        <f>M1583</f>
        <v>2051.2199999999998</v>
      </c>
    </row>
    <row r="1579" spans="1:13" ht="90" x14ac:dyDescent="0.2">
      <c r="A1579" s="11"/>
      <c r="B1579" s="11"/>
      <c r="C1579" s="11"/>
      <c r="D1579" s="19" t="s">
        <v>1297</v>
      </c>
      <c r="E1579" s="11"/>
      <c r="F1579" s="11"/>
      <c r="G1579" s="11"/>
      <c r="H1579" s="11"/>
      <c r="I1579" s="11"/>
      <c r="J1579" s="11"/>
      <c r="K1579" s="11"/>
      <c r="L1579" s="11"/>
      <c r="M1579" s="11"/>
    </row>
    <row r="1580" spans="1:13" x14ac:dyDescent="0.2">
      <c r="A1580" s="11"/>
      <c r="B1580" s="11"/>
      <c r="C1580" s="11"/>
      <c r="D1580" s="19"/>
      <c r="E1580" s="12" t="s">
        <v>1204</v>
      </c>
      <c r="F1580" s="11">
        <v>1</v>
      </c>
      <c r="G1580" s="17">
        <v>6</v>
      </c>
      <c r="H1580" s="17">
        <v>0</v>
      </c>
      <c r="I1580" s="17">
        <v>0</v>
      </c>
      <c r="J1580" s="13">
        <f>F1580*(G1580+ (G1580= 0))*(H1580+ (H1580= 0))*(I1580+ (I1580= 0))</f>
        <v>6</v>
      </c>
      <c r="K1580" s="11"/>
      <c r="L1580" s="11"/>
      <c r="M1580" s="11"/>
    </row>
    <row r="1581" spans="1:13" x14ac:dyDescent="0.2">
      <c r="A1581" s="11"/>
      <c r="B1581" s="11"/>
      <c r="C1581" s="11"/>
      <c r="D1581" s="19"/>
      <c r="E1581" s="12" t="s">
        <v>1209</v>
      </c>
      <c r="F1581" s="11">
        <v>1</v>
      </c>
      <c r="G1581" s="17">
        <v>45</v>
      </c>
      <c r="H1581" s="17">
        <v>0</v>
      </c>
      <c r="I1581" s="17">
        <v>0</v>
      </c>
      <c r="J1581" s="13">
        <f>F1581*(G1581+ (G1581= 0))*(H1581+ (H1581= 0))*(I1581+ (I1581= 0))</f>
        <v>45</v>
      </c>
      <c r="K1581" s="11"/>
      <c r="L1581" s="11"/>
      <c r="M1581" s="11"/>
    </row>
    <row r="1582" spans="1:13" x14ac:dyDescent="0.2">
      <c r="A1582" s="11"/>
      <c r="B1582" s="11"/>
      <c r="C1582" s="11"/>
      <c r="D1582" s="19"/>
      <c r="E1582" s="12" t="s">
        <v>0</v>
      </c>
      <c r="F1582" s="11">
        <v>0</v>
      </c>
      <c r="G1582" s="17">
        <v>0</v>
      </c>
      <c r="H1582" s="17">
        <v>0</v>
      </c>
      <c r="I1582" s="17">
        <v>0</v>
      </c>
      <c r="J1582" s="13">
        <f>F1582*(G1582+ (G1582= 0))*(H1582+ (H1582= 0))*(I1582+ (I1582= 0))</f>
        <v>0</v>
      </c>
      <c r="K1582" s="11"/>
      <c r="L1582" s="11"/>
      <c r="M1582" s="11"/>
    </row>
    <row r="1583" spans="1:13" x14ac:dyDescent="0.2">
      <c r="A1583" s="11"/>
      <c r="B1583" s="11"/>
      <c r="C1583" s="11"/>
      <c r="D1583" s="19"/>
      <c r="E1583" s="11"/>
      <c r="F1583" s="11"/>
      <c r="G1583" s="11"/>
      <c r="H1583" s="11"/>
      <c r="I1583" s="11"/>
      <c r="J1583" s="16" t="s">
        <v>1298</v>
      </c>
      <c r="K1583" s="10">
        <f>SUM(J1580:J1582)</f>
        <v>51</v>
      </c>
      <c r="L1583" s="17">
        <v>40.22</v>
      </c>
      <c r="M1583" s="10">
        <f>ROUND(L1583*K1583,2)</f>
        <v>2051.2199999999998</v>
      </c>
    </row>
    <row r="1584" spans="1:13" ht="0.95" customHeight="1" x14ac:dyDescent="0.2">
      <c r="A1584" s="18"/>
      <c r="B1584" s="18"/>
      <c r="C1584" s="18"/>
      <c r="D1584" s="26"/>
      <c r="E1584" s="18"/>
      <c r="F1584" s="18"/>
      <c r="G1584" s="18"/>
      <c r="H1584" s="18"/>
      <c r="I1584" s="18"/>
      <c r="J1584" s="18"/>
      <c r="K1584" s="18"/>
      <c r="L1584" s="18"/>
      <c r="M1584" s="18"/>
    </row>
    <row r="1585" spans="1:13" ht="22.5" x14ac:dyDescent="0.2">
      <c r="A1585" s="12" t="s">
        <v>1299</v>
      </c>
      <c r="B1585" s="12" t="s">
        <v>20</v>
      </c>
      <c r="C1585" s="12" t="s">
        <v>21</v>
      </c>
      <c r="D1585" s="25" t="s">
        <v>1300</v>
      </c>
      <c r="E1585" s="11"/>
      <c r="F1585" s="11"/>
      <c r="G1585" s="11"/>
      <c r="H1585" s="11"/>
      <c r="I1585" s="11"/>
      <c r="J1585" s="11"/>
      <c r="K1585" s="17">
        <v>30</v>
      </c>
      <c r="L1585" s="17">
        <v>38.659999999999997</v>
      </c>
      <c r="M1585" s="13">
        <f>ROUND(K1585*L1585,2)</f>
        <v>1159.8</v>
      </c>
    </row>
    <row r="1586" spans="1:13" ht="33.75" x14ac:dyDescent="0.2">
      <c r="A1586" s="11"/>
      <c r="B1586" s="11"/>
      <c r="C1586" s="11"/>
      <c r="D1586" s="19" t="s">
        <v>1301</v>
      </c>
      <c r="E1586" s="11"/>
      <c r="F1586" s="11"/>
      <c r="G1586" s="11"/>
      <c r="H1586" s="11"/>
      <c r="I1586" s="11"/>
      <c r="J1586" s="11"/>
      <c r="K1586" s="11"/>
      <c r="L1586" s="11"/>
      <c r="M1586" s="11"/>
    </row>
    <row r="1587" spans="1:13" ht="22.5" x14ac:dyDescent="0.2">
      <c r="A1587" s="12" t="s">
        <v>1302</v>
      </c>
      <c r="B1587" s="12" t="s">
        <v>20</v>
      </c>
      <c r="C1587" s="12" t="s">
        <v>21</v>
      </c>
      <c r="D1587" s="25" t="s">
        <v>1303</v>
      </c>
      <c r="E1587" s="11"/>
      <c r="F1587" s="11"/>
      <c r="G1587" s="11"/>
      <c r="H1587" s="11"/>
      <c r="I1587" s="11"/>
      <c r="J1587" s="11"/>
      <c r="K1587" s="17">
        <v>35</v>
      </c>
      <c r="L1587" s="17">
        <v>92.17</v>
      </c>
      <c r="M1587" s="13">
        <f>ROUND(K1587*L1587,2)</f>
        <v>3225.95</v>
      </c>
    </row>
    <row r="1588" spans="1:13" ht="67.5" x14ac:dyDescent="0.2">
      <c r="A1588" s="11"/>
      <c r="B1588" s="11"/>
      <c r="C1588" s="11"/>
      <c r="D1588" s="19" t="s">
        <v>1304</v>
      </c>
      <c r="E1588" s="11"/>
      <c r="F1588" s="11"/>
      <c r="G1588" s="11"/>
      <c r="H1588" s="11"/>
      <c r="I1588" s="11"/>
      <c r="J1588" s="11"/>
      <c r="K1588" s="11"/>
      <c r="L1588" s="11"/>
      <c r="M1588" s="11"/>
    </row>
    <row r="1589" spans="1:13" ht="22.5" x14ac:dyDescent="0.2">
      <c r="A1589" s="12" t="s">
        <v>1305</v>
      </c>
      <c r="B1589" s="12" t="s">
        <v>20</v>
      </c>
      <c r="C1589" s="12" t="s">
        <v>21</v>
      </c>
      <c r="D1589" s="25" t="s">
        <v>1306</v>
      </c>
      <c r="E1589" s="11"/>
      <c r="F1589" s="11"/>
      <c r="G1589" s="11"/>
      <c r="H1589" s="11"/>
      <c r="I1589" s="11"/>
      <c r="J1589" s="11"/>
      <c r="K1589" s="17">
        <v>35</v>
      </c>
      <c r="L1589" s="17">
        <v>61.29</v>
      </c>
      <c r="M1589" s="13">
        <f>ROUND(K1589*L1589,2)</f>
        <v>2145.15</v>
      </c>
    </row>
    <row r="1590" spans="1:13" ht="33.75" x14ac:dyDescent="0.2">
      <c r="A1590" s="11"/>
      <c r="B1590" s="11"/>
      <c r="C1590" s="11"/>
      <c r="D1590" s="19" t="s">
        <v>1307</v>
      </c>
      <c r="E1590" s="11"/>
      <c r="F1590" s="11"/>
      <c r="G1590" s="11"/>
      <c r="H1590" s="11"/>
      <c r="I1590" s="11"/>
      <c r="J1590" s="11"/>
      <c r="K1590" s="11"/>
      <c r="L1590" s="11"/>
      <c r="M1590" s="11"/>
    </row>
    <row r="1591" spans="1:13" ht="22.5" x14ac:dyDescent="0.2">
      <c r="A1591" s="12" t="s">
        <v>1308</v>
      </c>
      <c r="B1591" s="12" t="s">
        <v>20</v>
      </c>
      <c r="C1591" s="12" t="s">
        <v>96</v>
      </c>
      <c r="D1591" s="25" t="s">
        <v>1309</v>
      </c>
      <c r="E1591" s="11"/>
      <c r="F1591" s="11"/>
      <c r="G1591" s="11"/>
      <c r="H1591" s="11"/>
      <c r="I1591" s="11"/>
      <c r="J1591" s="11"/>
      <c r="K1591" s="13">
        <f>K1598</f>
        <v>30</v>
      </c>
      <c r="L1591" s="13">
        <f>L1598</f>
        <v>24.45</v>
      </c>
      <c r="M1591" s="13">
        <f>M1598</f>
        <v>733.5</v>
      </c>
    </row>
    <row r="1592" spans="1:13" ht="45" x14ac:dyDescent="0.2">
      <c r="A1592" s="11"/>
      <c r="B1592" s="11"/>
      <c r="C1592" s="11"/>
      <c r="D1592" s="19" t="s">
        <v>1310</v>
      </c>
      <c r="E1592" s="11"/>
      <c r="F1592" s="11"/>
      <c r="G1592" s="11"/>
      <c r="H1592" s="11"/>
      <c r="I1592" s="11"/>
      <c r="J1592" s="11"/>
      <c r="K1592" s="11"/>
      <c r="L1592" s="11"/>
      <c r="M1592" s="11"/>
    </row>
    <row r="1593" spans="1:13" x14ac:dyDescent="0.2">
      <c r="A1593" s="11"/>
      <c r="B1593" s="11"/>
      <c r="C1593" s="11"/>
      <c r="D1593" s="19"/>
      <c r="E1593" s="12" t="s">
        <v>1204</v>
      </c>
      <c r="F1593" s="11">
        <v>1</v>
      </c>
      <c r="G1593" s="17">
        <v>10</v>
      </c>
      <c r="H1593" s="17">
        <v>0</v>
      </c>
      <c r="I1593" s="17">
        <v>0</v>
      </c>
      <c r="J1593" s="13">
        <f>F1593*(G1593+ (G1593= 0))*(H1593+ (H1593= 0))*(I1593+ (I1593= 0))</f>
        <v>10</v>
      </c>
      <c r="K1593" s="11"/>
      <c r="L1593" s="11"/>
      <c r="M1593" s="11"/>
    </row>
    <row r="1594" spans="1:13" x14ac:dyDescent="0.2">
      <c r="A1594" s="11"/>
      <c r="B1594" s="11"/>
      <c r="C1594" s="11"/>
      <c r="D1594" s="19"/>
      <c r="E1594" s="12" t="s">
        <v>1218</v>
      </c>
      <c r="F1594" s="11">
        <v>1</v>
      </c>
      <c r="G1594" s="17">
        <v>5</v>
      </c>
      <c r="H1594" s="17">
        <v>0</v>
      </c>
      <c r="I1594" s="17">
        <v>0</v>
      </c>
      <c r="J1594" s="13">
        <f>F1594*(G1594+ (G1594= 0))*(H1594+ (H1594= 0))*(I1594+ (I1594= 0))</f>
        <v>5</v>
      </c>
      <c r="K1594" s="11"/>
      <c r="L1594" s="11"/>
      <c r="M1594" s="11"/>
    </row>
    <row r="1595" spans="1:13" x14ac:dyDescent="0.2">
      <c r="A1595" s="11"/>
      <c r="B1595" s="11"/>
      <c r="C1595" s="11"/>
      <c r="D1595" s="19"/>
      <c r="E1595" s="12" t="s">
        <v>1209</v>
      </c>
      <c r="F1595" s="11">
        <v>1</v>
      </c>
      <c r="G1595" s="17">
        <v>10</v>
      </c>
      <c r="H1595" s="17">
        <v>0</v>
      </c>
      <c r="I1595" s="17">
        <v>0</v>
      </c>
      <c r="J1595" s="13">
        <f>F1595*(G1595+ (G1595= 0))*(H1595+ (H1595= 0))*(I1595+ (I1595= 0))</f>
        <v>10</v>
      </c>
      <c r="K1595" s="11"/>
      <c r="L1595" s="11"/>
      <c r="M1595" s="11"/>
    </row>
    <row r="1596" spans="1:13" x14ac:dyDescent="0.2">
      <c r="A1596" s="11"/>
      <c r="B1596" s="11"/>
      <c r="C1596" s="11"/>
      <c r="D1596" s="19"/>
      <c r="E1596" s="12" t="s">
        <v>1311</v>
      </c>
      <c r="F1596" s="11">
        <v>1</v>
      </c>
      <c r="G1596" s="17">
        <v>5</v>
      </c>
      <c r="H1596" s="17">
        <v>0</v>
      </c>
      <c r="I1596" s="17">
        <v>0</v>
      </c>
      <c r="J1596" s="13">
        <f>F1596*(G1596+ (G1596= 0))*(H1596+ (H1596= 0))*(I1596+ (I1596= 0))</f>
        <v>5</v>
      </c>
      <c r="K1596" s="11"/>
      <c r="L1596" s="11"/>
      <c r="M1596" s="11"/>
    </row>
    <row r="1597" spans="1:13" x14ac:dyDescent="0.2">
      <c r="A1597" s="11"/>
      <c r="B1597" s="11"/>
      <c r="C1597" s="11"/>
      <c r="D1597" s="19"/>
      <c r="E1597" s="12" t="s">
        <v>0</v>
      </c>
      <c r="F1597" s="11">
        <v>0</v>
      </c>
      <c r="G1597" s="17">
        <v>0</v>
      </c>
      <c r="H1597" s="17">
        <v>0</v>
      </c>
      <c r="I1597" s="17">
        <v>0</v>
      </c>
      <c r="J1597" s="13">
        <f>F1597*(G1597+ (G1597= 0))*(H1597+ (H1597= 0))*(I1597+ (I1597= 0))</f>
        <v>0</v>
      </c>
      <c r="K1597" s="11"/>
      <c r="L1597" s="11"/>
      <c r="M1597" s="11"/>
    </row>
    <row r="1598" spans="1:13" x14ac:dyDescent="0.2">
      <c r="A1598" s="11"/>
      <c r="B1598" s="11"/>
      <c r="C1598" s="11"/>
      <c r="D1598" s="19"/>
      <c r="E1598" s="11"/>
      <c r="F1598" s="11"/>
      <c r="G1598" s="11"/>
      <c r="H1598" s="11"/>
      <c r="I1598" s="11"/>
      <c r="J1598" s="16" t="s">
        <v>1312</v>
      </c>
      <c r="K1598" s="10">
        <f>SUM(J1593:J1597)</f>
        <v>30</v>
      </c>
      <c r="L1598" s="17">
        <v>24.45</v>
      </c>
      <c r="M1598" s="10">
        <f>ROUND(L1598*K1598,2)</f>
        <v>733.5</v>
      </c>
    </row>
    <row r="1599" spans="1:13" ht="0.95" customHeight="1" x14ac:dyDescent="0.2">
      <c r="A1599" s="18"/>
      <c r="B1599" s="18"/>
      <c r="C1599" s="18"/>
      <c r="D1599" s="26"/>
      <c r="E1599" s="18"/>
      <c r="F1599" s="18"/>
      <c r="G1599" s="18"/>
      <c r="H1599" s="18"/>
      <c r="I1599" s="18"/>
      <c r="J1599" s="18"/>
      <c r="K1599" s="18"/>
      <c r="L1599" s="18"/>
      <c r="M1599" s="18"/>
    </row>
    <row r="1600" spans="1:13" ht="22.5" x14ac:dyDescent="0.2">
      <c r="A1600" s="12" t="s">
        <v>1313</v>
      </c>
      <c r="B1600" s="12" t="s">
        <v>20</v>
      </c>
      <c r="C1600" s="12" t="s">
        <v>96</v>
      </c>
      <c r="D1600" s="25" t="s">
        <v>1314</v>
      </c>
      <c r="E1600" s="11"/>
      <c r="F1600" s="11"/>
      <c r="G1600" s="11"/>
      <c r="H1600" s="11"/>
      <c r="I1600" s="11"/>
      <c r="J1600" s="11"/>
      <c r="K1600" s="13">
        <f>K1607</f>
        <v>30</v>
      </c>
      <c r="L1600" s="13">
        <f>L1607</f>
        <v>16.05</v>
      </c>
      <c r="M1600" s="13">
        <f>M1607</f>
        <v>481.5</v>
      </c>
    </row>
    <row r="1601" spans="1:13" ht="45" x14ac:dyDescent="0.2">
      <c r="A1601" s="11"/>
      <c r="B1601" s="11"/>
      <c r="C1601" s="11"/>
      <c r="D1601" s="19" t="s">
        <v>1315</v>
      </c>
      <c r="E1601" s="11"/>
      <c r="F1601" s="11"/>
      <c r="G1601" s="11"/>
      <c r="H1601" s="11"/>
      <c r="I1601" s="11"/>
      <c r="J1601" s="11"/>
      <c r="K1601" s="11"/>
      <c r="L1601" s="11"/>
      <c r="M1601" s="11"/>
    </row>
    <row r="1602" spans="1:13" x14ac:dyDescent="0.2">
      <c r="A1602" s="11"/>
      <c r="B1602" s="11"/>
      <c r="C1602" s="11"/>
      <c r="D1602" s="19"/>
      <c r="E1602" s="12" t="s">
        <v>1204</v>
      </c>
      <c r="F1602" s="11">
        <v>1</v>
      </c>
      <c r="G1602" s="17">
        <v>10</v>
      </c>
      <c r="H1602" s="17">
        <v>0</v>
      </c>
      <c r="I1602" s="17">
        <v>0</v>
      </c>
      <c r="J1602" s="13">
        <f>F1602*(G1602+ (G1602= 0))*(H1602+ (H1602= 0))*(I1602+ (I1602= 0))</f>
        <v>10</v>
      </c>
      <c r="K1602" s="11"/>
      <c r="L1602" s="11"/>
      <c r="M1602" s="11"/>
    </row>
    <row r="1603" spans="1:13" x14ac:dyDescent="0.2">
      <c r="A1603" s="11"/>
      <c r="B1603" s="11"/>
      <c r="C1603" s="11"/>
      <c r="D1603" s="19"/>
      <c r="E1603" s="12" t="s">
        <v>1218</v>
      </c>
      <c r="F1603" s="11">
        <v>1</v>
      </c>
      <c r="G1603" s="17">
        <v>5</v>
      </c>
      <c r="H1603" s="17">
        <v>0</v>
      </c>
      <c r="I1603" s="17">
        <v>0</v>
      </c>
      <c r="J1603" s="13">
        <f>F1603*(G1603+ (G1603= 0))*(H1603+ (H1603= 0))*(I1603+ (I1603= 0))</f>
        <v>5</v>
      </c>
      <c r="K1603" s="11"/>
      <c r="L1603" s="11"/>
      <c r="M1603" s="11"/>
    </row>
    <row r="1604" spans="1:13" x14ac:dyDescent="0.2">
      <c r="A1604" s="11"/>
      <c r="B1604" s="11"/>
      <c r="C1604" s="11"/>
      <c r="D1604" s="19"/>
      <c r="E1604" s="12" t="s">
        <v>1209</v>
      </c>
      <c r="F1604" s="11">
        <v>1</v>
      </c>
      <c r="G1604" s="17">
        <v>10</v>
      </c>
      <c r="H1604" s="17">
        <v>0</v>
      </c>
      <c r="I1604" s="17">
        <v>0</v>
      </c>
      <c r="J1604" s="13">
        <f>F1604*(G1604+ (G1604= 0))*(H1604+ (H1604= 0))*(I1604+ (I1604= 0))</f>
        <v>10</v>
      </c>
      <c r="K1604" s="11"/>
      <c r="L1604" s="11"/>
      <c r="M1604" s="11"/>
    </row>
    <row r="1605" spans="1:13" x14ac:dyDescent="0.2">
      <c r="A1605" s="11"/>
      <c r="B1605" s="11"/>
      <c r="C1605" s="11"/>
      <c r="D1605" s="19"/>
      <c r="E1605" s="12" t="s">
        <v>1311</v>
      </c>
      <c r="F1605" s="11">
        <v>1</v>
      </c>
      <c r="G1605" s="17">
        <v>5</v>
      </c>
      <c r="H1605" s="17">
        <v>0</v>
      </c>
      <c r="I1605" s="17">
        <v>0</v>
      </c>
      <c r="J1605" s="13">
        <f>F1605*(G1605+ (G1605= 0))*(H1605+ (H1605= 0))*(I1605+ (I1605= 0))</f>
        <v>5</v>
      </c>
      <c r="K1605" s="11"/>
      <c r="L1605" s="11"/>
      <c r="M1605" s="11"/>
    </row>
    <row r="1606" spans="1:13" x14ac:dyDescent="0.2">
      <c r="A1606" s="11"/>
      <c r="B1606" s="11"/>
      <c r="C1606" s="11"/>
      <c r="D1606" s="19"/>
      <c r="E1606" s="12" t="s">
        <v>0</v>
      </c>
      <c r="F1606" s="11">
        <v>0</v>
      </c>
      <c r="G1606" s="17">
        <v>0</v>
      </c>
      <c r="H1606" s="17">
        <v>0</v>
      </c>
      <c r="I1606" s="17">
        <v>0</v>
      </c>
      <c r="J1606" s="13">
        <f>F1606*(G1606+ (G1606= 0))*(H1606+ (H1606= 0))*(I1606+ (I1606= 0))</f>
        <v>0</v>
      </c>
      <c r="K1606" s="11"/>
      <c r="L1606" s="11"/>
      <c r="M1606" s="11"/>
    </row>
    <row r="1607" spans="1:13" x14ac:dyDescent="0.2">
      <c r="A1607" s="11"/>
      <c r="B1607" s="11"/>
      <c r="C1607" s="11"/>
      <c r="D1607" s="19"/>
      <c r="E1607" s="11"/>
      <c r="F1607" s="11"/>
      <c r="G1607" s="11"/>
      <c r="H1607" s="11"/>
      <c r="I1607" s="11"/>
      <c r="J1607" s="16" t="s">
        <v>1316</v>
      </c>
      <c r="K1607" s="10">
        <f>SUM(J1602:J1606)</f>
        <v>30</v>
      </c>
      <c r="L1607" s="17">
        <v>16.05</v>
      </c>
      <c r="M1607" s="10">
        <f>ROUND(L1607*K1607,2)</f>
        <v>481.5</v>
      </c>
    </row>
    <row r="1608" spans="1:13" ht="0.95" customHeight="1" x14ac:dyDescent="0.2">
      <c r="A1608" s="18"/>
      <c r="B1608" s="18"/>
      <c r="C1608" s="18"/>
      <c r="D1608" s="26"/>
      <c r="E1608" s="18"/>
      <c r="F1608" s="18"/>
      <c r="G1608" s="18"/>
      <c r="H1608" s="18"/>
      <c r="I1608" s="18"/>
      <c r="J1608" s="18"/>
      <c r="K1608" s="18"/>
      <c r="L1608" s="18"/>
      <c r="M1608" s="18"/>
    </row>
    <row r="1609" spans="1:13" ht="22.5" x14ac:dyDescent="0.2">
      <c r="A1609" s="12" t="s">
        <v>1317</v>
      </c>
      <c r="B1609" s="12" t="s">
        <v>20</v>
      </c>
      <c r="C1609" s="12" t="s">
        <v>96</v>
      </c>
      <c r="D1609" s="25" t="s">
        <v>1318</v>
      </c>
      <c r="E1609" s="11"/>
      <c r="F1609" s="11"/>
      <c r="G1609" s="11"/>
      <c r="H1609" s="11"/>
      <c r="I1609" s="11"/>
      <c r="J1609" s="11"/>
      <c r="K1609" s="17">
        <v>30</v>
      </c>
      <c r="L1609" s="17">
        <v>35.69</v>
      </c>
      <c r="M1609" s="13">
        <f>ROUND(K1609*L1609,2)</f>
        <v>1070.7</v>
      </c>
    </row>
    <row r="1610" spans="1:13" ht="45" x14ac:dyDescent="0.2">
      <c r="A1610" s="11"/>
      <c r="B1610" s="11"/>
      <c r="C1610" s="11"/>
      <c r="D1610" s="19" t="s">
        <v>1319</v>
      </c>
      <c r="E1610" s="11"/>
      <c r="F1610" s="11"/>
      <c r="G1610" s="11"/>
      <c r="H1610" s="11"/>
      <c r="I1610" s="11"/>
      <c r="J1610" s="11"/>
      <c r="K1610" s="11"/>
      <c r="L1610" s="11"/>
      <c r="M1610" s="11"/>
    </row>
    <row r="1611" spans="1:13" ht="22.5" x14ac:dyDescent="0.2">
      <c r="A1611" s="12" t="s">
        <v>1320</v>
      </c>
      <c r="B1611" s="12" t="s">
        <v>20</v>
      </c>
      <c r="C1611" s="12" t="s">
        <v>96</v>
      </c>
      <c r="D1611" s="25" t="s">
        <v>1321</v>
      </c>
      <c r="E1611" s="11"/>
      <c r="F1611" s="11"/>
      <c r="G1611" s="11"/>
      <c r="H1611" s="11"/>
      <c r="I1611" s="11"/>
      <c r="J1611" s="11"/>
      <c r="K1611" s="13">
        <f>K1616</f>
        <v>14</v>
      </c>
      <c r="L1611" s="13">
        <f>L1616</f>
        <v>188.38</v>
      </c>
      <c r="M1611" s="13">
        <f>M1616</f>
        <v>2637.32</v>
      </c>
    </row>
    <row r="1612" spans="1:13" ht="90" x14ac:dyDescent="0.2">
      <c r="A1612" s="11"/>
      <c r="B1612" s="11"/>
      <c r="C1612" s="11"/>
      <c r="D1612" s="19" t="s">
        <v>1322</v>
      </c>
      <c r="E1612" s="11"/>
      <c r="F1612" s="11"/>
      <c r="G1612" s="11"/>
      <c r="H1612" s="11"/>
      <c r="I1612" s="11"/>
      <c r="J1612" s="11"/>
      <c r="K1612" s="11"/>
      <c r="L1612" s="11"/>
      <c r="M1612" s="11"/>
    </row>
    <row r="1613" spans="1:13" x14ac:dyDescent="0.2">
      <c r="A1613" s="11"/>
      <c r="B1613" s="11"/>
      <c r="C1613" s="11"/>
      <c r="D1613" s="19"/>
      <c r="E1613" s="12" t="s">
        <v>1204</v>
      </c>
      <c r="F1613" s="11">
        <v>1</v>
      </c>
      <c r="G1613" s="17">
        <v>5</v>
      </c>
      <c r="H1613" s="17">
        <v>0</v>
      </c>
      <c r="I1613" s="17">
        <v>0</v>
      </c>
      <c r="J1613" s="13">
        <f>F1613*(G1613+ (G1613= 0))*(H1613+ (H1613= 0))*(I1613+ (I1613= 0))</f>
        <v>5</v>
      </c>
      <c r="K1613" s="11"/>
      <c r="L1613" s="11"/>
      <c r="M1613" s="11"/>
    </row>
    <row r="1614" spans="1:13" x14ac:dyDescent="0.2">
      <c r="A1614" s="11"/>
      <c r="B1614" s="11"/>
      <c r="C1614" s="11"/>
      <c r="D1614" s="19"/>
      <c r="E1614" s="12" t="s">
        <v>1209</v>
      </c>
      <c r="F1614" s="11">
        <v>1</v>
      </c>
      <c r="G1614" s="17">
        <v>9</v>
      </c>
      <c r="H1614" s="17">
        <v>0</v>
      </c>
      <c r="I1614" s="17">
        <v>0</v>
      </c>
      <c r="J1614" s="13">
        <f>F1614*(G1614+ (G1614= 0))*(H1614+ (H1614= 0))*(I1614+ (I1614= 0))</f>
        <v>9</v>
      </c>
      <c r="K1614" s="11"/>
      <c r="L1614" s="11"/>
      <c r="M1614" s="11"/>
    </row>
    <row r="1615" spans="1:13" x14ac:dyDescent="0.2">
      <c r="A1615" s="11"/>
      <c r="B1615" s="11"/>
      <c r="C1615" s="11"/>
      <c r="D1615" s="19"/>
      <c r="E1615" s="12" t="s">
        <v>0</v>
      </c>
      <c r="F1615" s="11">
        <v>0</v>
      </c>
      <c r="G1615" s="17">
        <v>0</v>
      </c>
      <c r="H1615" s="17">
        <v>0</v>
      </c>
      <c r="I1615" s="17">
        <v>0</v>
      </c>
      <c r="J1615" s="13">
        <f>F1615*(G1615+ (G1615= 0))*(H1615+ (H1615= 0))*(I1615+ (I1615= 0))</f>
        <v>0</v>
      </c>
      <c r="K1615" s="11"/>
      <c r="L1615" s="11"/>
      <c r="M1615" s="11"/>
    </row>
    <row r="1616" spans="1:13" x14ac:dyDescent="0.2">
      <c r="A1616" s="11"/>
      <c r="B1616" s="11"/>
      <c r="C1616" s="11"/>
      <c r="D1616" s="19"/>
      <c r="E1616" s="11"/>
      <c r="F1616" s="11"/>
      <c r="G1616" s="11"/>
      <c r="H1616" s="11"/>
      <c r="I1616" s="11"/>
      <c r="J1616" s="16" t="s">
        <v>1323</v>
      </c>
      <c r="K1616" s="10">
        <f>SUM(J1613:J1615)</f>
        <v>14</v>
      </c>
      <c r="L1616" s="17">
        <v>188.38</v>
      </c>
      <c r="M1616" s="10">
        <f>ROUND(L1616*K1616,2)</f>
        <v>2637.32</v>
      </c>
    </row>
    <row r="1617" spans="1:13" ht="0.95" customHeight="1" x14ac:dyDescent="0.2">
      <c r="A1617" s="18"/>
      <c r="B1617" s="18"/>
      <c r="C1617" s="18"/>
      <c r="D1617" s="26"/>
      <c r="E1617" s="18"/>
      <c r="F1617" s="18"/>
      <c r="G1617" s="18"/>
      <c r="H1617" s="18"/>
      <c r="I1617" s="18"/>
      <c r="J1617" s="18"/>
      <c r="K1617" s="18"/>
      <c r="L1617" s="18"/>
      <c r="M1617" s="18"/>
    </row>
    <row r="1618" spans="1:13" ht="22.5" x14ac:dyDescent="0.2">
      <c r="A1618" s="12" t="s">
        <v>1324</v>
      </c>
      <c r="B1618" s="12" t="s">
        <v>20</v>
      </c>
      <c r="C1618" s="12" t="s">
        <v>111</v>
      </c>
      <c r="D1618" s="25" t="s">
        <v>1325</v>
      </c>
      <c r="E1618" s="11"/>
      <c r="F1618" s="11"/>
      <c r="G1618" s="11"/>
      <c r="H1618" s="11"/>
      <c r="I1618" s="11"/>
      <c r="J1618" s="11"/>
      <c r="K1618" s="13">
        <f>K1625</f>
        <v>26</v>
      </c>
      <c r="L1618" s="13">
        <f>L1625</f>
        <v>30.52</v>
      </c>
      <c r="M1618" s="13">
        <f>M1625</f>
        <v>793.52</v>
      </c>
    </row>
    <row r="1619" spans="1:13" ht="78.75" x14ac:dyDescent="0.2">
      <c r="A1619" s="11"/>
      <c r="B1619" s="11"/>
      <c r="C1619" s="11"/>
      <c r="D1619" s="19" t="s">
        <v>1326</v>
      </c>
      <c r="E1619" s="11"/>
      <c r="F1619" s="11"/>
      <c r="G1619" s="11"/>
      <c r="H1619" s="11"/>
      <c r="I1619" s="11"/>
      <c r="J1619" s="11"/>
      <c r="K1619" s="11"/>
      <c r="L1619" s="11"/>
      <c r="M1619" s="11"/>
    </row>
    <row r="1620" spans="1:13" x14ac:dyDescent="0.2">
      <c r="A1620" s="11"/>
      <c r="B1620" s="11"/>
      <c r="C1620" s="11"/>
      <c r="D1620" s="19"/>
      <c r="E1620" s="12" t="s">
        <v>1204</v>
      </c>
      <c r="F1620" s="11">
        <v>1</v>
      </c>
      <c r="G1620" s="17">
        <v>6</v>
      </c>
      <c r="H1620" s="17">
        <v>0</v>
      </c>
      <c r="I1620" s="17">
        <v>0</v>
      </c>
      <c r="J1620" s="13">
        <f>F1620*(G1620+ (G1620= 0))*(H1620+ (H1620= 0))*(I1620+ (I1620= 0))</f>
        <v>6</v>
      </c>
      <c r="K1620" s="11"/>
      <c r="L1620" s="11"/>
      <c r="M1620" s="11"/>
    </row>
    <row r="1621" spans="1:13" x14ac:dyDescent="0.2">
      <c r="A1621" s="11"/>
      <c r="B1621" s="11"/>
      <c r="C1621" s="11"/>
      <c r="D1621" s="19"/>
      <c r="E1621" s="12" t="s">
        <v>1218</v>
      </c>
      <c r="F1621" s="11">
        <v>1</v>
      </c>
      <c r="G1621" s="17">
        <v>4</v>
      </c>
      <c r="H1621" s="17">
        <v>0</v>
      </c>
      <c r="I1621" s="17">
        <v>0</v>
      </c>
      <c r="J1621" s="13">
        <f>F1621*(G1621+ (G1621= 0))*(H1621+ (H1621= 0))*(I1621+ (I1621= 0))</f>
        <v>4</v>
      </c>
      <c r="K1621" s="11"/>
      <c r="L1621" s="11"/>
      <c r="M1621" s="11"/>
    </row>
    <row r="1622" spans="1:13" x14ac:dyDescent="0.2">
      <c r="A1622" s="11"/>
      <c r="B1622" s="11"/>
      <c r="C1622" s="11"/>
      <c r="D1622" s="19"/>
      <c r="E1622" s="12" t="s">
        <v>1209</v>
      </c>
      <c r="F1622" s="11">
        <v>1</v>
      </c>
      <c r="G1622" s="17">
        <v>7</v>
      </c>
      <c r="H1622" s="17">
        <v>0</v>
      </c>
      <c r="I1622" s="17">
        <v>0</v>
      </c>
      <c r="J1622" s="13">
        <f>F1622*(G1622+ (G1622= 0))*(H1622+ (H1622= 0))*(I1622+ (I1622= 0))</f>
        <v>7</v>
      </c>
      <c r="K1622" s="11"/>
      <c r="L1622" s="11"/>
      <c r="M1622" s="11"/>
    </row>
    <row r="1623" spans="1:13" x14ac:dyDescent="0.2">
      <c r="A1623" s="11"/>
      <c r="B1623" s="11"/>
      <c r="C1623" s="11"/>
      <c r="D1623" s="19"/>
      <c r="E1623" s="12" t="s">
        <v>1311</v>
      </c>
      <c r="F1623" s="11">
        <v>1</v>
      </c>
      <c r="G1623" s="17">
        <v>9</v>
      </c>
      <c r="H1623" s="17">
        <v>0</v>
      </c>
      <c r="I1623" s="17">
        <v>0</v>
      </c>
      <c r="J1623" s="13">
        <f>F1623*(G1623+ (G1623= 0))*(H1623+ (H1623= 0))*(I1623+ (I1623= 0))</f>
        <v>9</v>
      </c>
      <c r="K1623" s="11"/>
      <c r="L1623" s="11"/>
      <c r="M1623" s="11"/>
    </row>
    <row r="1624" spans="1:13" x14ac:dyDescent="0.2">
      <c r="A1624" s="11"/>
      <c r="B1624" s="11"/>
      <c r="C1624" s="11"/>
      <c r="D1624" s="19"/>
      <c r="E1624" s="12" t="s">
        <v>0</v>
      </c>
      <c r="F1624" s="11">
        <v>0</v>
      </c>
      <c r="G1624" s="17">
        <v>0</v>
      </c>
      <c r="H1624" s="17">
        <v>0</v>
      </c>
      <c r="I1624" s="17">
        <v>0</v>
      </c>
      <c r="J1624" s="13">
        <f>F1624*(G1624+ (G1624= 0))*(H1624+ (H1624= 0))*(I1624+ (I1624= 0))</f>
        <v>0</v>
      </c>
      <c r="K1624" s="11"/>
      <c r="L1624" s="11"/>
      <c r="M1624" s="11"/>
    </row>
    <row r="1625" spans="1:13" x14ac:dyDescent="0.2">
      <c r="A1625" s="11"/>
      <c r="B1625" s="11"/>
      <c r="C1625" s="11"/>
      <c r="D1625" s="19"/>
      <c r="E1625" s="11"/>
      <c r="F1625" s="11"/>
      <c r="G1625" s="11"/>
      <c r="H1625" s="11"/>
      <c r="I1625" s="11"/>
      <c r="J1625" s="16" t="s">
        <v>1327</v>
      </c>
      <c r="K1625" s="10">
        <f>SUM(J1620:J1624)</f>
        <v>26</v>
      </c>
      <c r="L1625" s="17">
        <v>30.52</v>
      </c>
      <c r="M1625" s="10">
        <f>ROUND(L1625*K1625,2)</f>
        <v>793.52</v>
      </c>
    </row>
    <row r="1626" spans="1:13" ht="0.95" customHeight="1" x14ac:dyDescent="0.2">
      <c r="A1626" s="18"/>
      <c r="B1626" s="18"/>
      <c r="C1626" s="18"/>
      <c r="D1626" s="26"/>
      <c r="E1626" s="18"/>
      <c r="F1626" s="18"/>
      <c r="G1626" s="18"/>
      <c r="H1626" s="18"/>
      <c r="I1626" s="18"/>
      <c r="J1626" s="18"/>
      <c r="K1626" s="18"/>
      <c r="L1626" s="18"/>
      <c r="M1626" s="18"/>
    </row>
    <row r="1627" spans="1:13" ht="22.5" x14ac:dyDescent="0.2">
      <c r="A1627" s="12" t="s">
        <v>1328</v>
      </c>
      <c r="B1627" s="12" t="s">
        <v>20</v>
      </c>
      <c r="C1627" s="12" t="s">
        <v>111</v>
      </c>
      <c r="D1627" s="25" t="s">
        <v>1329</v>
      </c>
      <c r="E1627" s="11"/>
      <c r="F1627" s="11"/>
      <c r="G1627" s="11"/>
      <c r="H1627" s="11"/>
      <c r="I1627" s="11"/>
      <c r="J1627" s="11"/>
      <c r="K1627" s="17">
        <v>4</v>
      </c>
      <c r="L1627" s="17">
        <v>140.97</v>
      </c>
      <c r="M1627" s="13">
        <f>ROUND(K1627*L1627,2)</f>
        <v>563.88</v>
      </c>
    </row>
    <row r="1628" spans="1:13" ht="90" x14ac:dyDescent="0.2">
      <c r="A1628" s="11"/>
      <c r="B1628" s="11"/>
      <c r="C1628" s="11"/>
      <c r="D1628" s="19" t="s">
        <v>1330</v>
      </c>
      <c r="E1628" s="11"/>
      <c r="F1628" s="11"/>
      <c r="G1628" s="11"/>
      <c r="H1628" s="11"/>
      <c r="I1628" s="11"/>
      <c r="J1628" s="11"/>
      <c r="K1628" s="11"/>
      <c r="L1628" s="11"/>
      <c r="M1628" s="11"/>
    </row>
    <row r="1629" spans="1:13" ht="22.5" x14ac:dyDescent="0.2">
      <c r="A1629" s="12" t="s">
        <v>1331</v>
      </c>
      <c r="B1629" s="12" t="s">
        <v>20</v>
      </c>
      <c r="C1629" s="12" t="s">
        <v>111</v>
      </c>
      <c r="D1629" s="25" t="s">
        <v>1332</v>
      </c>
      <c r="E1629" s="11"/>
      <c r="F1629" s="11"/>
      <c r="G1629" s="11"/>
      <c r="H1629" s="11"/>
      <c r="I1629" s="11"/>
      <c r="J1629" s="11"/>
      <c r="K1629" s="17">
        <v>8</v>
      </c>
      <c r="L1629" s="17">
        <v>196.3</v>
      </c>
      <c r="M1629" s="13">
        <f>ROUND(K1629*L1629,2)</f>
        <v>1570.4</v>
      </c>
    </row>
    <row r="1630" spans="1:13" ht="56.25" x14ac:dyDescent="0.2">
      <c r="A1630" s="11"/>
      <c r="B1630" s="11"/>
      <c r="C1630" s="11"/>
      <c r="D1630" s="19" t="s">
        <v>1333</v>
      </c>
      <c r="E1630" s="11"/>
      <c r="F1630" s="11"/>
      <c r="G1630" s="11"/>
      <c r="H1630" s="11"/>
      <c r="I1630" s="11"/>
      <c r="J1630" s="11"/>
      <c r="K1630" s="11"/>
      <c r="L1630" s="11"/>
      <c r="M1630" s="11"/>
    </row>
    <row r="1631" spans="1:13" ht="22.5" x14ac:dyDescent="0.2">
      <c r="A1631" s="12" t="s">
        <v>1334</v>
      </c>
      <c r="B1631" s="12" t="s">
        <v>20</v>
      </c>
      <c r="C1631" s="12" t="s">
        <v>111</v>
      </c>
      <c r="D1631" s="25" t="s">
        <v>1335</v>
      </c>
      <c r="E1631" s="11"/>
      <c r="F1631" s="11"/>
      <c r="G1631" s="11"/>
      <c r="H1631" s="11"/>
      <c r="I1631" s="11"/>
      <c r="J1631" s="11"/>
      <c r="K1631" s="17">
        <v>4</v>
      </c>
      <c r="L1631" s="17">
        <v>369.21</v>
      </c>
      <c r="M1631" s="13">
        <f>ROUND(K1631*L1631,2)</f>
        <v>1476.84</v>
      </c>
    </row>
    <row r="1632" spans="1:13" ht="101.25" x14ac:dyDescent="0.2">
      <c r="A1632" s="11"/>
      <c r="B1632" s="11"/>
      <c r="C1632" s="11"/>
      <c r="D1632" s="19" t="s">
        <v>1336</v>
      </c>
      <c r="E1632" s="11"/>
      <c r="F1632" s="11"/>
      <c r="G1632" s="11"/>
      <c r="H1632" s="11"/>
      <c r="I1632" s="11"/>
      <c r="J1632" s="11"/>
      <c r="K1632" s="11"/>
      <c r="L1632" s="11"/>
      <c r="M1632" s="11"/>
    </row>
    <row r="1633" spans="1:13" x14ac:dyDescent="0.2">
      <c r="A1633" s="11"/>
      <c r="B1633" s="11"/>
      <c r="C1633" s="11"/>
      <c r="D1633" s="19"/>
      <c r="E1633" s="11"/>
      <c r="F1633" s="11"/>
      <c r="G1633" s="11"/>
      <c r="H1633" s="11"/>
      <c r="I1633" s="11"/>
      <c r="J1633" s="16" t="s">
        <v>1337</v>
      </c>
      <c r="K1633" s="17">
        <v>1</v>
      </c>
      <c r="L1633" s="10">
        <f>M1583+M1585+M1587+M1589+M1598+M1607+M1609+M1616+M1625+M1627+M1629+M1631</f>
        <v>17909.78</v>
      </c>
      <c r="M1633" s="10">
        <f>ROUND(L1633*K1633,2)</f>
        <v>17909.78</v>
      </c>
    </row>
    <row r="1634" spans="1:13" ht="0.95" customHeight="1" x14ac:dyDescent="0.2">
      <c r="A1634" s="18"/>
      <c r="B1634" s="18"/>
      <c r="C1634" s="18"/>
      <c r="D1634" s="26"/>
      <c r="E1634" s="18"/>
      <c r="F1634" s="18"/>
      <c r="G1634" s="18"/>
      <c r="H1634" s="18"/>
      <c r="I1634" s="18"/>
      <c r="J1634" s="18"/>
      <c r="K1634" s="18"/>
      <c r="L1634" s="18"/>
      <c r="M1634" s="18"/>
    </row>
    <row r="1635" spans="1:13" x14ac:dyDescent="0.2">
      <c r="A1635" s="11"/>
      <c r="B1635" s="11"/>
      <c r="C1635" s="11"/>
      <c r="D1635" s="19"/>
      <c r="E1635" s="11"/>
      <c r="F1635" s="11"/>
      <c r="G1635" s="11"/>
      <c r="H1635" s="11"/>
      <c r="I1635" s="11"/>
      <c r="J1635" s="16" t="s">
        <v>1338</v>
      </c>
      <c r="K1635" s="20">
        <v>1</v>
      </c>
      <c r="L1635" s="10">
        <f>M1486+M1526+M1574+M1633</f>
        <v>131426.85999999999</v>
      </c>
      <c r="M1635" s="10">
        <f>ROUND(L1635*K1635,2)</f>
        <v>131426.85999999999</v>
      </c>
    </row>
    <row r="1636" spans="1:13" ht="0.95" customHeight="1" x14ac:dyDescent="0.2">
      <c r="A1636" s="18"/>
      <c r="B1636" s="18"/>
      <c r="C1636" s="18"/>
      <c r="D1636" s="26"/>
      <c r="E1636" s="18"/>
      <c r="F1636" s="18"/>
      <c r="G1636" s="18"/>
      <c r="H1636" s="18"/>
      <c r="I1636" s="18"/>
      <c r="J1636" s="18"/>
      <c r="K1636" s="18"/>
      <c r="L1636" s="18"/>
      <c r="M1636" s="18"/>
    </row>
    <row r="1637" spans="1:13" x14ac:dyDescent="0.2">
      <c r="A1637" s="7" t="s">
        <v>1339</v>
      </c>
      <c r="B1637" s="7" t="s">
        <v>17</v>
      </c>
      <c r="C1637" s="7" t="s">
        <v>0</v>
      </c>
      <c r="D1637" s="24" t="s">
        <v>1340</v>
      </c>
      <c r="E1637" s="8"/>
      <c r="F1637" s="8"/>
      <c r="G1637" s="8"/>
      <c r="H1637" s="8"/>
      <c r="I1637" s="8"/>
      <c r="J1637" s="8"/>
      <c r="K1637" s="9">
        <f>K1846</f>
        <v>1</v>
      </c>
      <c r="L1637" s="10">
        <f>L1846</f>
        <v>59087.79</v>
      </c>
      <c r="M1637" s="10">
        <f>M1846</f>
        <v>59087.79</v>
      </c>
    </row>
    <row r="1638" spans="1:13" x14ac:dyDescent="0.2">
      <c r="A1638" s="11"/>
      <c r="B1638" s="11"/>
      <c r="C1638" s="11"/>
      <c r="D1638" s="19"/>
      <c r="E1638" s="11"/>
      <c r="F1638" s="11"/>
      <c r="G1638" s="11"/>
      <c r="H1638" s="11"/>
      <c r="I1638" s="11"/>
      <c r="J1638" s="11"/>
      <c r="K1638" s="11"/>
      <c r="L1638" s="11"/>
      <c r="M1638" s="11"/>
    </row>
    <row r="1639" spans="1:13" x14ac:dyDescent="0.2">
      <c r="A1639" s="21" t="s">
        <v>1341</v>
      </c>
      <c r="B1639" s="21" t="s">
        <v>17</v>
      </c>
      <c r="C1639" s="21" t="s">
        <v>0</v>
      </c>
      <c r="D1639" s="27" t="s">
        <v>1124</v>
      </c>
      <c r="E1639" s="22"/>
      <c r="F1639" s="22"/>
      <c r="G1639" s="22"/>
      <c r="H1639" s="22"/>
      <c r="I1639" s="22"/>
      <c r="J1639" s="22"/>
      <c r="K1639" s="10">
        <f>K1645</f>
        <v>1</v>
      </c>
      <c r="L1639" s="10">
        <f>L1645</f>
        <v>1545.5</v>
      </c>
      <c r="M1639" s="10">
        <f>M1645</f>
        <v>1545.5</v>
      </c>
    </row>
    <row r="1640" spans="1:13" x14ac:dyDescent="0.2">
      <c r="A1640" s="11"/>
      <c r="B1640" s="11"/>
      <c r="C1640" s="11"/>
      <c r="D1640" s="19"/>
      <c r="E1640" s="11"/>
      <c r="F1640" s="11"/>
      <c r="G1640" s="11"/>
      <c r="H1640" s="11"/>
      <c r="I1640" s="11"/>
      <c r="J1640" s="11"/>
      <c r="K1640" s="11"/>
      <c r="L1640" s="11"/>
      <c r="M1640" s="11"/>
    </row>
    <row r="1641" spans="1:13" x14ac:dyDescent="0.2">
      <c r="A1641" s="12" t="s">
        <v>1125</v>
      </c>
      <c r="B1641" s="12" t="s">
        <v>20</v>
      </c>
      <c r="C1641" s="12" t="s">
        <v>111</v>
      </c>
      <c r="D1641" s="25" t="s">
        <v>1126</v>
      </c>
      <c r="E1641" s="11"/>
      <c r="F1641" s="11"/>
      <c r="G1641" s="11"/>
      <c r="H1641" s="11"/>
      <c r="I1641" s="11"/>
      <c r="J1641" s="11"/>
      <c r="K1641" s="17">
        <v>1</v>
      </c>
      <c r="L1641" s="17">
        <v>421.5</v>
      </c>
      <c r="M1641" s="13">
        <f>ROUND(K1641*L1641,2)</f>
        <v>421.5</v>
      </c>
    </row>
    <row r="1642" spans="1:13" ht="112.5" x14ac:dyDescent="0.2">
      <c r="A1642" s="11"/>
      <c r="B1642" s="11"/>
      <c r="C1642" s="11"/>
      <c r="D1642" s="19" t="s">
        <v>1127</v>
      </c>
      <c r="E1642" s="11"/>
      <c r="F1642" s="11"/>
      <c r="G1642" s="11"/>
      <c r="H1642" s="11"/>
      <c r="I1642" s="11"/>
      <c r="J1642" s="11"/>
      <c r="K1642" s="11"/>
      <c r="L1642" s="11"/>
      <c r="M1642" s="11"/>
    </row>
    <row r="1643" spans="1:13" x14ac:dyDescent="0.2">
      <c r="A1643" s="12" t="s">
        <v>1342</v>
      </c>
      <c r="B1643" s="12" t="s">
        <v>20</v>
      </c>
      <c r="C1643" s="12" t="s">
        <v>111</v>
      </c>
      <c r="D1643" s="25" t="s">
        <v>1129</v>
      </c>
      <c r="E1643" s="11"/>
      <c r="F1643" s="11"/>
      <c r="G1643" s="11"/>
      <c r="H1643" s="11"/>
      <c r="I1643" s="11"/>
      <c r="J1643" s="11"/>
      <c r="K1643" s="17">
        <v>1</v>
      </c>
      <c r="L1643" s="17">
        <v>1124</v>
      </c>
      <c r="M1643" s="13">
        <f>ROUND(K1643*L1643,2)</f>
        <v>1124</v>
      </c>
    </row>
    <row r="1644" spans="1:13" ht="45" x14ac:dyDescent="0.2">
      <c r="A1644" s="11"/>
      <c r="B1644" s="11"/>
      <c r="C1644" s="11"/>
      <c r="D1644" s="19" t="s">
        <v>1343</v>
      </c>
      <c r="E1644" s="11"/>
      <c r="F1644" s="11"/>
      <c r="G1644" s="11"/>
      <c r="H1644" s="11"/>
      <c r="I1644" s="11"/>
      <c r="J1644" s="11"/>
      <c r="K1644" s="11"/>
      <c r="L1644" s="11"/>
      <c r="M1644" s="11"/>
    </row>
    <row r="1645" spans="1:13" x14ac:dyDescent="0.2">
      <c r="A1645" s="11"/>
      <c r="B1645" s="11"/>
      <c r="C1645" s="11"/>
      <c r="D1645" s="19"/>
      <c r="E1645" s="11"/>
      <c r="F1645" s="11"/>
      <c r="G1645" s="11"/>
      <c r="H1645" s="11"/>
      <c r="I1645" s="11"/>
      <c r="J1645" s="16" t="s">
        <v>1344</v>
      </c>
      <c r="K1645" s="17">
        <v>1</v>
      </c>
      <c r="L1645" s="10">
        <f>M1641+M1643</f>
        <v>1545.5</v>
      </c>
      <c r="M1645" s="10">
        <f>ROUND(L1645*K1645,2)</f>
        <v>1545.5</v>
      </c>
    </row>
    <row r="1646" spans="1:13" ht="0.95" customHeight="1" x14ac:dyDescent="0.2">
      <c r="A1646" s="18"/>
      <c r="B1646" s="18"/>
      <c r="C1646" s="18"/>
      <c r="D1646" s="26"/>
      <c r="E1646" s="18"/>
      <c r="F1646" s="18"/>
      <c r="G1646" s="18"/>
      <c r="H1646" s="18"/>
      <c r="I1646" s="18"/>
      <c r="J1646" s="18"/>
      <c r="K1646" s="18"/>
      <c r="L1646" s="18"/>
      <c r="M1646" s="18"/>
    </row>
    <row r="1647" spans="1:13" x14ac:dyDescent="0.2">
      <c r="A1647" s="21" t="s">
        <v>1345</v>
      </c>
      <c r="B1647" s="21" t="s">
        <v>17</v>
      </c>
      <c r="C1647" s="21" t="s">
        <v>0</v>
      </c>
      <c r="D1647" s="27" t="s">
        <v>1346</v>
      </c>
      <c r="E1647" s="22"/>
      <c r="F1647" s="22"/>
      <c r="G1647" s="22"/>
      <c r="H1647" s="22"/>
      <c r="I1647" s="22"/>
      <c r="J1647" s="22"/>
      <c r="K1647" s="10">
        <f>K1665</f>
        <v>1</v>
      </c>
      <c r="L1647" s="10">
        <f>L1665</f>
        <v>25826.989999999998</v>
      </c>
      <c r="M1647" s="10">
        <f>M1665</f>
        <v>25826.99</v>
      </c>
    </row>
    <row r="1648" spans="1:13" x14ac:dyDescent="0.2">
      <c r="A1648" s="11"/>
      <c r="B1648" s="11"/>
      <c r="C1648" s="11"/>
      <c r="D1648" s="19"/>
      <c r="E1648" s="11"/>
      <c r="F1648" s="11"/>
      <c r="G1648" s="11"/>
      <c r="H1648" s="11"/>
      <c r="I1648" s="11"/>
      <c r="J1648" s="11"/>
      <c r="K1648" s="11"/>
      <c r="L1648" s="11"/>
      <c r="M1648" s="11"/>
    </row>
    <row r="1649" spans="1:13" x14ac:dyDescent="0.2">
      <c r="A1649" s="12" t="s">
        <v>1347</v>
      </c>
      <c r="B1649" s="12" t="s">
        <v>20</v>
      </c>
      <c r="C1649" s="12" t="s">
        <v>111</v>
      </c>
      <c r="D1649" s="25" t="s">
        <v>1348</v>
      </c>
      <c r="E1649" s="11"/>
      <c r="F1649" s="11"/>
      <c r="G1649" s="11"/>
      <c r="H1649" s="11"/>
      <c r="I1649" s="11"/>
      <c r="J1649" s="11"/>
      <c r="K1649" s="17">
        <v>1</v>
      </c>
      <c r="L1649" s="17">
        <v>8192.74</v>
      </c>
      <c r="M1649" s="13">
        <f>ROUND(K1649*L1649,2)</f>
        <v>8192.74</v>
      </c>
    </row>
    <row r="1650" spans="1:13" ht="123.75" x14ac:dyDescent="0.2">
      <c r="A1650" s="11"/>
      <c r="B1650" s="11"/>
      <c r="C1650" s="11"/>
      <c r="D1650" s="19" t="s">
        <v>1349</v>
      </c>
      <c r="E1650" s="11"/>
      <c r="F1650" s="11"/>
      <c r="G1650" s="11"/>
      <c r="H1650" s="11"/>
      <c r="I1650" s="11"/>
      <c r="J1650" s="11"/>
      <c r="K1650" s="11"/>
      <c r="L1650" s="11"/>
      <c r="M1650" s="11"/>
    </row>
    <row r="1651" spans="1:13" x14ac:dyDescent="0.2">
      <c r="A1651" s="12" t="s">
        <v>1350</v>
      </c>
      <c r="B1651" s="12" t="s">
        <v>20</v>
      </c>
      <c r="C1651" s="12" t="s">
        <v>111</v>
      </c>
      <c r="D1651" s="25" t="s">
        <v>1351</v>
      </c>
      <c r="E1651" s="11"/>
      <c r="F1651" s="11"/>
      <c r="G1651" s="11"/>
      <c r="H1651" s="11"/>
      <c r="I1651" s="11"/>
      <c r="J1651" s="11"/>
      <c r="K1651" s="17">
        <v>1</v>
      </c>
      <c r="L1651" s="17">
        <v>2902.98</v>
      </c>
      <c r="M1651" s="13">
        <f>ROUND(K1651*L1651,2)</f>
        <v>2902.98</v>
      </c>
    </row>
    <row r="1652" spans="1:13" ht="112.5" x14ac:dyDescent="0.2">
      <c r="A1652" s="11"/>
      <c r="B1652" s="11"/>
      <c r="C1652" s="11"/>
      <c r="D1652" s="19" t="s">
        <v>1352</v>
      </c>
      <c r="E1652" s="11"/>
      <c r="F1652" s="11"/>
      <c r="G1652" s="11"/>
      <c r="H1652" s="11"/>
      <c r="I1652" s="11"/>
      <c r="J1652" s="11"/>
      <c r="K1652" s="11"/>
      <c r="L1652" s="11"/>
      <c r="M1652" s="11"/>
    </row>
    <row r="1653" spans="1:13" x14ac:dyDescent="0.2">
      <c r="A1653" s="12" t="s">
        <v>1353</v>
      </c>
      <c r="B1653" s="12" t="s">
        <v>20</v>
      </c>
      <c r="C1653" s="12" t="s">
        <v>111</v>
      </c>
      <c r="D1653" s="25" t="s">
        <v>1354</v>
      </c>
      <c r="E1653" s="11"/>
      <c r="F1653" s="11"/>
      <c r="G1653" s="11"/>
      <c r="H1653" s="11"/>
      <c r="I1653" s="11"/>
      <c r="J1653" s="11"/>
      <c r="K1653" s="17">
        <v>1</v>
      </c>
      <c r="L1653" s="17">
        <v>2093.41</v>
      </c>
      <c r="M1653" s="13">
        <f>ROUND(K1653*L1653,2)</f>
        <v>2093.41</v>
      </c>
    </row>
    <row r="1654" spans="1:13" ht="112.5" x14ac:dyDescent="0.2">
      <c r="A1654" s="11"/>
      <c r="B1654" s="11"/>
      <c r="C1654" s="11"/>
      <c r="D1654" s="19" t="s">
        <v>1355</v>
      </c>
      <c r="E1654" s="11"/>
      <c r="F1654" s="11"/>
      <c r="G1654" s="11"/>
      <c r="H1654" s="11"/>
      <c r="I1654" s="11"/>
      <c r="J1654" s="11"/>
      <c r="K1654" s="11"/>
      <c r="L1654" s="11"/>
      <c r="M1654" s="11"/>
    </row>
    <row r="1655" spans="1:13" x14ac:dyDescent="0.2">
      <c r="A1655" s="12" t="s">
        <v>1356</v>
      </c>
      <c r="B1655" s="12" t="s">
        <v>20</v>
      </c>
      <c r="C1655" s="12" t="s">
        <v>111</v>
      </c>
      <c r="D1655" s="25" t="s">
        <v>1357</v>
      </c>
      <c r="E1655" s="11"/>
      <c r="F1655" s="11"/>
      <c r="G1655" s="11"/>
      <c r="H1655" s="11"/>
      <c r="I1655" s="11"/>
      <c r="J1655" s="11"/>
      <c r="K1655" s="17">
        <v>1</v>
      </c>
      <c r="L1655" s="17">
        <v>2642.59</v>
      </c>
      <c r="M1655" s="13">
        <f>ROUND(K1655*L1655,2)</f>
        <v>2642.59</v>
      </c>
    </row>
    <row r="1656" spans="1:13" ht="112.5" x14ac:dyDescent="0.2">
      <c r="A1656" s="11"/>
      <c r="B1656" s="11"/>
      <c r="C1656" s="11"/>
      <c r="D1656" s="19" t="s">
        <v>1358</v>
      </c>
      <c r="E1656" s="11"/>
      <c r="F1656" s="11"/>
      <c r="G1656" s="11"/>
      <c r="H1656" s="11"/>
      <c r="I1656" s="11"/>
      <c r="J1656" s="11"/>
      <c r="K1656" s="11"/>
      <c r="L1656" s="11"/>
      <c r="M1656" s="11"/>
    </row>
    <row r="1657" spans="1:13" x14ac:dyDescent="0.2">
      <c r="A1657" s="12" t="s">
        <v>1359</v>
      </c>
      <c r="B1657" s="12" t="s">
        <v>20</v>
      </c>
      <c r="C1657" s="12" t="s">
        <v>111</v>
      </c>
      <c r="D1657" s="25" t="s">
        <v>1360</v>
      </c>
      <c r="E1657" s="11"/>
      <c r="F1657" s="11"/>
      <c r="G1657" s="11"/>
      <c r="H1657" s="11"/>
      <c r="I1657" s="11"/>
      <c r="J1657" s="11"/>
      <c r="K1657" s="17">
        <v>1</v>
      </c>
      <c r="L1657" s="17">
        <v>3842.39</v>
      </c>
      <c r="M1657" s="13">
        <f>ROUND(K1657*L1657,2)</f>
        <v>3842.39</v>
      </c>
    </row>
    <row r="1658" spans="1:13" ht="112.5" x14ac:dyDescent="0.2">
      <c r="A1658" s="11"/>
      <c r="B1658" s="11"/>
      <c r="C1658" s="11"/>
      <c r="D1658" s="19" t="s">
        <v>1361</v>
      </c>
      <c r="E1658" s="11"/>
      <c r="F1658" s="11"/>
      <c r="G1658" s="11"/>
      <c r="H1658" s="11"/>
      <c r="I1658" s="11"/>
      <c r="J1658" s="11"/>
      <c r="K1658" s="11"/>
      <c r="L1658" s="11"/>
      <c r="M1658" s="11"/>
    </row>
    <row r="1659" spans="1:13" x14ac:dyDescent="0.2">
      <c r="A1659" s="12" t="s">
        <v>1362</v>
      </c>
      <c r="B1659" s="12" t="s">
        <v>20</v>
      </c>
      <c r="C1659" s="12" t="s">
        <v>111</v>
      </c>
      <c r="D1659" s="25" t="s">
        <v>1363</v>
      </c>
      <c r="E1659" s="11"/>
      <c r="F1659" s="11"/>
      <c r="G1659" s="11"/>
      <c r="H1659" s="11"/>
      <c r="I1659" s="11"/>
      <c r="J1659" s="11"/>
      <c r="K1659" s="17">
        <v>1</v>
      </c>
      <c r="L1659" s="17">
        <v>3230.34</v>
      </c>
      <c r="M1659" s="13">
        <f>ROUND(K1659*L1659,2)</f>
        <v>3230.34</v>
      </c>
    </row>
    <row r="1660" spans="1:13" ht="112.5" x14ac:dyDescent="0.2">
      <c r="A1660" s="11"/>
      <c r="B1660" s="11"/>
      <c r="C1660" s="11"/>
      <c r="D1660" s="19" t="s">
        <v>1364</v>
      </c>
      <c r="E1660" s="11"/>
      <c r="F1660" s="11"/>
      <c r="G1660" s="11"/>
      <c r="H1660" s="11"/>
      <c r="I1660" s="11"/>
      <c r="J1660" s="11"/>
      <c r="K1660" s="11"/>
      <c r="L1660" s="11"/>
      <c r="M1660" s="11"/>
    </row>
    <row r="1661" spans="1:13" x14ac:dyDescent="0.2">
      <c r="A1661" s="12" t="s">
        <v>1365</v>
      </c>
      <c r="B1661" s="12" t="s">
        <v>20</v>
      </c>
      <c r="C1661" s="12" t="s">
        <v>111</v>
      </c>
      <c r="D1661" s="25" t="s">
        <v>1366</v>
      </c>
      <c r="E1661" s="11"/>
      <c r="F1661" s="11"/>
      <c r="G1661" s="11"/>
      <c r="H1661" s="11"/>
      <c r="I1661" s="11"/>
      <c r="J1661" s="11"/>
      <c r="K1661" s="17">
        <v>1</v>
      </c>
      <c r="L1661" s="17">
        <v>537.46</v>
      </c>
      <c r="M1661" s="13">
        <f>ROUND(K1661*L1661,2)</f>
        <v>537.46</v>
      </c>
    </row>
    <row r="1662" spans="1:13" ht="101.25" x14ac:dyDescent="0.2">
      <c r="A1662" s="11"/>
      <c r="B1662" s="11"/>
      <c r="C1662" s="11"/>
      <c r="D1662" s="19" t="s">
        <v>1367</v>
      </c>
      <c r="E1662" s="11"/>
      <c r="F1662" s="11"/>
      <c r="G1662" s="11"/>
      <c r="H1662" s="11"/>
      <c r="I1662" s="11"/>
      <c r="J1662" s="11"/>
      <c r="K1662" s="11"/>
      <c r="L1662" s="11"/>
      <c r="M1662" s="11"/>
    </row>
    <row r="1663" spans="1:13" x14ac:dyDescent="0.2">
      <c r="A1663" s="12" t="s">
        <v>1368</v>
      </c>
      <c r="B1663" s="12" t="s">
        <v>20</v>
      </c>
      <c r="C1663" s="12" t="s">
        <v>111</v>
      </c>
      <c r="D1663" s="25" t="s">
        <v>1369</v>
      </c>
      <c r="E1663" s="11"/>
      <c r="F1663" s="11"/>
      <c r="G1663" s="11"/>
      <c r="H1663" s="11"/>
      <c r="I1663" s="11"/>
      <c r="J1663" s="11"/>
      <c r="K1663" s="17">
        <v>2</v>
      </c>
      <c r="L1663" s="17">
        <v>1192.54</v>
      </c>
      <c r="M1663" s="13">
        <f>ROUND(K1663*L1663,2)</f>
        <v>2385.08</v>
      </c>
    </row>
    <row r="1664" spans="1:13" ht="56.25" x14ac:dyDescent="0.2">
      <c r="A1664" s="11"/>
      <c r="B1664" s="11"/>
      <c r="C1664" s="11"/>
      <c r="D1664" s="19" t="s">
        <v>1370</v>
      </c>
      <c r="E1664" s="11"/>
      <c r="F1664" s="11"/>
      <c r="G1664" s="11"/>
      <c r="H1664" s="11"/>
      <c r="I1664" s="11"/>
      <c r="J1664" s="11"/>
      <c r="K1664" s="11"/>
      <c r="L1664" s="11"/>
      <c r="M1664" s="11"/>
    </row>
    <row r="1665" spans="1:13" x14ac:dyDescent="0.2">
      <c r="A1665" s="11"/>
      <c r="B1665" s="11"/>
      <c r="C1665" s="11"/>
      <c r="D1665" s="19"/>
      <c r="E1665" s="11"/>
      <c r="F1665" s="11"/>
      <c r="G1665" s="11"/>
      <c r="H1665" s="11"/>
      <c r="I1665" s="11"/>
      <c r="J1665" s="16" t="s">
        <v>1371</v>
      </c>
      <c r="K1665" s="17">
        <v>1</v>
      </c>
      <c r="L1665" s="10">
        <f>M1649+M1651+M1653+M1655+M1657+M1659+M1661+M1663</f>
        <v>25826.989999999998</v>
      </c>
      <c r="M1665" s="10">
        <f>ROUND(L1665*K1665,2)</f>
        <v>25826.99</v>
      </c>
    </row>
    <row r="1666" spans="1:13" ht="0.95" customHeight="1" x14ac:dyDescent="0.2">
      <c r="A1666" s="18"/>
      <c r="B1666" s="18"/>
      <c r="C1666" s="18"/>
      <c r="D1666" s="26"/>
      <c r="E1666" s="18"/>
      <c r="F1666" s="18"/>
      <c r="G1666" s="18"/>
      <c r="H1666" s="18"/>
      <c r="I1666" s="18"/>
      <c r="J1666" s="18"/>
      <c r="K1666" s="18"/>
      <c r="L1666" s="18"/>
      <c r="M1666" s="18"/>
    </row>
    <row r="1667" spans="1:13" x14ac:dyDescent="0.2">
      <c r="A1667" s="21" t="s">
        <v>1372</v>
      </c>
      <c r="B1667" s="21" t="s">
        <v>17</v>
      </c>
      <c r="C1667" s="21" t="s">
        <v>0</v>
      </c>
      <c r="D1667" s="27" t="s">
        <v>1373</v>
      </c>
      <c r="E1667" s="22"/>
      <c r="F1667" s="22"/>
      <c r="G1667" s="22"/>
      <c r="H1667" s="22"/>
      <c r="I1667" s="22"/>
      <c r="J1667" s="22"/>
      <c r="K1667" s="10">
        <f>K1683</f>
        <v>1</v>
      </c>
      <c r="L1667" s="10">
        <f>L1683</f>
        <v>6020.0999999999995</v>
      </c>
      <c r="M1667" s="10">
        <f>M1683</f>
        <v>6020.1</v>
      </c>
    </row>
    <row r="1668" spans="1:13" x14ac:dyDescent="0.2">
      <c r="A1668" s="11"/>
      <c r="B1668" s="11"/>
      <c r="C1668" s="11"/>
      <c r="D1668" s="19"/>
      <c r="E1668" s="11"/>
      <c r="F1668" s="11"/>
      <c r="G1668" s="11"/>
      <c r="H1668" s="11"/>
      <c r="I1668" s="11"/>
      <c r="J1668" s="11"/>
      <c r="K1668" s="11"/>
      <c r="L1668" s="11"/>
      <c r="M1668" s="11"/>
    </row>
    <row r="1669" spans="1:13" x14ac:dyDescent="0.2">
      <c r="A1669" s="12" t="s">
        <v>1374</v>
      </c>
      <c r="B1669" s="12" t="s">
        <v>20</v>
      </c>
      <c r="C1669" s="12" t="s">
        <v>96</v>
      </c>
      <c r="D1669" s="25" t="s">
        <v>1375</v>
      </c>
      <c r="E1669" s="11"/>
      <c r="F1669" s="11"/>
      <c r="G1669" s="11"/>
      <c r="H1669" s="11"/>
      <c r="I1669" s="11"/>
      <c r="J1669" s="11"/>
      <c r="K1669" s="17">
        <v>120</v>
      </c>
      <c r="L1669" s="17">
        <v>15.93</v>
      </c>
      <c r="M1669" s="13">
        <f>ROUND(K1669*L1669,2)</f>
        <v>1911.6</v>
      </c>
    </row>
    <row r="1670" spans="1:13" ht="56.25" x14ac:dyDescent="0.2">
      <c r="A1670" s="11"/>
      <c r="B1670" s="11"/>
      <c r="C1670" s="11"/>
      <c r="D1670" s="19" t="s">
        <v>1376</v>
      </c>
      <c r="E1670" s="11"/>
      <c r="F1670" s="11"/>
      <c r="G1670" s="11"/>
      <c r="H1670" s="11"/>
      <c r="I1670" s="11"/>
      <c r="J1670" s="11"/>
      <c r="K1670" s="11"/>
      <c r="L1670" s="11"/>
      <c r="M1670" s="11"/>
    </row>
    <row r="1671" spans="1:13" ht="22.5" x14ac:dyDescent="0.2">
      <c r="A1671" s="12" t="s">
        <v>1377</v>
      </c>
      <c r="B1671" s="12" t="s">
        <v>20</v>
      </c>
      <c r="C1671" s="12" t="s">
        <v>96</v>
      </c>
      <c r="D1671" s="25" t="s">
        <v>1378</v>
      </c>
      <c r="E1671" s="11"/>
      <c r="F1671" s="11"/>
      <c r="G1671" s="11"/>
      <c r="H1671" s="11"/>
      <c r="I1671" s="11"/>
      <c r="J1671" s="11"/>
      <c r="K1671" s="17">
        <v>20</v>
      </c>
      <c r="L1671" s="17">
        <v>44.04</v>
      </c>
      <c r="M1671" s="13">
        <f>ROUND(K1671*L1671,2)</f>
        <v>880.8</v>
      </c>
    </row>
    <row r="1672" spans="1:13" ht="56.25" x14ac:dyDescent="0.2">
      <c r="A1672" s="11"/>
      <c r="B1672" s="11"/>
      <c r="C1672" s="11"/>
      <c r="D1672" s="19" t="s">
        <v>1379</v>
      </c>
      <c r="E1672" s="11"/>
      <c r="F1672" s="11"/>
      <c r="G1672" s="11"/>
      <c r="H1672" s="11"/>
      <c r="I1672" s="11"/>
      <c r="J1672" s="11"/>
      <c r="K1672" s="11"/>
      <c r="L1672" s="11"/>
      <c r="M1672" s="11"/>
    </row>
    <row r="1673" spans="1:13" ht="22.5" x14ac:dyDescent="0.2">
      <c r="A1673" s="12" t="s">
        <v>1380</v>
      </c>
      <c r="B1673" s="12" t="s">
        <v>20</v>
      </c>
      <c r="C1673" s="12" t="s">
        <v>96</v>
      </c>
      <c r="D1673" s="25" t="s">
        <v>1381</v>
      </c>
      <c r="E1673" s="11"/>
      <c r="F1673" s="11"/>
      <c r="G1673" s="11"/>
      <c r="H1673" s="11"/>
      <c r="I1673" s="11"/>
      <c r="J1673" s="11"/>
      <c r="K1673" s="17">
        <v>80</v>
      </c>
      <c r="L1673" s="17">
        <v>11.95</v>
      </c>
      <c r="M1673" s="13">
        <f>ROUND(K1673*L1673,2)</f>
        <v>956</v>
      </c>
    </row>
    <row r="1674" spans="1:13" ht="56.25" x14ac:dyDescent="0.2">
      <c r="A1674" s="11"/>
      <c r="B1674" s="11"/>
      <c r="C1674" s="11"/>
      <c r="D1674" s="19" t="s">
        <v>1382</v>
      </c>
      <c r="E1674" s="11"/>
      <c r="F1674" s="11"/>
      <c r="G1674" s="11"/>
      <c r="H1674" s="11"/>
      <c r="I1674" s="11"/>
      <c r="J1674" s="11"/>
      <c r="K1674" s="11"/>
      <c r="L1674" s="11"/>
      <c r="M1674" s="11"/>
    </row>
    <row r="1675" spans="1:13" ht="22.5" x14ac:dyDescent="0.2">
      <c r="A1675" s="12" t="s">
        <v>1383</v>
      </c>
      <c r="B1675" s="12" t="s">
        <v>20</v>
      </c>
      <c r="C1675" s="12" t="s">
        <v>96</v>
      </c>
      <c r="D1675" s="25" t="s">
        <v>1384</v>
      </c>
      <c r="E1675" s="11"/>
      <c r="F1675" s="11"/>
      <c r="G1675" s="11"/>
      <c r="H1675" s="11"/>
      <c r="I1675" s="11"/>
      <c r="J1675" s="11"/>
      <c r="K1675" s="17">
        <v>30</v>
      </c>
      <c r="L1675" s="17">
        <v>23.3</v>
      </c>
      <c r="M1675" s="13">
        <f>ROUND(K1675*L1675,2)</f>
        <v>699</v>
      </c>
    </row>
    <row r="1676" spans="1:13" ht="45" x14ac:dyDescent="0.2">
      <c r="A1676" s="11"/>
      <c r="B1676" s="11"/>
      <c r="C1676" s="11"/>
      <c r="D1676" s="19" t="s">
        <v>1385</v>
      </c>
      <c r="E1676" s="11"/>
      <c r="F1676" s="11"/>
      <c r="G1676" s="11"/>
      <c r="H1676" s="11"/>
      <c r="I1676" s="11"/>
      <c r="J1676" s="11"/>
      <c r="K1676" s="11"/>
      <c r="L1676" s="11"/>
      <c r="M1676" s="11"/>
    </row>
    <row r="1677" spans="1:13" ht="22.5" x14ac:dyDescent="0.2">
      <c r="A1677" s="12" t="s">
        <v>1386</v>
      </c>
      <c r="B1677" s="12" t="s">
        <v>20</v>
      </c>
      <c r="C1677" s="12" t="s">
        <v>96</v>
      </c>
      <c r="D1677" s="25" t="s">
        <v>1387</v>
      </c>
      <c r="E1677" s="11"/>
      <c r="F1677" s="11"/>
      <c r="G1677" s="11"/>
      <c r="H1677" s="11"/>
      <c r="I1677" s="11"/>
      <c r="J1677" s="11"/>
      <c r="K1677" s="17">
        <v>45</v>
      </c>
      <c r="L1677" s="17">
        <v>21.51</v>
      </c>
      <c r="M1677" s="13">
        <f>ROUND(K1677*L1677,2)</f>
        <v>967.95</v>
      </c>
    </row>
    <row r="1678" spans="1:13" ht="56.25" x14ac:dyDescent="0.2">
      <c r="A1678" s="11"/>
      <c r="B1678" s="11"/>
      <c r="C1678" s="11"/>
      <c r="D1678" s="19" t="s">
        <v>1388</v>
      </c>
      <c r="E1678" s="11"/>
      <c r="F1678" s="11"/>
      <c r="G1678" s="11"/>
      <c r="H1678" s="11"/>
      <c r="I1678" s="11"/>
      <c r="J1678" s="11"/>
      <c r="K1678" s="11"/>
      <c r="L1678" s="11"/>
      <c r="M1678" s="11"/>
    </row>
    <row r="1679" spans="1:13" ht="22.5" x14ac:dyDescent="0.2">
      <c r="A1679" s="12" t="s">
        <v>1389</v>
      </c>
      <c r="B1679" s="12" t="s">
        <v>20</v>
      </c>
      <c r="C1679" s="12" t="s">
        <v>96</v>
      </c>
      <c r="D1679" s="25" t="s">
        <v>1390</v>
      </c>
      <c r="E1679" s="11"/>
      <c r="F1679" s="11"/>
      <c r="G1679" s="11"/>
      <c r="H1679" s="11"/>
      <c r="I1679" s="11"/>
      <c r="J1679" s="11"/>
      <c r="K1679" s="17">
        <v>50</v>
      </c>
      <c r="L1679" s="17">
        <v>6.72</v>
      </c>
      <c r="M1679" s="13">
        <f>ROUND(K1679*L1679,2)</f>
        <v>336</v>
      </c>
    </row>
    <row r="1680" spans="1:13" ht="33.75" x14ac:dyDescent="0.2">
      <c r="A1680" s="11"/>
      <c r="B1680" s="11"/>
      <c r="C1680" s="11"/>
      <c r="D1680" s="19" t="s">
        <v>1391</v>
      </c>
      <c r="E1680" s="11"/>
      <c r="F1680" s="11"/>
      <c r="G1680" s="11"/>
      <c r="H1680" s="11"/>
      <c r="I1680" s="11"/>
      <c r="J1680" s="11"/>
      <c r="K1680" s="11"/>
      <c r="L1680" s="11"/>
      <c r="M1680" s="11"/>
    </row>
    <row r="1681" spans="1:13" ht="22.5" x14ac:dyDescent="0.2">
      <c r="A1681" s="12" t="s">
        <v>1392</v>
      </c>
      <c r="B1681" s="12" t="s">
        <v>20</v>
      </c>
      <c r="C1681" s="12" t="s">
        <v>96</v>
      </c>
      <c r="D1681" s="25" t="s">
        <v>1393</v>
      </c>
      <c r="E1681" s="11"/>
      <c r="F1681" s="11"/>
      <c r="G1681" s="11"/>
      <c r="H1681" s="11"/>
      <c r="I1681" s="11"/>
      <c r="J1681" s="11"/>
      <c r="K1681" s="17">
        <v>25</v>
      </c>
      <c r="L1681" s="17">
        <v>10.75</v>
      </c>
      <c r="M1681" s="13">
        <f>ROUND(K1681*L1681,2)</f>
        <v>268.75</v>
      </c>
    </row>
    <row r="1682" spans="1:13" ht="45" x14ac:dyDescent="0.2">
      <c r="A1682" s="11"/>
      <c r="B1682" s="11"/>
      <c r="C1682" s="11"/>
      <c r="D1682" s="19" t="s">
        <v>1394</v>
      </c>
      <c r="E1682" s="11"/>
      <c r="F1682" s="11"/>
      <c r="G1682" s="11"/>
      <c r="H1682" s="11"/>
      <c r="I1682" s="11"/>
      <c r="J1682" s="11"/>
      <c r="K1682" s="11"/>
      <c r="L1682" s="11"/>
      <c r="M1682" s="11"/>
    </row>
    <row r="1683" spans="1:13" x14ac:dyDescent="0.2">
      <c r="A1683" s="11"/>
      <c r="B1683" s="11"/>
      <c r="C1683" s="11"/>
      <c r="D1683" s="19"/>
      <c r="E1683" s="11"/>
      <c r="F1683" s="11"/>
      <c r="G1683" s="11"/>
      <c r="H1683" s="11"/>
      <c r="I1683" s="11"/>
      <c r="J1683" s="16" t="s">
        <v>1395</v>
      </c>
      <c r="K1683" s="17">
        <v>1</v>
      </c>
      <c r="L1683" s="10">
        <f>M1669+M1671+M1673+M1675+M1677+M1679+M1681</f>
        <v>6020.0999999999995</v>
      </c>
      <c r="M1683" s="10">
        <f>ROUND(L1683*K1683,2)</f>
        <v>6020.1</v>
      </c>
    </row>
    <row r="1684" spans="1:13" ht="0.95" customHeight="1" x14ac:dyDescent="0.2">
      <c r="A1684" s="18"/>
      <c r="B1684" s="18"/>
      <c r="C1684" s="18"/>
      <c r="D1684" s="26"/>
      <c r="E1684" s="18"/>
      <c r="F1684" s="18"/>
      <c r="G1684" s="18"/>
      <c r="H1684" s="18"/>
      <c r="I1684" s="18"/>
      <c r="J1684" s="18"/>
      <c r="K1684" s="18"/>
      <c r="L1684" s="18"/>
      <c r="M1684" s="18"/>
    </row>
    <row r="1685" spans="1:13" x14ac:dyDescent="0.2">
      <c r="A1685" s="21" t="s">
        <v>1396</v>
      </c>
      <c r="B1685" s="21" t="s">
        <v>17</v>
      </c>
      <c r="C1685" s="21" t="s">
        <v>0</v>
      </c>
      <c r="D1685" s="27" t="s">
        <v>1397</v>
      </c>
      <c r="E1685" s="22"/>
      <c r="F1685" s="22"/>
      <c r="G1685" s="22"/>
      <c r="H1685" s="22"/>
      <c r="I1685" s="22"/>
      <c r="J1685" s="22"/>
      <c r="K1685" s="10">
        <f>K1762</f>
        <v>1</v>
      </c>
      <c r="L1685" s="10">
        <f>L1762</f>
        <v>13550.050000000001</v>
      </c>
      <c r="M1685" s="10">
        <f>M1762</f>
        <v>13550.05</v>
      </c>
    </row>
    <row r="1686" spans="1:13" x14ac:dyDescent="0.2">
      <c r="A1686" s="11"/>
      <c r="B1686" s="11"/>
      <c r="C1686" s="11"/>
      <c r="D1686" s="19"/>
      <c r="E1686" s="11"/>
      <c r="F1686" s="11"/>
      <c r="G1686" s="11"/>
      <c r="H1686" s="11"/>
      <c r="I1686" s="11"/>
      <c r="J1686" s="11"/>
      <c r="K1686" s="11"/>
      <c r="L1686" s="11"/>
      <c r="M1686" s="11"/>
    </row>
    <row r="1687" spans="1:13" ht="33.75" x14ac:dyDescent="0.2">
      <c r="A1687" s="12" t="s">
        <v>1398</v>
      </c>
      <c r="B1687" s="12" t="s">
        <v>20</v>
      </c>
      <c r="C1687" s="12" t="s">
        <v>96</v>
      </c>
      <c r="D1687" s="25" t="s">
        <v>1399</v>
      </c>
      <c r="E1687" s="11"/>
      <c r="F1687" s="11"/>
      <c r="G1687" s="11"/>
      <c r="H1687" s="11"/>
      <c r="I1687" s="11"/>
      <c r="J1687" s="11"/>
      <c r="K1687" s="13">
        <f>K1694</f>
        <v>413</v>
      </c>
      <c r="L1687" s="13">
        <f>L1694</f>
        <v>1.32</v>
      </c>
      <c r="M1687" s="13">
        <f>M1694</f>
        <v>545.16</v>
      </c>
    </row>
    <row r="1688" spans="1:13" ht="67.5" x14ac:dyDescent="0.2">
      <c r="A1688" s="11"/>
      <c r="B1688" s="11"/>
      <c r="C1688" s="11"/>
      <c r="D1688" s="19" t="s">
        <v>1400</v>
      </c>
      <c r="E1688" s="11"/>
      <c r="F1688" s="11"/>
      <c r="G1688" s="11"/>
      <c r="H1688" s="11"/>
      <c r="I1688" s="11"/>
      <c r="J1688" s="11"/>
      <c r="K1688" s="11"/>
      <c r="L1688" s="11"/>
      <c r="M1688" s="11"/>
    </row>
    <row r="1689" spans="1:13" x14ac:dyDescent="0.2">
      <c r="A1689" s="11"/>
      <c r="B1689" s="11"/>
      <c r="C1689" s="11"/>
      <c r="D1689" s="19"/>
      <c r="E1689" s="12" t="s">
        <v>1204</v>
      </c>
      <c r="F1689" s="11">
        <v>1</v>
      </c>
      <c r="G1689" s="17">
        <v>115</v>
      </c>
      <c r="H1689" s="17">
        <v>0</v>
      </c>
      <c r="I1689" s="17">
        <v>0</v>
      </c>
      <c r="J1689" s="13">
        <f>F1689*(G1689+ (G1689= 0))*(H1689+ (H1689= 0))*(I1689+ (I1689= 0))</f>
        <v>115</v>
      </c>
      <c r="K1689" s="11"/>
      <c r="L1689" s="11"/>
      <c r="M1689" s="11"/>
    </row>
    <row r="1690" spans="1:13" x14ac:dyDescent="0.2">
      <c r="A1690" s="11"/>
      <c r="B1690" s="11"/>
      <c r="C1690" s="11"/>
      <c r="D1690" s="19"/>
      <c r="E1690" s="12" t="s">
        <v>1218</v>
      </c>
      <c r="F1690" s="11">
        <v>1</v>
      </c>
      <c r="G1690" s="17">
        <v>105</v>
      </c>
      <c r="H1690" s="17">
        <v>0</v>
      </c>
      <c r="I1690" s="17">
        <v>0</v>
      </c>
      <c r="J1690" s="13">
        <f>F1690*(G1690+ (G1690= 0))*(H1690+ (H1690= 0))*(I1690+ (I1690= 0))</f>
        <v>105</v>
      </c>
      <c r="K1690" s="11"/>
      <c r="L1690" s="11"/>
      <c r="M1690" s="11"/>
    </row>
    <row r="1691" spans="1:13" x14ac:dyDescent="0.2">
      <c r="A1691" s="11"/>
      <c r="B1691" s="11"/>
      <c r="C1691" s="11"/>
      <c r="D1691" s="19"/>
      <c r="E1691" s="12" t="s">
        <v>1209</v>
      </c>
      <c r="F1691" s="11">
        <v>1</v>
      </c>
      <c r="G1691" s="17">
        <v>118</v>
      </c>
      <c r="H1691" s="17">
        <v>0</v>
      </c>
      <c r="I1691" s="17">
        <v>0</v>
      </c>
      <c r="J1691" s="13">
        <f>F1691*(G1691+ (G1691= 0))*(H1691+ (H1691= 0))*(I1691+ (I1691= 0))</f>
        <v>118</v>
      </c>
      <c r="K1691" s="11"/>
      <c r="L1691" s="11"/>
      <c r="M1691" s="11"/>
    </row>
    <row r="1692" spans="1:13" x14ac:dyDescent="0.2">
      <c r="A1692" s="11"/>
      <c r="B1692" s="11"/>
      <c r="C1692" s="11"/>
      <c r="D1692" s="19"/>
      <c r="E1692" s="12" t="s">
        <v>1311</v>
      </c>
      <c r="F1692" s="11">
        <v>1</v>
      </c>
      <c r="G1692" s="17">
        <v>75</v>
      </c>
      <c r="H1692" s="17">
        <v>0</v>
      </c>
      <c r="I1692" s="17">
        <v>0</v>
      </c>
      <c r="J1692" s="13">
        <f>F1692*(G1692+ (G1692= 0))*(H1692+ (H1692= 0))*(I1692+ (I1692= 0))</f>
        <v>75</v>
      </c>
      <c r="K1692" s="11"/>
      <c r="L1692" s="11"/>
      <c r="M1692" s="11"/>
    </row>
    <row r="1693" spans="1:13" x14ac:dyDescent="0.2">
      <c r="A1693" s="11"/>
      <c r="B1693" s="11"/>
      <c r="C1693" s="11"/>
      <c r="D1693" s="19"/>
      <c r="E1693" s="12" t="s">
        <v>0</v>
      </c>
      <c r="F1693" s="11">
        <v>0</v>
      </c>
      <c r="G1693" s="17">
        <v>0</v>
      </c>
      <c r="H1693" s="17">
        <v>0</v>
      </c>
      <c r="I1693" s="17">
        <v>0</v>
      </c>
      <c r="J1693" s="13">
        <f>F1693*(G1693+ (G1693= 0))*(H1693+ (H1693= 0))*(I1693+ (I1693= 0))</f>
        <v>0</v>
      </c>
      <c r="K1693" s="11"/>
      <c r="L1693" s="11"/>
      <c r="M1693" s="11"/>
    </row>
    <row r="1694" spans="1:13" x14ac:dyDescent="0.2">
      <c r="A1694" s="11"/>
      <c r="B1694" s="11"/>
      <c r="C1694" s="11"/>
      <c r="D1694" s="19"/>
      <c r="E1694" s="11"/>
      <c r="F1694" s="11"/>
      <c r="G1694" s="11"/>
      <c r="H1694" s="11"/>
      <c r="I1694" s="11"/>
      <c r="J1694" s="16" t="s">
        <v>1401</v>
      </c>
      <c r="K1694" s="10">
        <f>SUM(J1689:J1693)</f>
        <v>413</v>
      </c>
      <c r="L1694" s="17">
        <v>1.32</v>
      </c>
      <c r="M1694" s="10">
        <f>ROUND(L1694*K1694,2)</f>
        <v>545.16</v>
      </c>
    </row>
    <row r="1695" spans="1:13" ht="0.95" customHeight="1" x14ac:dyDescent="0.2">
      <c r="A1695" s="18"/>
      <c r="B1695" s="18"/>
      <c r="C1695" s="18"/>
      <c r="D1695" s="26"/>
      <c r="E1695" s="18"/>
      <c r="F1695" s="18"/>
      <c r="G1695" s="18"/>
      <c r="H1695" s="18"/>
      <c r="I1695" s="18"/>
      <c r="J1695" s="18"/>
      <c r="K1695" s="18"/>
      <c r="L1695" s="18"/>
      <c r="M1695" s="18"/>
    </row>
    <row r="1696" spans="1:13" ht="33.75" x14ac:dyDescent="0.2">
      <c r="A1696" s="12" t="s">
        <v>1402</v>
      </c>
      <c r="B1696" s="12" t="s">
        <v>20</v>
      </c>
      <c r="C1696" s="12" t="s">
        <v>96</v>
      </c>
      <c r="D1696" s="25" t="s">
        <v>1403</v>
      </c>
      <c r="E1696" s="11"/>
      <c r="F1696" s="11"/>
      <c r="G1696" s="11"/>
      <c r="H1696" s="11"/>
      <c r="I1696" s="11"/>
      <c r="J1696" s="11"/>
      <c r="K1696" s="13">
        <f>K1700</f>
        <v>75</v>
      </c>
      <c r="L1696" s="13">
        <f>L1700</f>
        <v>3.5</v>
      </c>
      <c r="M1696" s="13">
        <f>M1700</f>
        <v>262.5</v>
      </c>
    </row>
    <row r="1697" spans="1:13" ht="67.5" x14ac:dyDescent="0.2">
      <c r="A1697" s="11"/>
      <c r="B1697" s="11"/>
      <c r="C1697" s="11"/>
      <c r="D1697" s="19" t="s">
        <v>1404</v>
      </c>
      <c r="E1697" s="11"/>
      <c r="F1697" s="11"/>
      <c r="G1697" s="11"/>
      <c r="H1697" s="11"/>
      <c r="I1697" s="11"/>
      <c r="J1697" s="11"/>
      <c r="K1697" s="11"/>
      <c r="L1697" s="11"/>
      <c r="M1697" s="11"/>
    </row>
    <row r="1698" spans="1:13" x14ac:dyDescent="0.2">
      <c r="A1698" s="11"/>
      <c r="B1698" s="11"/>
      <c r="C1698" s="11"/>
      <c r="D1698" s="19"/>
      <c r="E1698" s="12" t="s">
        <v>1311</v>
      </c>
      <c r="F1698" s="11">
        <v>1</v>
      </c>
      <c r="G1698" s="17">
        <v>75</v>
      </c>
      <c r="H1698" s="17">
        <v>0</v>
      </c>
      <c r="I1698" s="17">
        <v>0</v>
      </c>
      <c r="J1698" s="13">
        <f>F1698*(G1698+ (G1698= 0))*(H1698+ (H1698= 0))*(I1698+ (I1698= 0))</f>
        <v>75</v>
      </c>
      <c r="K1698" s="11"/>
      <c r="L1698" s="11"/>
      <c r="M1698" s="11"/>
    </row>
    <row r="1699" spans="1:13" x14ac:dyDescent="0.2">
      <c r="A1699" s="11"/>
      <c r="B1699" s="11"/>
      <c r="C1699" s="11"/>
      <c r="D1699" s="19"/>
      <c r="E1699" s="12" t="s">
        <v>0</v>
      </c>
      <c r="F1699" s="11">
        <v>0</v>
      </c>
      <c r="G1699" s="17">
        <v>0</v>
      </c>
      <c r="H1699" s="17">
        <v>0</v>
      </c>
      <c r="I1699" s="17">
        <v>0</v>
      </c>
      <c r="J1699" s="13">
        <f>F1699*(G1699+ (G1699= 0))*(H1699+ (H1699= 0))*(I1699+ (I1699= 0))</f>
        <v>0</v>
      </c>
      <c r="K1699" s="11"/>
      <c r="L1699" s="11"/>
      <c r="M1699" s="11"/>
    </row>
    <row r="1700" spans="1:13" x14ac:dyDescent="0.2">
      <c r="A1700" s="11"/>
      <c r="B1700" s="11"/>
      <c r="C1700" s="11"/>
      <c r="D1700" s="19"/>
      <c r="E1700" s="11"/>
      <c r="F1700" s="11"/>
      <c r="G1700" s="11"/>
      <c r="H1700" s="11"/>
      <c r="I1700" s="11"/>
      <c r="J1700" s="16" t="s">
        <v>1405</v>
      </c>
      <c r="K1700" s="10">
        <f>SUM(J1698:J1699)</f>
        <v>75</v>
      </c>
      <c r="L1700" s="17">
        <v>3.5</v>
      </c>
      <c r="M1700" s="10">
        <f>ROUND(L1700*K1700,2)</f>
        <v>262.5</v>
      </c>
    </row>
    <row r="1701" spans="1:13" ht="0.95" customHeight="1" x14ac:dyDescent="0.2">
      <c r="A1701" s="18"/>
      <c r="B1701" s="18"/>
      <c r="C1701" s="18"/>
      <c r="D1701" s="26"/>
      <c r="E1701" s="18"/>
      <c r="F1701" s="18"/>
      <c r="G1701" s="18"/>
      <c r="H1701" s="18"/>
      <c r="I1701" s="18"/>
      <c r="J1701" s="18"/>
      <c r="K1701" s="18"/>
      <c r="L1701" s="18"/>
      <c r="M1701" s="18"/>
    </row>
    <row r="1702" spans="1:13" ht="22.5" x14ac:dyDescent="0.2">
      <c r="A1702" s="12" t="s">
        <v>1406</v>
      </c>
      <c r="B1702" s="12" t="s">
        <v>20</v>
      </c>
      <c r="C1702" s="12" t="s">
        <v>111</v>
      </c>
      <c r="D1702" s="25" t="s">
        <v>1407</v>
      </c>
      <c r="E1702" s="11"/>
      <c r="F1702" s="11"/>
      <c r="G1702" s="11"/>
      <c r="H1702" s="11"/>
      <c r="I1702" s="11"/>
      <c r="J1702" s="11"/>
      <c r="K1702" s="13">
        <f>K1709</f>
        <v>51</v>
      </c>
      <c r="L1702" s="13">
        <f>L1709</f>
        <v>14.88</v>
      </c>
      <c r="M1702" s="13">
        <f>M1709</f>
        <v>758.88</v>
      </c>
    </row>
    <row r="1703" spans="1:13" ht="33.75" x14ac:dyDescent="0.2">
      <c r="A1703" s="11"/>
      <c r="B1703" s="11"/>
      <c r="C1703" s="11"/>
      <c r="D1703" s="19" t="s">
        <v>1408</v>
      </c>
      <c r="E1703" s="11"/>
      <c r="F1703" s="11"/>
      <c r="G1703" s="11"/>
      <c r="H1703" s="11"/>
      <c r="I1703" s="11"/>
      <c r="J1703" s="11"/>
      <c r="K1703" s="11"/>
      <c r="L1703" s="11"/>
      <c r="M1703" s="11"/>
    </row>
    <row r="1704" spans="1:13" x14ac:dyDescent="0.2">
      <c r="A1704" s="11"/>
      <c r="B1704" s="11"/>
      <c r="C1704" s="11"/>
      <c r="D1704" s="19"/>
      <c r="E1704" s="12" t="s">
        <v>1204</v>
      </c>
      <c r="F1704" s="11">
        <v>1</v>
      </c>
      <c r="G1704" s="17">
        <v>10</v>
      </c>
      <c r="H1704" s="17">
        <v>0</v>
      </c>
      <c r="I1704" s="17">
        <v>0</v>
      </c>
      <c r="J1704" s="13">
        <f>F1704*(G1704+ (G1704= 0))*(H1704+ (H1704= 0))*(I1704+ (I1704= 0))</f>
        <v>10</v>
      </c>
      <c r="K1704" s="11"/>
      <c r="L1704" s="11"/>
      <c r="M1704" s="11"/>
    </row>
    <row r="1705" spans="1:13" x14ac:dyDescent="0.2">
      <c r="A1705" s="11"/>
      <c r="B1705" s="11"/>
      <c r="C1705" s="11"/>
      <c r="D1705" s="19"/>
      <c r="E1705" s="12" t="s">
        <v>1218</v>
      </c>
      <c r="F1705" s="11">
        <v>1</v>
      </c>
      <c r="G1705" s="17">
        <v>9</v>
      </c>
      <c r="H1705" s="17">
        <v>0</v>
      </c>
      <c r="I1705" s="17">
        <v>0</v>
      </c>
      <c r="J1705" s="13">
        <f>F1705*(G1705+ (G1705= 0))*(H1705+ (H1705= 0))*(I1705+ (I1705= 0))</f>
        <v>9</v>
      </c>
      <c r="K1705" s="11"/>
      <c r="L1705" s="11"/>
      <c r="M1705" s="11"/>
    </row>
    <row r="1706" spans="1:13" x14ac:dyDescent="0.2">
      <c r="A1706" s="11"/>
      <c r="B1706" s="11"/>
      <c r="C1706" s="11"/>
      <c r="D1706" s="19"/>
      <c r="E1706" s="12" t="s">
        <v>1209</v>
      </c>
      <c r="F1706" s="11">
        <v>1</v>
      </c>
      <c r="G1706" s="17">
        <v>13</v>
      </c>
      <c r="H1706" s="17">
        <v>0</v>
      </c>
      <c r="I1706" s="17">
        <v>0</v>
      </c>
      <c r="J1706" s="13">
        <f>F1706*(G1706+ (G1706= 0))*(H1706+ (H1706= 0))*(I1706+ (I1706= 0))</f>
        <v>13</v>
      </c>
      <c r="K1706" s="11"/>
      <c r="L1706" s="11"/>
      <c r="M1706" s="11"/>
    </row>
    <row r="1707" spans="1:13" x14ac:dyDescent="0.2">
      <c r="A1707" s="11"/>
      <c r="B1707" s="11"/>
      <c r="C1707" s="11"/>
      <c r="D1707" s="19"/>
      <c r="E1707" s="12" t="s">
        <v>1311</v>
      </c>
      <c r="F1707" s="11">
        <v>1</v>
      </c>
      <c r="G1707" s="17">
        <v>19</v>
      </c>
      <c r="H1707" s="17">
        <v>0</v>
      </c>
      <c r="I1707" s="17">
        <v>0</v>
      </c>
      <c r="J1707" s="13">
        <f>F1707*(G1707+ (G1707= 0))*(H1707+ (H1707= 0))*(I1707+ (I1707= 0))</f>
        <v>19</v>
      </c>
      <c r="K1707" s="11"/>
      <c r="L1707" s="11"/>
      <c r="M1707" s="11"/>
    </row>
    <row r="1708" spans="1:13" x14ac:dyDescent="0.2">
      <c r="A1708" s="11"/>
      <c r="B1708" s="11"/>
      <c r="C1708" s="11"/>
      <c r="D1708" s="19"/>
      <c r="E1708" s="12" t="s">
        <v>0</v>
      </c>
      <c r="F1708" s="11">
        <v>0</v>
      </c>
      <c r="G1708" s="17">
        <v>0</v>
      </c>
      <c r="H1708" s="17">
        <v>0</v>
      </c>
      <c r="I1708" s="17">
        <v>0</v>
      </c>
      <c r="J1708" s="13">
        <f>F1708*(G1708+ (G1708= 0))*(H1708+ (H1708= 0))*(I1708+ (I1708= 0))</f>
        <v>0</v>
      </c>
      <c r="K1708" s="11"/>
      <c r="L1708" s="11"/>
      <c r="M1708" s="11"/>
    </row>
    <row r="1709" spans="1:13" x14ac:dyDescent="0.2">
      <c r="A1709" s="11"/>
      <c r="B1709" s="11"/>
      <c r="C1709" s="11"/>
      <c r="D1709" s="19"/>
      <c r="E1709" s="11"/>
      <c r="F1709" s="11"/>
      <c r="G1709" s="11"/>
      <c r="H1709" s="11"/>
      <c r="I1709" s="11"/>
      <c r="J1709" s="16" t="s">
        <v>1409</v>
      </c>
      <c r="K1709" s="10">
        <f>SUM(J1704:J1708)</f>
        <v>51</v>
      </c>
      <c r="L1709" s="17">
        <v>14.88</v>
      </c>
      <c r="M1709" s="10">
        <f>ROUND(L1709*K1709,2)</f>
        <v>758.88</v>
      </c>
    </row>
    <row r="1710" spans="1:13" ht="0.95" customHeight="1" x14ac:dyDescent="0.2">
      <c r="A1710" s="18"/>
      <c r="B1710" s="18"/>
      <c r="C1710" s="18"/>
      <c r="D1710" s="26"/>
      <c r="E1710" s="18"/>
      <c r="F1710" s="18"/>
      <c r="G1710" s="18"/>
      <c r="H1710" s="18"/>
      <c r="I1710" s="18"/>
      <c r="J1710" s="18"/>
      <c r="K1710" s="18"/>
      <c r="L1710" s="18"/>
      <c r="M1710" s="18"/>
    </row>
    <row r="1711" spans="1:13" ht="22.5" x14ac:dyDescent="0.2">
      <c r="A1711" s="12" t="s">
        <v>1410</v>
      </c>
      <c r="B1711" s="12" t="s">
        <v>20</v>
      </c>
      <c r="C1711" s="12" t="s">
        <v>111</v>
      </c>
      <c r="D1711" s="25" t="s">
        <v>1411</v>
      </c>
      <c r="E1711" s="11"/>
      <c r="F1711" s="11"/>
      <c r="G1711" s="11"/>
      <c r="H1711" s="11"/>
      <c r="I1711" s="11"/>
      <c r="J1711" s="11"/>
      <c r="K1711" s="13">
        <f>K1718</f>
        <v>25</v>
      </c>
      <c r="L1711" s="13">
        <f>L1718</f>
        <v>24.9</v>
      </c>
      <c r="M1711" s="13">
        <f>M1718</f>
        <v>622.5</v>
      </c>
    </row>
    <row r="1712" spans="1:13" ht="33.75" x14ac:dyDescent="0.2">
      <c r="A1712" s="11"/>
      <c r="B1712" s="11"/>
      <c r="C1712" s="11"/>
      <c r="D1712" s="19" t="s">
        <v>1412</v>
      </c>
      <c r="E1712" s="11"/>
      <c r="F1712" s="11"/>
      <c r="G1712" s="11"/>
      <c r="H1712" s="11"/>
      <c r="I1712" s="11"/>
      <c r="J1712" s="11"/>
      <c r="K1712" s="11"/>
      <c r="L1712" s="11"/>
      <c r="M1712" s="11"/>
    </row>
    <row r="1713" spans="1:13" x14ac:dyDescent="0.2">
      <c r="A1713" s="11"/>
      <c r="B1713" s="11"/>
      <c r="C1713" s="11"/>
      <c r="D1713" s="19"/>
      <c r="E1713" s="12" t="s">
        <v>1204</v>
      </c>
      <c r="F1713" s="11">
        <v>1</v>
      </c>
      <c r="G1713" s="17">
        <v>4</v>
      </c>
      <c r="H1713" s="17">
        <v>0</v>
      </c>
      <c r="I1713" s="17">
        <v>0</v>
      </c>
      <c r="J1713" s="13">
        <f>F1713*(G1713+ (G1713= 0))*(H1713+ (H1713= 0))*(I1713+ (I1713= 0))</f>
        <v>4</v>
      </c>
      <c r="K1713" s="11"/>
      <c r="L1713" s="11"/>
      <c r="M1713" s="11"/>
    </row>
    <row r="1714" spans="1:13" x14ac:dyDescent="0.2">
      <c r="A1714" s="11"/>
      <c r="B1714" s="11"/>
      <c r="C1714" s="11"/>
      <c r="D1714" s="19"/>
      <c r="E1714" s="12" t="s">
        <v>1218</v>
      </c>
      <c r="F1714" s="11">
        <v>1</v>
      </c>
      <c r="G1714" s="17">
        <v>5</v>
      </c>
      <c r="H1714" s="17">
        <v>0</v>
      </c>
      <c r="I1714" s="17">
        <v>0</v>
      </c>
      <c r="J1714" s="13">
        <f>F1714*(G1714+ (G1714= 0))*(H1714+ (H1714= 0))*(I1714+ (I1714= 0))</f>
        <v>5</v>
      </c>
      <c r="K1714" s="11"/>
      <c r="L1714" s="11"/>
      <c r="M1714" s="11"/>
    </row>
    <row r="1715" spans="1:13" x14ac:dyDescent="0.2">
      <c r="A1715" s="11"/>
      <c r="B1715" s="11"/>
      <c r="C1715" s="11"/>
      <c r="D1715" s="19"/>
      <c r="E1715" s="12" t="s">
        <v>1209</v>
      </c>
      <c r="F1715" s="11">
        <v>1</v>
      </c>
      <c r="G1715" s="17">
        <v>7</v>
      </c>
      <c r="H1715" s="17">
        <v>0</v>
      </c>
      <c r="I1715" s="17">
        <v>0</v>
      </c>
      <c r="J1715" s="13">
        <f>F1715*(G1715+ (G1715= 0))*(H1715+ (H1715= 0))*(I1715+ (I1715= 0))</f>
        <v>7</v>
      </c>
      <c r="K1715" s="11"/>
      <c r="L1715" s="11"/>
      <c r="M1715" s="11"/>
    </row>
    <row r="1716" spans="1:13" x14ac:dyDescent="0.2">
      <c r="A1716" s="11"/>
      <c r="B1716" s="11"/>
      <c r="C1716" s="11"/>
      <c r="D1716" s="19"/>
      <c r="E1716" s="12" t="s">
        <v>1311</v>
      </c>
      <c r="F1716" s="11">
        <v>1</v>
      </c>
      <c r="G1716" s="17">
        <v>9</v>
      </c>
      <c r="H1716" s="17">
        <v>0</v>
      </c>
      <c r="I1716" s="17">
        <v>0</v>
      </c>
      <c r="J1716" s="13">
        <f>F1716*(G1716+ (G1716= 0))*(H1716+ (H1716= 0))*(I1716+ (I1716= 0))</f>
        <v>9</v>
      </c>
      <c r="K1716" s="11"/>
      <c r="L1716" s="11"/>
      <c r="M1716" s="11"/>
    </row>
    <row r="1717" spans="1:13" x14ac:dyDescent="0.2">
      <c r="A1717" s="11"/>
      <c r="B1717" s="11"/>
      <c r="C1717" s="11"/>
      <c r="D1717" s="19"/>
      <c r="E1717" s="12" t="s">
        <v>0</v>
      </c>
      <c r="F1717" s="11">
        <v>0</v>
      </c>
      <c r="G1717" s="17">
        <v>0</v>
      </c>
      <c r="H1717" s="17">
        <v>0</v>
      </c>
      <c r="I1717" s="17">
        <v>0</v>
      </c>
      <c r="J1717" s="13">
        <f>F1717*(G1717+ (G1717= 0))*(H1717+ (H1717= 0))*(I1717+ (I1717= 0))</f>
        <v>0</v>
      </c>
      <c r="K1717" s="11"/>
      <c r="L1717" s="11"/>
      <c r="M1717" s="11"/>
    </row>
    <row r="1718" spans="1:13" x14ac:dyDescent="0.2">
      <c r="A1718" s="11"/>
      <c r="B1718" s="11"/>
      <c r="C1718" s="11"/>
      <c r="D1718" s="19"/>
      <c r="E1718" s="11"/>
      <c r="F1718" s="11"/>
      <c r="G1718" s="11"/>
      <c r="H1718" s="11"/>
      <c r="I1718" s="11"/>
      <c r="J1718" s="16" t="s">
        <v>1413</v>
      </c>
      <c r="K1718" s="10">
        <f>SUM(J1713:J1717)</f>
        <v>25</v>
      </c>
      <c r="L1718" s="17">
        <v>24.9</v>
      </c>
      <c r="M1718" s="10">
        <f>ROUND(L1718*K1718,2)</f>
        <v>622.5</v>
      </c>
    </row>
    <row r="1719" spans="1:13" ht="0.95" customHeight="1" x14ac:dyDescent="0.2">
      <c r="A1719" s="18"/>
      <c r="B1719" s="18"/>
      <c r="C1719" s="18"/>
      <c r="D1719" s="26"/>
      <c r="E1719" s="18"/>
      <c r="F1719" s="18"/>
      <c r="G1719" s="18"/>
      <c r="H1719" s="18"/>
      <c r="I1719" s="18"/>
      <c r="J1719" s="18"/>
      <c r="K1719" s="18"/>
      <c r="L1719" s="18"/>
      <c r="M1719" s="18"/>
    </row>
    <row r="1720" spans="1:13" x14ac:dyDescent="0.2">
      <c r="A1720" s="12" t="s">
        <v>1374</v>
      </c>
      <c r="B1720" s="12" t="s">
        <v>20</v>
      </c>
      <c r="C1720" s="12" t="s">
        <v>96</v>
      </c>
      <c r="D1720" s="25" t="s">
        <v>1375</v>
      </c>
      <c r="E1720" s="11"/>
      <c r="F1720" s="11"/>
      <c r="G1720" s="11"/>
      <c r="H1720" s="11"/>
      <c r="I1720" s="11"/>
      <c r="J1720" s="11"/>
      <c r="K1720" s="17">
        <v>50</v>
      </c>
      <c r="L1720" s="17">
        <v>15.93</v>
      </c>
      <c r="M1720" s="13">
        <f>ROUND(K1720*L1720,2)</f>
        <v>796.5</v>
      </c>
    </row>
    <row r="1721" spans="1:13" ht="56.25" x14ac:dyDescent="0.2">
      <c r="A1721" s="11"/>
      <c r="B1721" s="11"/>
      <c r="C1721" s="11"/>
      <c r="D1721" s="19" t="s">
        <v>1376</v>
      </c>
      <c r="E1721" s="11"/>
      <c r="F1721" s="11"/>
      <c r="G1721" s="11"/>
      <c r="H1721" s="11"/>
      <c r="I1721" s="11"/>
      <c r="J1721" s="11"/>
      <c r="K1721" s="11"/>
      <c r="L1721" s="11"/>
      <c r="M1721" s="11"/>
    </row>
    <row r="1722" spans="1:13" ht="22.5" x14ac:dyDescent="0.2">
      <c r="A1722" s="12" t="s">
        <v>1380</v>
      </c>
      <c r="B1722" s="12" t="s">
        <v>20</v>
      </c>
      <c r="C1722" s="12" t="s">
        <v>96</v>
      </c>
      <c r="D1722" s="25" t="s">
        <v>1381</v>
      </c>
      <c r="E1722" s="11"/>
      <c r="F1722" s="11"/>
      <c r="G1722" s="11"/>
      <c r="H1722" s="11"/>
      <c r="I1722" s="11"/>
      <c r="J1722" s="11"/>
      <c r="K1722" s="17">
        <v>25</v>
      </c>
      <c r="L1722" s="17">
        <v>11.95</v>
      </c>
      <c r="M1722" s="13">
        <f>ROUND(K1722*L1722,2)</f>
        <v>298.75</v>
      </c>
    </row>
    <row r="1723" spans="1:13" ht="56.25" x14ac:dyDescent="0.2">
      <c r="A1723" s="11"/>
      <c r="B1723" s="11"/>
      <c r="C1723" s="11"/>
      <c r="D1723" s="19" t="s">
        <v>1382</v>
      </c>
      <c r="E1723" s="11"/>
      <c r="F1723" s="11"/>
      <c r="G1723" s="11"/>
      <c r="H1723" s="11"/>
      <c r="I1723" s="11"/>
      <c r="J1723" s="11"/>
      <c r="K1723" s="11"/>
      <c r="L1723" s="11"/>
      <c r="M1723" s="11"/>
    </row>
    <row r="1724" spans="1:13" ht="22.5" x14ac:dyDescent="0.2">
      <c r="A1724" s="12" t="s">
        <v>1414</v>
      </c>
      <c r="B1724" s="12" t="s">
        <v>20</v>
      </c>
      <c r="C1724" s="12" t="s">
        <v>96</v>
      </c>
      <c r="D1724" s="25" t="s">
        <v>1415</v>
      </c>
      <c r="E1724" s="11"/>
      <c r="F1724" s="11"/>
      <c r="G1724" s="11"/>
      <c r="H1724" s="11"/>
      <c r="I1724" s="11"/>
      <c r="J1724" s="11"/>
      <c r="K1724" s="13">
        <f>K1731</f>
        <v>1230</v>
      </c>
      <c r="L1724" s="13">
        <f>L1731</f>
        <v>1.93</v>
      </c>
      <c r="M1724" s="13">
        <f>M1731</f>
        <v>2373.9</v>
      </c>
    </row>
    <row r="1725" spans="1:13" ht="56.25" x14ac:dyDescent="0.2">
      <c r="A1725" s="11"/>
      <c r="B1725" s="11"/>
      <c r="C1725" s="11"/>
      <c r="D1725" s="19" t="s">
        <v>1416</v>
      </c>
      <c r="E1725" s="11"/>
      <c r="F1725" s="11"/>
      <c r="G1725" s="11"/>
      <c r="H1725" s="11"/>
      <c r="I1725" s="11"/>
      <c r="J1725" s="11"/>
      <c r="K1725" s="11"/>
      <c r="L1725" s="11"/>
      <c r="M1725" s="11"/>
    </row>
    <row r="1726" spans="1:13" x14ac:dyDescent="0.2">
      <c r="A1726" s="11"/>
      <c r="B1726" s="11"/>
      <c r="C1726" s="11"/>
      <c r="D1726" s="19"/>
      <c r="E1726" s="12" t="s">
        <v>1204</v>
      </c>
      <c r="F1726" s="11">
        <v>1</v>
      </c>
      <c r="G1726" s="17">
        <v>250</v>
      </c>
      <c r="H1726" s="17">
        <v>0</v>
      </c>
      <c r="I1726" s="17">
        <v>0</v>
      </c>
      <c r="J1726" s="13">
        <f>F1726*(G1726+ (G1726= 0))*(H1726+ (H1726= 0))*(I1726+ (I1726= 0))</f>
        <v>250</v>
      </c>
      <c r="K1726" s="11"/>
      <c r="L1726" s="11"/>
      <c r="M1726" s="11"/>
    </row>
    <row r="1727" spans="1:13" x14ac:dyDescent="0.2">
      <c r="A1727" s="11"/>
      <c r="B1727" s="11"/>
      <c r="C1727" s="11"/>
      <c r="D1727" s="19"/>
      <c r="E1727" s="12" t="s">
        <v>1218</v>
      </c>
      <c r="F1727" s="11">
        <v>1</v>
      </c>
      <c r="G1727" s="17">
        <v>180</v>
      </c>
      <c r="H1727" s="17">
        <v>0</v>
      </c>
      <c r="I1727" s="17">
        <v>0</v>
      </c>
      <c r="J1727" s="13">
        <f>F1727*(G1727+ (G1727= 0))*(H1727+ (H1727= 0))*(I1727+ (I1727= 0))</f>
        <v>180</v>
      </c>
      <c r="K1727" s="11"/>
      <c r="L1727" s="11"/>
      <c r="M1727" s="11"/>
    </row>
    <row r="1728" spans="1:13" x14ac:dyDescent="0.2">
      <c r="A1728" s="11"/>
      <c r="B1728" s="11"/>
      <c r="C1728" s="11"/>
      <c r="D1728" s="19"/>
      <c r="E1728" s="12" t="s">
        <v>1209</v>
      </c>
      <c r="F1728" s="11">
        <v>1</v>
      </c>
      <c r="G1728" s="17">
        <v>325</v>
      </c>
      <c r="H1728" s="17">
        <v>0</v>
      </c>
      <c r="I1728" s="17">
        <v>0</v>
      </c>
      <c r="J1728" s="13">
        <f>F1728*(G1728+ (G1728= 0))*(H1728+ (H1728= 0))*(I1728+ (I1728= 0))</f>
        <v>325</v>
      </c>
      <c r="K1728" s="11"/>
      <c r="L1728" s="11"/>
      <c r="M1728" s="11"/>
    </row>
    <row r="1729" spans="1:13" x14ac:dyDescent="0.2">
      <c r="A1729" s="11"/>
      <c r="B1729" s="11"/>
      <c r="C1729" s="11"/>
      <c r="D1729" s="19"/>
      <c r="E1729" s="12" t="s">
        <v>1311</v>
      </c>
      <c r="F1729" s="11">
        <v>1</v>
      </c>
      <c r="G1729" s="17">
        <v>475</v>
      </c>
      <c r="H1729" s="17">
        <v>0</v>
      </c>
      <c r="I1729" s="17">
        <v>0</v>
      </c>
      <c r="J1729" s="13">
        <f>F1729*(G1729+ (G1729= 0))*(H1729+ (H1729= 0))*(I1729+ (I1729= 0))</f>
        <v>475</v>
      </c>
      <c r="K1729" s="11"/>
      <c r="L1729" s="11"/>
      <c r="M1729" s="11"/>
    </row>
    <row r="1730" spans="1:13" x14ac:dyDescent="0.2">
      <c r="A1730" s="11"/>
      <c r="B1730" s="11"/>
      <c r="C1730" s="11"/>
      <c r="D1730" s="19"/>
      <c r="E1730" s="12" t="s">
        <v>0</v>
      </c>
      <c r="F1730" s="11">
        <v>0</v>
      </c>
      <c r="G1730" s="17">
        <v>0</v>
      </c>
      <c r="H1730" s="17">
        <v>0</v>
      </c>
      <c r="I1730" s="17">
        <v>0</v>
      </c>
      <c r="J1730" s="13">
        <f>F1730*(G1730+ (G1730= 0))*(H1730+ (H1730= 0))*(I1730+ (I1730= 0))</f>
        <v>0</v>
      </c>
      <c r="K1730" s="11"/>
      <c r="L1730" s="11"/>
      <c r="M1730" s="11"/>
    </row>
    <row r="1731" spans="1:13" x14ac:dyDescent="0.2">
      <c r="A1731" s="11"/>
      <c r="B1731" s="11"/>
      <c r="C1731" s="11"/>
      <c r="D1731" s="19"/>
      <c r="E1731" s="11"/>
      <c r="F1731" s="11"/>
      <c r="G1731" s="11"/>
      <c r="H1731" s="11"/>
      <c r="I1731" s="11"/>
      <c r="J1731" s="16" t="s">
        <v>1417</v>
      </c>
      <c r="K1731" s="10">
        <f>SUM(J1726:J1730)</f>
        <v>1230</v>
      </c>
      <c r="L1731" s="17">
        <v>1.93</v>
      </c>
      <c r="M1731" s="10">
        <f>ROUND(L1731*K1731,2)</f>
        <v>2373.9</v>
      </c>
    </row>
    <row r="1732" spans="1:13" ht="0.95" customHeight="1" x14ac:dyDescent="0.2">
      <c r="A1732" s="18"/>
      <c r="B1732" s="18"/>
      <c r="C1732" s="18"/>
      <c r="D1732" s="26"/>
      <c r="E1732" s="18"/>
      <c r="F1732" s="18"/>
      <c r="G1732" s="18"/>
      <c r="H1732" s="18"/>
      <c r="I1732" s="18"/>
      <c r="J1732" s="18"/>
      <c r="K1732" s="18"/>
      <c r="L1732" s="18"/>
      <c r="M1732" s="18"/>
    </row>
    <row r="1733" spans="1:13" x14ac:dyDescent="0.2">
      <c r="A1733" s="12" t="s">
        <v>1418</v>
      </c>
      <c r="B1733" s="12" t="s">
        <v>20</v>
      </c>
      <c r="C1733" s="12" t="s">
        <v>96</v>
      </c>
      <c r="D1733" s="25" t="s">
        <v>1419</v>
      </c>
      <c r="E1733" s="11"/>
      <c r="F1733" s="11"/>
      <c r="G1733" s="11"/>
      <c r="H1733" s="11"/>
      <c r="I1733" s="11"/>
      <c r="J1733" s="11"/>
      <c r="K1733" s="13">
        <f>K1740</f>
        <v>1040</v>
      </c>
      <c r="L1733" s="13">
        <f>L1740</f>
        <v>1.45</v>
      </c>
      <c r="M1733" s="13">
        <f>M1740</f>
        <v>1508</v>
      </c>
    </row>
    <row r="1734" spans="1:13" ht="45" x14ac:dyDescent="0.2">
      <c r="A1734" s="11"/>
      <c r="B1734" s="11"/>
      <c r="C1734" s="11"/>
      <c r="D1734" s="19" t="s">
        <v>1420</v>
      </c>
      <c r="E1734" s="11"/>
      <c r="F1734" s="11"/>
      <c r="G1734" s="11"/>
      <c r="H1734" s="11"/>
      <c r="I1734" s="11"/>
      <c r="J1734" s="11"/>
      <c r="K1734" s="11"/>
      <c r="L1734" s="11"/>
      <c r="M1734" s="11"/>
    </row>
    <row r="1735" spans="1:13" x14ac:dyDescent="0.2">
      <c r="A1735" s="11"/>
      <c r="B1735" s="11"/>
      <c r="C1735" s="11"/>
      <c r="D1735" s="19"/>
      <c r="E1735" s="12" t="s">
        <v>1204</v>
      </c>
      <c r="F1735" s="11">
        <v>1</v>
      </c>
      <c r="G1735" s="17">
        <v>275</v>
      </c>
      <c r="H1735" s="17">
        <v>0</v>
      </c>
      <c r="I1735" s="17">
        <v>0</v>
      </c>
      <c r="J1735" s="13">
        <f>F1735*(G1735+ (G1735= 0))*(H1735+ (H1735= 0))*(I1735+ (I1735= 0))</f>
        <v>275</v>
      </c>
      <c r="K1735" s="11"/>
      <c r="L1735" s="11"/>
      <c r="M1735" s="11"/>
    </row>
    <row r="1736" spans="1:13" x14ac:dyDescent="0.2">
      <c r="A1736" s="11"/>
      <c r="B1736" s="11"/>
      <c r="C1736" s="11"/>
      <c r="D1736" s="19"/>
      <c r="E1736" s="12" t="s">
        <v>1218</v>
      </c>
      <c r="F1736" s="11">
        <v>1</v>
      </c>
      <c r="G1736" s="17">
        <v>315</v>
      </c>
      <c r="H1736" s="17">
        <v>0</v>
      </c>
      <c r="I1736" s="17">
        <v>0</v>
      </c>
      <c r="J1736" s="13">
        <f>F1736*(G1736+ (G1736= 0))*(H1736+ (H1736= 0))*(I1736+ (I1736= 0))</f>
        <v>315</v>
      </c>
      <c r="K1736" s="11"/>
      <c r="L1736" s="11"/>
      <c r="M1736" s="11"/>
    </row>
    <row r="1737" spans="1:13" x14ac:dyDescent="0.2">
      <c r="A1737" s="11"/>
      <c r="B1737" s="11"/>
      <c r="C1737" s="11"/>
      <c r="D1737" s="19"/>
      <c r="E1737" s="12" t="s">
        <v>1209</v>
      </c>
      <c r="F1737" s="11">
        <v>1</v>
      </c>
      <c r="G1737" s="17">
        <v>325</v>
      </c>
      <c r="H1737" s="17">
        <v>0</v>
      </c>
      <c r="I1737" s="17">
        <v>0</v>
      </c>
      <c r="J1737" s="13">
        <f>F1737*(G1737+ (G1737= 0))*(H1737+ (H1737= 0))*(I1737+ (I1737= 0))</f>
        <v>325</v>
      </c>
      <c r="K1737" s="11"/>
      <c r="L1737" s="11"/>
      <c r="M1737" s="11"/>
    </row>
    <row r="1738" spans="1:13" x14ac:dyDescent="0.2">
      <c r="A1738" s="11"/>
      <c r="B1738" s="11"/>
      <c r="C1738" s="11"/>
      <c r="D1738" s="19"/>
      <c r="E1738" s="12" t="s">
        <v>1311</v>
      </c>
      <c r="F1738" s="11">
        <v>1</v>
      </c>
      <c r="G1738" s="17">
        <v>125</v>
      </c>
      <c r="H1738" s="17">
        <v>0</v>
      </c>
      <c r="I1738" s="17">
        <v>0</v>
      </c>
      <c r="J1738" s="13">
        <f>F1738*(G1738+ (G1738= 0))*(H1738+ (H1738= 0))*(I1738+ (I1738= 0))</f>
        <v>125</v>
      </c>
      <c r="K1738" s="11"/>
      <c r="L1738" s="11"/>
      <c r="M1738" s="11"/>
    </row>
    <row r="1739" spans="1:13" x14ac:dyDescent="0.2">
      <c r="A1739" s="11"/>
      <c r="B1739" s="11"/>
      <c r="C1739" s="11"/>
      <c r="D1739" s="19"/>
      <c r="E1739" s="12" t="s">
        <v>0</v>
      </c>
      <c r="F1739" s="11">
        <v>0</v>
      </c>
      <c r="G1739" s="17">
        <v>0</v>
      </c>
      <c r="H1739" s="17">
        <v>0</v>
      </c>
      <c r="I1739" s="17">
        <v>0</v>
      </c>
      <c r="J1739" s="13">
        <f>F1739*(G1739+ (G1739= 0))*(H1739+ (H1739= 0))*(I1739+ (I1739= 0))</f>
        <v>0</v>
      </c>
      <c r="K1739" s="11"/>
      <c r="L1739" s="11"/>
      <c r="M1739" s="11"/>
    </row>
    <row r="1740" spans="1:13" x14ac:dyDescent="0.2">
      <c r="A1740" s="11"/>
      <c r="B1740" s="11"/>
      <c r="C1740" s="11"/>
      <c r="D1740" s="19"/>
      <c r="E1740" s="11"/>
      <c r="F1740" s="11"/>
      <c r="G1740" s="11"/>
      <c r="H1740" s="11"/>
      <c r="I1740" s="11"/>
      <c r="J1740" s="16" t="s">
        <v>1421</v>
      </c>
      <c r="K1740" s="10">
        <f>SUM(J1735:J1739)</f>
        <v>1040</v>
      </c>
      <c r="L1740" s="17">
        <v>1.45</v>
      </c>
      <c r="M1740" s="10">
        <f>ROUND(L1740*K1740,2)</f>
        <v>1508</v>
      </c>
    </row>
    <row r="1741" spans="1:13" ht="0.95" customHeight="1" x14ac:dyDescent="0.2">
      <c r="A1741" s="18"/>
      <c r="B1741" s="18"/>
      <c r="C1741" s="18"/>
      <c r="D1741" s="26"/>
      <c r="E1741" s="18"/>
      <c r="F1741" s="18"/>
      <c r="G1741" s="18"/>
      <c r="H1741" s="18"/>
      <c r="I1741" s="18"/>
      <c r="J1741" s="18"/>
      <c r="K1741" s="18"/>
      <c r="L1741" s="18"/>
      <c r="M1741" s="18"/>
    </row>
    <row r="1742" spans="1:13" ht="22.5" x14ac:dyDescent="0.2">
      <c r="A1742" s="12" t="s">
        <v>1422</v>
      </c>
      <c r="B1742" s="12" t="s">
        <v>20</v>
      </c>
      <c r="C1742" s="12" t="s">
        <v>111</v>
      </c>
      <c r="D1742" s="25" t="s">
        <v>1423</v>
      </c>
      <c r="E1742" s="11"/>
      <c r="F1742" s="11"/>
      <c r="G1742" s="11"/>
      <c r="H1742" s="11"/>
      <c r="I1742" s="11"/>
      <c r="J1742" s="11"/>
      <c r="K1742" s="13">
        <f>K1749</f>
        <v>203</v>
      </c>
      <c r="L1742" s="13">
        <f>L1749</f>
        <v>14.04</v>
      </c>
      <c r="M1742" s="13">
        <f>M1749</f>
        <v>2850.12</v>
      </c>
    </row>
    <row r="1743" spans="1:13" ht="112.5" x14ac:dyDescent="0.2">
      <c r="A1743" s="11"/>
      <c r="B1743" s="11"/>
      <c r="C1743" s="11"/>
      <c r="D1743" s="19" t="s">
        <v>1424</v>
      </c>
      <c r="E1743" s="11"/>
      <c r="F1743" s="11"/>
      <c r="G1743" s="11"/>
      <c r="H1743" s="11"/>
      <c r="I1743" s="11"/>
      <c r="J1743" s="11"/>
      <c r="K1743" s="11"/>
      <c r="L1743" s="11"/>
      <c r="M1743" s="11"/>
    </row>
    <row r="1744" spans="1:13" x14ac:dyDescent="0.2">
      <c r="A1744" s="11"/>
      <c r="B1744" s="11"/>
      <c r="C1744" s="11"/>
      <c r="D1744" s="19"/>
      <c r="E1744" s="12" t="s">
        <v>1204</v>
      </c>
      <c r="F1744" s="11">
        <v>1</v>
      </c>
      <c r="G1744" s="17">
        <v>45</v>
      </c>
      <c r="H1744" s="17">
        <v>0</v>
      </c>
      <c r="I1744" s="17">
        <v>0</v>
      </c>
      <c r="J1744" s="13">
        <f>F1744*(G1744+ (G1744= 0))*(H1744+ (H1744= 0))*(I1744+ (I1744= 0))</f>
        <v>45</v>
      </c>
      <c r="K1744" s="11"/>
      <c r="L1744" s="11"/>
      <c r="M1744" s="11"/>
    </row>
    <row r="1745" spans="1:13" x14ac:dyDescent="0.2">
      <c r="A1745" s="11"/>
      <c r="B1745" s="11"/>
      <c r="C1745" s="11"/>
      <c r="D1745" s="19"/>
      <c r="E1745" s="12" t="s">
        <v>1218</v>
      </c>
      <c r="F1745" s="11">
        <v>1</v>
      </c>
      <c r="G1745" s="17">
        <v>50</v>
      </c>
      <c r="H1745" s="17">
        <v>0</v>
      </c>
      <c r="I1745" s="17">
        <v>0</v>
      </c>
      <c r="J1745" s="13">
        <f>F1745*(G1745+ (G1745= 0))*(H1745+ (H1745= 0))*(I1745+ (I1745= 0))</f>
        <v>50</v>
      </c>
      <c r="K1745" s="11"/>
      <c r="L1745" s="11"/>
      <c r="M1745" s="11"/>
    </row>
    <row r="1746" spans="1:13" x14ac:dyDescent="0.2">
      <c r="A1746" s="11"/>
      <c r="B1746" s="11"/>
      <c r="C1746" s="11"/>
      <c r="D1746" s="19"/>
      <c r="E1746" s="12" t="s">
        <v>1209</v>
      </c>
      <c r="F1746" s="11">
        <v>1</v>
      </c>
      <c r="G1746" s="17">
        <v>51</v>
      </c>
      <c r="H1746" s="17">
        <v>0</v>
      </c>
      <c r="I1746" s="17">
        <v>0</v>
      </c>
      <c r="J1746" s="13">
        <f>F1746*(G1746+ (G1746= 0))*(H1746+ (H1746= 0))*(I1746+ (I1746= 0))</f>
        <v>51</v>
      </c>
      <c r="K1746" s="11"/>
      <c r="L1746" s="11"/>
      <c r="M1746" s="11"/>
    </row>
    <row r="1747" spans="1:13" x14ac:dyDescent="0.2">
      <c r="A1747" s="11"/>
      <c r="B1747" s="11"/>
      <c r="C1747" s="11"/>
      <c r="D1747" s="19"/>
      <c r="E1747" s="12" t="s">
        <v>1311</v>
      </c>
      <c r="F1747" s="11">
        <v>1</v>
      </c>
      <c r="G1747" s="17">
        <v>57</v>
      </c>
      <c r="H1747" s="17">
        <v>0</v>
      </c>
      <c r="I1747" s="17">
        <v>0</v>
      </c>
      <c r="J1747" s="13">
        <f>F1747*(G1747+ (G1747= 0))*(H1747+ (H1747= 0))*(I1747+ (I1747= 0))</f>
        <v>57</v>
      </c>
      <c r="K1747" s="11"/>
      <c r="L1747" s="11"/>
      <c r="M1747" s="11"/>
    </row>
    <row r="1748" spans="1:13" x14ac:dyDescent="0.2">
      <c r="A1748" s="11"/>
      <c r="B1748" s="11"/>
      <c r="C1748" s="11"/>
      <c r="D1748" s="19"/>
      <c r="E1748" s="12" t="s">
        <v>0</v>
      </c>
      <c r="F1748" s="11">
        <v>0</v>
      </c>
      <c r="G1748" s="17">
        <v>0</v>
      </c>
      <c r="H1748" s="17">
        <v>0</v>
      </c>
      <c r="I1748" s="17">
        <v>0</v>
      </c>
      <c r="J1748" s="13">
        <f>F1748*(G1748+ (G1748= 0))*(H1748+ (H1748= 0))*(I1748+ (I1748= 0))</f>
        <v>0</v>
      </c>
      <c r="K1748" s="11"/>
      <c r="L1748" s="11"/>
      <c r="M1748" s="11"/>
    </row>
    <row r="1749" spans="1:13" x14ac:dyDescent="0.2">
      <c r="A1749" s="11"/>
      <c r="B1749" s="11"/>
      <c r="C1749" s="11"/>
      <c r="D1749" s="19"/>
      <c r="E1749" s="11"/>
      <c r="F1749" s="11"/>
      <c r="G1749" s="11"/>
      <c r="H1749" s="11"/>
      <c r="I1749" s="11"/>
      <c r="J1749" s="16" t="s">
        <v>1425</v>
      </c>
      <c r="K1749" s="10">
        <f>SUM(J1744:J1748)</f>
        <v>203</v>
      </c>
      <c r="L1749" s="17">
        <v>14.04</v>
      </c>
      <c r="M1749" s="10">
        <f>ROUND(L1749*K1749,2)</f>
        <v>2850.12</v>
      </c>
    </row>
    <row r="1750" spans="1:13" ht="0.95" customHeight="1" x14ac:dyDescent="0.2">
      <c r="A1750" s="18"/>
      <c r="B1750" s="18"/>
      <c r="C1750" s="18"/>
      <c r="D1750" s="26"/>
      <c r="E1750" s="18"/>
      <c r="F1750" s="18"/>
      <c r="G1750" s="18"/>
      <c r="H1750" s="18"/>
      <c r="I1750" s="18"/>
      <c r="J1750" s="18"/>
      <c r="K1750" s="18"/>
      <c r="L1750" s="18"/>
      <c r="M1750" s="18"/>
    </row>
    <row r="1751" spans="1:13" ht="22.5" x14ac:dyDescent="0.2">
      <c r="A1751" s="12" t="s">
        <v>1426</v>
      </c>
      <c r="B1751" s="12" t="s">
        <v>20</v>
      </c>
      <c r="C1751" s="12" t="s">
        <v>111</v>
      </c>
      <c r="D1751" s="25" t="s">
        <v>1427</v>
      </c>
      <c r="E1751" s="11"/>
      <c r="F1751" s="11"/>
      <c r="G1751" s="11"/>
      <c r="H1751" s="11"/>
      <c r="I1751" s="11"/>
      <c r="J1751" s="11"/>
      <c r="K1751" s="13">
        <f>K1758</f>
        <v>216</v>
      </c>
      <c r="L1751" s="13">
        <f>L1758</f>
        <v>12.64</v>
      </c>
      <c r="M1751" s="13">
        <f>M1758</f>
        <v>2730.24</v>
      </c>
    </row>
    <row r="1752" spans="1:13" ht="112.5" x14ac:dyDescent="0.2">
      <c r="A1752" s="11"/>
      <c r="B1752" s="11"/>
      <c r="C1752" s="11"/>
      <c r="D1752" s="19" t="s">
        <v>1428</v>
      </c>
      <c r="E1752" s="11"/>
      <c r="F1752" s="11"/>
      <c r="G1752" s="11"/>
      <c r="H1752" s="11"/>
      <c r="I1752" s="11"/>
      <c r="J1752" s="11"/>
      <c r="K1752" s="11"/>
      <c r="L1752" s="11"/>
      <c r="M1752" s="11"/>
    </row>
    <row r="1753" spans="1:13" x14ac:dyDescent="0.2">
      <c r="A1753" s="11"/>
      <c r="B1753" s="11"/>
      <c r="C1753" s="11"/>
      <c r="D1753" s="19"/>
      <c r="E1753" s="12" t="s">
        <v>1204</v>
      </c>
      <c r="F1753" s="11">
        <v>1</v>
      </c>
      <c r="G1753" s="17">
        <v>64</v>
      </c>
      <c r="H1753" s="17">
        <v>0</v>
      </c>
      <c r="I1753" s="17">
        <v>0</v>
      </c>
      <c r="J1753" s="13">
        <f>F1753*(G1753+ (G1753= 0))*(H1753+ (H1753= 0))*(I1753+ (I1753= 0))</f>
        <v>64</v>
      </c>
      <c r="K1753" s="11"/>
      <c r="L1753" s="11"/>
      <c r="M1753" s="11"/>
    </row>
    <row r="1754" spans="1:13" x14ac:dyDescent="0.2">
      <c r="A1754" s="11"/>
      <c r="B1754" s="11"/>
      <c r="C1754" s="11"/>
      <c r="D1754" s="19"/>
      <c r="E1754" s="12" t="s">
        <v>1218</v>
      </c>
      <c r="F1754" s="11">
        <v>1</v>
      </c>
      <c r="G1754" s="17">
        <v>78</v>
      </c>
      <c r="H1754" s="17">
        <v>0</v>
      </c>
      <c r="I1754" s="17">
        <v>0</v>
      </c>
      <c r="J1754" s="13">
        <f>F1754*(G1754+ (G1754= 0))*(H1754+ (H1754= 0))*(I1754+ (I1754= 0))</f>
        <v>78</v>
      </c>
      <c r="K1754" s="11"/>
      <c r="L1754" s="11"/>
      <c r="M1754" s="11"/>
    </row>
    <row r="1755" spans="1:13" x14ac:dyDescent="0.2">
      <c r="A1755" s="11"/>
      <c r="B1755" s="11"/>
      <c r="C1755" s="11"/>
      <c r="D1755" s="19"/>
      <c r="E1755" s="12" t="s">
        <v>1209</v>
      </c>
      <c r="F1755" s="11">
        <v>1</v>
      </c>
      <c r="G1755" s="17">
        <v>55</v>
      </c>
      <c r="H1755" s="17">
        <v>0</v>
      </c>
      <c r="I1755" s="17">
        <v>0</v>
      </c>
      <c r="J1755" s="13">
        <f>F1755*(G1755+ (G1755= 0))*(H1755+ (H1755= 0))*(I1755+ (I1755= 0))</f>
        <v>55</v>
      </c>
      <c r="K1755" s="11"/>
      <c r="L1755" s="11"/>
      <c r="M1755" s="11"/>
    </row>
    <row r="1756" spans="1:13" x14ac:dyDescent="0.2">
      <c r="A1756" s="11"/>
      <c r="B1756" s="11"/>
      <c r="C1756" s="11"/>
      <c r="D1756" s="19"/>
      <c r="E1756" s="12" t="s">
        <v>1311</v>
      </c>
      <c r="F1756" s="11">
        <v>1</v>
      </c>
      <c r="G1756" s="17">
        <v>19</v>
      </c>
      <c r="H1756" s="17">
        <v>0</v>
      </c>
      <c r="I1756" s="17">
        <v>0</v>
      </c>
      <c r="J1756" s="13">
        <f>F1756*(G1756+ (G1756= 0))*(H1756+ (H1756= 0))*(I1756+ (I1756= 0))</f>
        <v>19</v>
      </c>
      <c r="K1756" s="11"/>
      <c r="L1756" s="11"/>
      <c r="M1756" s="11"/>
    </row>
    <row r="1757" spans="1:13" x14ac:dyDescent="0.2">
      <c r="A1757" s="11"/>
      <c r="B1757" s="11"/>
      <c r="C1757" s="11"/>
      <c r="D1757" s="19"/>
      <c r="E1757" s="12" t="s">
        <v>0</v>
      </c>
      <c r="F1757" s="11">
        <v>0</v>
      </c>
      <c r="G1757" s="17">
        <v>0</v>
      </c>
      <c r="H1757" s="17">
        <v>0</v>
      </c>
      <c r="I1757" s="17">
        <v>0</v>
      </c>
      <c r="J1757" s="13">
        <f>F1757*(G1757+ (G1757= 0))*(H1757+ (H1757= 0))*(I1757+ (I1757= 0))</f>
        <v>0</v>
      </c>
      <c r="K1757" s="11"/>
      <c r="L1757" s="11"/>
      <c r="M1757" s="11"/>
    </row>
    <row r="1758" spans="1:13" x14ac:dyDescent="0.2">
      <c r="A1758" s="11"/>
      <c r="B1758" s="11"/>
      <c r="C1758" s="11"/>
      <c r="D1758" s="19"/>
      <c r="E1758" s="11"/>
      <c r="F1758" s="11"/>
      <c r="G1758" s="11"/>
      <c r="H1758" s="11"/>
      <c r="I1758" s="11"/>
      <c r="J1758" s="16" t="s">
        <v>1429</v>
      </c>
      <c r="K1758" s="10">
        <f>SUM(J1753:J1757)</f>
        <v>216</v>
      </c>
      <c r="L1758" s="17">
        <v>12.64</v>
      </c>
      <c r="M1758" s="10">
        <f>ROUND(L1758*K1758,2)</f>
        <v>2730.24</v>
      </c>
    </row>
    <row r="1759" spans="1:13" ht="0.95" customHeight="1" x14ac:dyDescent="0.2">
      <c r="A1759" s="18"/>
      <c r="B1759" s="18"/>
      <c r="C1759" s="18"/>
      <c r="D1759" s="26"/>
      <c r="E1759" s="18"/>
      <c r="F1759" s="18"/>
      <c r="G1759" s="18"/>
      <c r="H1759" s="18"/>
      <c r="I1759" s="18"/>
      <c r="J1759" s="18"/>
      <c r="K1759" s="18"/>
      <c r="L1759" s="18"/>
      <c r="M1759" s="18"/>
    </row>
    <row r="1760" spans="1:13" ht="33.75" x14ac:dyDescent="0.2">
      <c r="A1760" s="12" t="s">
        <v>1430</v>
      </c>
      <c r="B1760" s="12" t="s">
        <v>20</v>
      </c>
      <c r="C1760" s="12" t="s">
        <v>96</v>
      </c>
      <c r="D1760" s="25" t="s">
        <v>1431</v>
      </c>
      <c r="E1760" s="11"/>
      <c r="F1760" s="11"/>
      <c r="G1760" s="11"/>
      <c r="H1760" s="11"/>
      <c r="I1760" s="11"/>
      <c r="J1760" s="11"/>
      <c r="K1760" s="17">
        <v>25</v>
      </c>
      <c r="L1760" s="17">
        <v>32.14</v>
      </c>
      <c r="M1760" s="13">
        <f>ROUND(K1760*L1760,2)</f>
        <v>803.5</v>
      </c>
    </row>
    <row r="1761" spans="1:13" ht="78.75" x14ac:dyDescent="0.2">
      <c r="A1761" s="11"/>
      <c r="B1761" s="11"/>
      <c r="C1761" s="11"/>
      <c r="D1761" s="19" t="s">
        <v>1432</v>
      </c>
      <c r="E1761" s="11"/>
      <c r="F1761" s="11"/>
      <c r="G1761" s="11"/>
      <c r="H1761" s="11"/>
      <c r="I1761" s="11"/>
      <c r="J1761" s="11"/>
      <c r="K1761" s="11"/>
      <c r="L1761" s="11"/>
      <c r="M1761" s="11"/>
    </row>
    <row r="1762" spans="1:13" x14ac:dyDescent="0.2">
      <c r="A1762" s="11"/>
      <c r="B1762" s="11"/>
      <c r="C1762" s="11"/>
      <c r="D1762" s="19"/>
      <c r="E1762" s="11"/>
      <c r="F1762" s="11"/>
      <c r="G1762" s="11"/>
      <c r="H1762" s="11"/>
      <c r="I1762" s="11"/>
      <c r="J1762" s="16" t="s">
        <v>1433</v>
      </c>
      <c r="K1762" s="17">
        <v>1</v>
      </c>
      <c r="L1762" s="10">
        <f>M1694+M1700+M1709+M1718+M1720+M1722+M1731+M1740+M1749+M1758+M1760</f>
        <v>13550.050000000001</v>
      </c>
      <c r="M1762" s="10">
        <f>ROUND(L1762*K1762,2)</f>
        <v>13550.05</v>
      </c>
    </row>
    <row r="1763" spans="1:13" ht="0.95" customHeight="1" x14ac:dyDescent="0.2">
      <c r="A1763" s="18"/>
      <c r="B1763" s="18"/>
      <c r="C1763" s="18"/>
      <c r="D1763" s="26"/>
      <c r="E1763" s="18"/>
      <c r="F1763" s="18"/>
      <c r="G1763" s="18"/>
      <c r="H1763" s="18"/>
      <c r="I1763" s="18"/>
      <c r="J1763" s="18"/>
      <c r="K1763" s="18"/>
      <c r="L1763" s="18"/>
      <c r="M1763" s="18"/>
    </row>
    <row r="1764" spans="1:13" x14ac:dyDescent="0.2">
      <c r="A1764" s="21" t="s">
        <v>1434</v>
      </c>
      <c r="B1764" s="21" t="s">
        <v>17</v>
      </c>
      <c r="C1764" s="21" t="s">
        <v>0</v>
      </c>
      <c r="D1764" s="27" t="s">
        <v>1435</v>
      </c>
      <c r="E1764" s="22"/>
      <c r="F1764" s="22"/>
      <c r="G1764" s="22"/>
      <c r="H1764" s="22"/>
      <c r="I1764" s="22"/>
      <c r="J1764" s="22"/>
      <c r="K1764" s="10">
        <f>K1832</f>
        <v>1</v>
      </c>
      <c r="L1764" s="10">
        <f>L1832</f>
        <v>6603</v>
      </c>
      <c r="M1764" s="10">
        <f>M1832</f>
        <v>6603</v>
      </c>
    </row>
    <row r="1765" spans="1:13" x14ac:dyDescent="0.2">
      <c r="A1765" s="11"/>
      <c r="B1765" s="11"/>
      <c r="C1765" s="11"/>
      <c r="D1765" s="19"/>
      <c r="E1765" s="11"/>
      <c r="F1765" s="11"/>
      <c r="G1765" s="11"/>
      <c r="H1765" s="11"/>
      <c r="I1765" s="11"/>
      <c r="J1765" s="11"/>
      <c r="K1765" s="11"/>
      <c r="L1765" s="11"/>
      <c r="M1765" s="11"/>
    </row>
    <row r="1766" spans="1:13" ht="22.5" x14ac:dyDescent="0.2">
      <c r="A1766" s="12" t="s">
        <v>1436</v>
      </c>
      <c r="B1766" s="12" t="s">
        <v>20</v>
      </c>
      <c r="C1766" s="12" t="s">
        <v>111</v>
      </c>
      <c r="D1766" s="25" t="s">
        <v>1437</v>
      </c>
      <c r="E1766" s="11"/>
      <c r="F1766" s="11"/>
      <c r="G1766" s="11"/>
      <c r="H1766" s="11"/>
      <c r="I1766" s="11"/>
      <c r="J1766" s="11"/>
      <c r="K1766" s="13">
        <f>K1773</f>
        <v>245</v>
      </c>
      <c r="L1766" s="13">
        <f>L1773</f>
        <v>2.14</v>
      </c>
      <c r="M1766" s="13">
        <f>M1773</f>
        <v>524.29999999999995</v>
      </c>
    </row>
    <row r="1767" spans="1:13" ht="22.5" x14ac:dyDescent="0.2">
      <c r="A1767" s="11"/>
      <c r="B1767" s="11"/>
      <c r="C1767" s="11"/>
      <c r="D1767" s="19" t="s">
        <v>1438</v>
      </c>
      <c r="E1767" s="11"/>
      <c r="F1767" s="11"/>
      <c r="G1767" s="11"/>
      <c r="H1767" s="11"/>
      <c r="I1767" s="11"/>
      <c r="J1767" s="11"/>
      <c r="K1767" s="11"/>
      <c r="L1767" s="11"/>
      <c r="M1767" s="11"/>
    </row>
    <row r="1768" spans="1:13" x14ac:dyDescent="0.2">
      <c r="A1768" s="11"/>
      <c r="B1768" s="11"/>
      <c r="C1768" s="11"/>
      <c r="D1768" s="19"/>
      <c r="E1768" s="12" t="s">
        <v>1204</v>
      </c>
      <c r="F1768" s="11">
        <v>1</v>
      </c>
      <c r="G1768" s="17">
        <v>63</v>
      </c>
      <c r="H1768" s="17">
        <v>0</v>
      </c>
      <c r="I1768" s="17">
        <v>0</v>
      </c>
      <c r="J1768" s="13">
        <f>F1768*(G1768+ (G1768= 0))*(H1768+ (H1768= 0))*(I1768+ (I1768= 0))</f>
        <v>63</v>
      </c>
      <c r="K1768" s="11"/>
      <c r="L1768" s="11"/>
      <c r="M1768" s="11"/>
    </row>
    <row r="1769" spans="1:13" x14ac:dyDescent="0.2">
      <c r="A1769" s="11"/>
      <c r="B1769" s="11"/>
      <c r="C1769" s="11"/>
      <c r="D1769" s="19"/>
      <c r="E1769" s="12" t="s">
        <v>1218</v>
      </c>
      <c r="F1769" s="11">
        <v>1</v>
      </c>
      <c r="G1769" s="17">
        <v>56</v>
      </c>
      <c r="H1769" s="17">
        <v>0</v>
      </c>
      <c r="I1769" s="17">
        <v>0</v>
      </c>
      <c r="J1769" s="13">
        <f>F1769*(G1769+ (G1769= 0))*(H1769+ (H1769= 0))*(I1769+ (I1769= 0))</f>
        <v>56</v>
      </c>
      <c r="K1769" s="11"/>
      <c r="L1769" s="11"/>
      <c r="M1769" s="11"/>
    </row>
    <row r="1770" spans="1:13" x14ac:dyDescent="0.2">
      <c r="A1770" s="11"/>
      <c r="B1770" s="11"/>
      <c r="C1770" s="11"/>
      <c r="D1770" s="19"/>
      <c r="E1770" s="12" t="s">
        <v>1209</v>
      </c>
      <c r="F1770" s="11">
        <v>1</v>
      </c>
      <c r="G1770" s="17">
        <v>63</v>
      </c>
      <c r="H1770" s="17">
        <v>0</v>
      </c>
      <c r="I1770" s="17">
        <v>0</v>
      </c>
      <c r="J1770" s="13">
        <f>F1770*(G1770+ (G1770= 0))*(H1770+ (H1770= 0))*(I1770+ (I1770= 0))</f>
        <v>63</v>
      </c>
      <c r="K1770" s="11"/>
      <c r="L1770" s="11"/>
      <c r="M1770" s="11"/>
    </row>
    <row r="1771" spans="1:13" x14ac:dyDescent="0.2">
      <c r="A1771" s="11"/>
      <c r="B1771" s="11"/>
      <c r="C1771" s="11"/>
      <c r="D1771" s="19"/>
      <c r="E1771" s="12" t="s">
        <v>1311</v>
      </c>
      <c r="F1771" s="11">
        <v>1</v>
      </c>
      <c r="G1771" s="17">
        <v>63</v>
      </c>
      <c r="H1771" s="17">
        <v>0</v>
      </c>
      <c r="I1771" s="17">
        <v>0</v>
      </c>
      <c r="J1771" s="13">
        <f>F1771*(G1771+ (G1771= 0))*(H1771+ (H1771= 0))*(I1771+ (I1771= 0))</f>
        <v>63</v>
      </c>
      <c r="K1771" s="11"/>
      <c r="L1771" s="11"/>
      <c r="M1771" s="11"/>
    </row>
    <row r="1772" spans="1:13" x14ac:dyDescent="0.2">
      <c r="A1772" s="11"/>
      <c r="B1772" s="11"/>
      <c r="C1772" s="11"/>
      <c r="D1772" s="19"/>
      <c r="E1772" s="12" t="s">
        <v>0</v>
      </c>
      <c r="F1772" s="11">
        <v>0</v>
      </c>
      <c r="G1772" s="17">
        <v>0</v>
      </c>
      <c r="H1772" s="17">
        <v>0</v>
      </c>
      <c r="I1772" s="17">
        <v>0</v>
      </c>
      <c r="J1772" s="13">
        <f>F1772*(G1772+ (G1772= 0))*(H1772+ (H1772= 0))*(I1772+ (I1772= 0))</f>
        <v>0</v>
      </c>
      <c r="K1772" s="11"/>
      <c r="L1772" s="11"/>
      <c r="M1772" s="11"/>
    </row>
    <row r="1773" spans="1:13" x14ac:dyDescent="0.2">
      <c r="A1773" s="11"/>
      <c r="B1773" s="11"/>
      <c r="C1773" s="11"/>
      <c r="D1773" s="19"/>
      <c r="E1773" s="11"/>
      <c r="F1773" s="11"/>
      <c r="G1773" s="11"/>
      <c r="H1773" s="11"/>
      <c r="I1773" s="11"/>
      <c r="J1773" s="16" t="s">
        <v>1439</v>
      </c>
      <c r="K1773" s="10">
        <f>SUM(J1768:J1772)</f>
        <v>245</v>
      </c>
      <c r="L1773" s="17">
        <v>2.14</v>
      </c>
      <c r="M1773" s="10">
        <f>ROUND(L1773*K1773,2)</f>
        <v>524.29999999999995</v>
      </c>
    </row>
    <row r="1774" spans="1:13" ht="0.95" customHeight="1" x14ac:dyDescent="0.2">
      <c r="A1774" s="18"/>
      <c r="B1774" s="18"/>
      <c r="C1774" s="18"/>
      <c r="D1774" s="26"/>
      <c r="E1774" s="18"/>
      <c r="F1774" s="18"/>
      <c r="G1774" s="18"/>
      <c r="H1774" s="18"/>
      <c r="I1774" s="18"/>
      <c r="J1774" s="18"/>
      <c r="K1774" s="18"/>
      <c r="L1774" s="18"/>
      <c r="M1774" s="18"/>
    </row>
    <row r="1775" spans="1:13" ht="22.5" x14ac:dyDescent="0.2">
      <c r="A1775" s="12" t="s">
        <v>1440</v>
      </c>
      <c r="B1775" s="12" t="s">
        <v>20</v>
      </c>
      <c r="C1775" s="12" t="s">
        <v>111</v>
      </c>
      <c r="D1775" s="25" t="s">
        <v>1441</v>
      </c>
      <c r="E1775" s="11"/>
      <c r="F1775" s="11"/>
      <c r="G1775" s="11"/>
      <c r="H1775" s="11"/>
      <c r="I1775" s="11"/>
      <c r="J1775" s="11"/>
      <c r="K1775" s="13">
        <f>K1782</f>
        <v>245</v>
      </c>
      <c r="L1775" s="13">
        <f>L1782</f>
        <v>2.23</v>
      </c>
      <c r="M1775" s="13">
        <f>M1782</f>
        <v>546.35</v>
      </c>
    </row>
    <row r="1776" spans="1:13" ht="33.75" x14ac:dyDescent="0.2">
      <c r="A1776" s="11"/>
      <c r="B1776" s="11"/>
      <c r="C1776" s="11"/>
      <c r="D1776" s="19" t="s">
        <v>1442</v>
      </c>
      <c r="E1776" s="11"/>
      <c r="F1776" s="11"/>
      <c r="G1776" s="11"/>
      <c r="H1776" s="11"/>
      <c r="I1776" s="11"/>
      <c r="J1776" s="11"/>
      <c r="K1776" s="11"/>
      <c r="L1776" s="11"/>
      <c r="M1776" s="11"/>
    </row>
    <row r="1777" spans="1:13" x14ac:dyDescent="0.2">
      <c r="A1777" s="11"/>
      <c r="B1777" s="11"/>
      <c r="C1777" s="11"/>
      <c r="D1777" s="19"/>
      <c r="E1777" s="12" t="s">
        <v>1204</v>
      </c>
      <c r="F1777" s="11">
        <v>1</v>
      </c>
      <c r="G1777" s="17">
        <v>63</v>
      </c>
      <c r="H1777" s="17">
        <v>0</v>
      </c>
      <c r="I1777" s="17">
        <v>0</v>
      </c>
      <c r="J1777" s="13">
        <f>F1777*(G1777+ (G1777= 0))*(H1777+ (H1777= 0))*(I1777+ (I1777= 0))</f>
        <v>63</v>
      </c>
      <c r="K1777" s="11"/>
      <c r="L1777" s="11"/>
      <c r="M1777" s="11"/>
    </row>
    <row r="1778" spans="1:13" x14ac:dyDescent="0.2">
      <c r="A1778" s="11"/>
      <c r="B1778" s="11"/>
      <c r="C1778" s="11"/>
      <c r="D1778" s="19"/>
      <c r="E1778" s="12" t="s">
        <v>1218</v>
      </c>
      <c r="F1778" s="11">
        <v>1</v>
      </c>
      <c r="G1778" s="17">
        <v>56</v>
      </c>
      <c r="H1778" s="17">
        <v>0</v>
      </c>
      <c r="I1778" s="17">
        <v>0</v>
      </c>
      <c r="J1778" s="13">
        <f>F1778*(G1778+ (G1778= 0))*(H1778+ (H1778= 0))*(I1778+ (I1778= 0))</f>
        <v>56</v>
      </c>
      <c r="K1778" s="11"/>
      <c r="L1778" s="11"/>
      <c r="M1778" s="11"/>
    </row>
    <row r="1779" spans="1:13" x14ac:dyDescent="0.2">
      <c r="A1779" s="11"/>
      <c r="B1779" s="11"/>
      <c r="C1779" s="11"/>
      <c r="D1779" s="19"/>
      <c r="E1779" s="12" t="s">
        <v>1209</v>
      </c>
      <c r="F1779" s="11">
        <v>1</v>
      </c>
      <c r="G1779" s="17">
        <v>63</v>
      </c>
      <c r="H1779" s="17">
        <v>0</v>
      </c>
      <c r="I1779" s="17">
        <v>0</v>
      </c>
      <c r="J1779" s="13">
        <f>F1779*(G1779+ (G1779= 0))*(H1779+ (H1779= 0))*(I1779+ (I1779= 0))</f>
        <v>63</v>
      </c>
      <c r="K1779" s="11"/>
      <c r="L1779" s="11"/>
      <c r="M1779" s="11"/>
    </row>
    <row r="1780" spans="1:13" x14ac:dyDescent="0.2">
      <c r="A1780" s="11"/>
      <c r="B1780" s="11"/>
      <c r="C1780" s="11"/>
      <c r="D1780" s="19"/>
      <c r="E1780" s="12" t="s">
        <v>1311</v>
      </c>
      <c r="F1780" s="11">
        <v>1</v>
      </c>
      <c r="G1780" s="17">
        <v>63</v>
      </c>
      <c r="H1780" s="17">
        <v>0</v>
      </c>
      <c r="I1780" s="17">
        <v>0</v>
      </c>
      <c r="J1780" s="13">
        <f>F1780*(G1780+ (G1780= 0))*(H1780+ (H1780= 0))*(I1780+ (I1780= 0))</f>
        <v>63</v>
      </c>
      <c r="K1780" s="11"/>
      <c r="L1780" s="11"/>
      <c r="M1780" s="11"/>
    </row>
    <row r="1781" spans="1:13" x14ac:dyDescent="0.2">
      <c r="A1781" s="11"/>
      <c r="B1781" s="11"/>
      <c r="C1781" s="11"/>
      <c r="D1781" s="19"/>
      <c r="E1781" s="12" t="s">
        <v>0</v>
      </c>
      <c r="F1781" s="11">
        <v>0</v>
      </c>
      <c r="G1781" s="17">
        <v>0</v>
      </c>
      <c r="H1781" s="17">
        <v>0</v>
      </c>
      <c r="I1781" s="17">
        <v>0</v>
      </c>
      <c r="J1781" s="13">
        <f>F1781*(G1781+ (G1781= 0))*(H1781+ (H1781= 0))*(I1781+ (I1781= 0))</f>
        <v>0</v>
      </c>
      <c r="K1781" s="11"/>
      <c r="L1781" s="11"/>
      <c r="M1781" s="11"/>
    </row>
    <row r="1782" spans="1:13" x14ac:dyDescent="0.2">
      <c r="A1782" s="11"/>
      <c r="B1782" s="11"/>
      <c r="C1782" s="11"/>
      <c r="D1782" s="19"/>
      <c r="E1782" s="11"/>
      <c r="F1782" s="11"/>
      <c r="G1782" s="11"/>
      <c r="H1782" s="11"/>
      <c r="I1782" s="11"/>
      <c r="J1782" s="16" t="s">
        <v>1443</v>
      </c>
      <c r="K1782" s="10">
        <f>SUM(J1777:J1781)</f>
        <v>245</v>
      </c>
      <c r="L1782" s="17">
        <v>2.23</v>
      </c>
      <c r="M1782" s="10">
        <f>ROUND(L1782*K1782,2)</f>
        <v>546.35</v>
      </c>
    </row>
    <row r="1783" spans="1:13" ht="0.95" customHeight="1" x14ac:dyDescent="0.2">
      <c r="A1783" s="18"/>
      <c r="B1783" s="18"/>
      <c r="C1783" s="18"/>
      <c r="D1783" s="26"/>
      <c r="E1783" s="18"/>
      <c r="F1783" s="18"/>
      <c r="G1783" s="18"/>
      <c r="H1783" s="18"/>
      <c r="I1783" s="18"/>
      <c r="J1783" s="18"/>
      <c r="K1783" s="18"/>
      <c r="L1783" s="18"/>
      <c r="M1783" s="18"/>
    </row>
    <row r="1784" spans="1:13" x14ac:dyDescent="0.2">
      <c r="A1784" s="12" t="s">
        <v>1444</v>
      </c>
      <c r="B1784" s="12" t="s">
        <v>20</v>
      </c>
      <c r="C1784" s="12" t="s">
        <v>111</v>
      </c>
      <c r="D1784" s="25" t="s">
        <v>1445</v>
      </c>
      <c r="E1784" s="11"/>
      <c r="F1784" s="11"/>
      <c r="G1784" s="11"/>
      <c r="H1784" s="11"/>
      <c r="I1784" s="11"/>
      <c r="J1784" s="11"/>
      <c r="K1784" s="13">
        <f>K1791</f>
        <v>33</v>
      </c>
      <c r="L1784" s="13">
        <f>L1791</f>
        <v>10.4</v>
      </c>
      <c r="M1784" s="13">
        <f>M1791</f>
        <v>343.2</v>
      </c>
    </row>
    <row r="1785" spans="1:13" ht="33.75" x14ac:dyDescent="0.2">
      <c r="A1785" s="11"/>
      <c r="B1785" s="11"/>
      <c r="C1785" s="11"/>
      <c r="D1785" s="19" t="s">
        <v>1446</v>
      </c>
      <c r="E1785" s="11"/>
      <c r="F1785" s="11"/>
      <c r="G1785" s="11"/>
      <c r="H1785" s="11"/>
      <c r="I1785" s="11"/>
      <c r="J1785" s="11"/>
      <c r="K1785" s="11"/>
      <c r="L1785" s="11"/>
      <c r="M1785" s="11"/>
    </row>
    <row r="1786" spans="1:13" x14ac:dyDescent="0.2">
      <c r="A1786" s="11"/>
      <c r="B1786" s="11"/>
      <c r="C1786" s="11"/>
      <c r="D1786" s="19"/>
      <c r="E1786" s="12" t="s">
        <v>1204</v>
      </c>
      <c r="F1786" s="11">
        <v>1</v>
      </c>
      <c r="G1786" s="17">
        <v>12</v>
      </c>
      <c r="H1786" s="17">
        <v>0</v>
      </c>
      <c r="I1786" s="17">
        <v>0</v>
      </c>
      <c r="J1786" s="13">
        <f>F1786*(G1786+ (G1786= 0))*(H1786+ (H1786= 0))*(I1786+ (I1786= 0))</f>
        <v>12</v>
      </c>
      <c r="K1786" s="11"/>
      <c r="L1786" s="11"/>
      <c r="M1786" s="11"/>
    </row>
    <row r="1787" spans="1:13" x14ac:dyDescent="0.2">
      <c r="A1787" s="11"/>
      <c r="B1787" s="11"/>
      <c r="C1787" s="11"/>
      <c r="D1787" s="19"/>
      <c r="E1787" s="12" t="s">
        <v>1218</v>
      </c>
      <c r="F1787" s="11">
        <v>1</v>
      </c>
      <c r="G1787" s="17">
        <v>6</v>
      </c>
      <c r="H1787" s="17">
        <v>0</v>
      </c>
      <c r="I1787" s="17">
        <v>0</v>
      </c>
      <c r="J1787" s="13">
        <f>F1787*(G1787+ (G1787= 0))*(H1787+ (H1787= 0))*(I1787+ (I1787= 0))</f>
        <v>6</v>
      </c>
      <c r="K1787" s="11"/>
      <c r="L1787" s="11"/>
      <c r="M1787" s="11"/>
    </row>
    <row r="1788" spans="1:13" x14ac:dyDescent="0.2">
      <c r="A1788" s="11"/>
      <c r="B1788" s="11"/>
      <c r="C1788" s="11"/>
      <c r="D1788" s="19"/>
      <c r="E1788" s="12" t="s">
        <v>1209</v>
      </c>
      <c r="F1788" s="11">
        <v>1</v>
      </c>
      <c r="G1788" s="17">
        <v>9</v>
      </c>
      <c r="H1788" s="17">
        <v>0</v>
      </c>
      <c r="I1788" s="17">
        <v>0</v>
      </c>
      <c r="J1788" s="13">
        <f>F1788*(G1788+ (G1788= 0))*(H1788+ (H1788= 0))*(I1788+ (I1788= 0))</f>
        <v>9</v>
      </c>
      <c r="K1788" s="11"/>
      <c r="L1788" s="11"/>
      <c r="M1788" s="11"/>
    </row>
    <row r="1789" spans="1:13" x14ac:dyDescent="0.2">
      <c r="A1789" s="11"/>
      <c r="B1789" s="11"/>
      <c r="C1789" s="11"/>
      <c r="D1789" s="19"/>
      <c r="E1789" s="12" t="s">
        <v>1311</v>
      </c>
      <c r="F1789" s="11">
        <v>1</v>
      </c>
      <c r="G1789" s="17">
        <v>6</v>
      </c>
      <c r="H1789" s="17">
        <v>0</v>
      </c>
      <c r="I1789" s="17">
        <v>0</v>
      </c>
      <c r="J1789" s="13">
        <f>F1789*(G1789+ (G1789= 0))*(H1789+ (H1789= 0))*(I1789+ (I1789= 0))</f>
        <v>6</v>
      </c>
      <c r="K1789" s="11"/>
      <c r="L1789" s="11"/>
      <c r="M1789" s="11"/>
    </row>
    <row r="1790" spans="1:13" x14ac:dyDescent="0.2">
      <c r="A1790" s="11"/>
      <c r="B1790" s="11"/>
      <c r="C1790" s="11"/>
      <c r="D1790" s="19"/>
      <c r="E1790" s="12" t="s">
        <v>0</v>
      </c>
      <c r="F1790" s="11">
        <v>0</v>
      </c>
      <c r="G1790" s="17">
        <v>0</v>
      </c>
      <c r="H1790" s="17">
        <v>0</v>
      </c>
      <c r="I1790" s="17">
        <v>0</v>
      </c>
      <c r="J1790" s="13">
        <f>F1790*(G1790+ (G1790= 0))*(H1790+ (H1790= 0))*(I1790+ (I1790= 0))</f>
        <v>0</v>
      </c>
      <c r="K1790" s="11"/>
      <c r="L1790" s="11"/>
      <c r="M1790" s="11"/>
    </row>
    <row r="1791" spans="1:13" x14ac:dyDescent="0.2">
      <c r="A1791" s="11"/>
      <c r="B1791" s="11"/>
      <c r="C1791" s="11"/>
      <c r="D1791" s="19"/>
      <c r="E1791" s="11"/>
      <c r="F1791" s="11"/>
      <c r="G1791" s="11"/>
      <c r="H1791" s="11"/>
      <c r="I1791" s="11"/>
      <c r="J1791" s="16" t="s">
        <v>1447</v>
      </c>
      <c r="K1791" s="10">
        <f>SUM(J1786:J1790)</f>
        <v>33</v>
      </c>
      <c r="L1791" s="17">
        <v>10.4</v>
      </c>
      <c r="M1791" s="10">
        <f>ROUND(L1791*K1791,2)</f>
        <v>343.2</v>
      </c>
    </row>
    <row r="1792" spans="1:13" ht="0.95" customHeight="1" x14ac:dyDescent="0.2">
      <c r="A1792" s="18"/>
      <c r="B1792" s="18"/>
      <c r="C1792" s="18"/>
      <c r="D1792" s="26"/>
      <c r="E1792" s="18"/>
      <c r="F1792" s="18"/>
      <c r="G1792" s="18"/>
      <c r="H1792" s="18"/>
      <c r="I1792" s="18"/>
      <c r="J1792" s="18"/>
      <c r="K1792" s="18"/>
      <c r="L1792" s="18"/>
      <c r="M1792" s="18"/>
    </row>
    <row r="1793" spans="1:13" ht="22.5" x14ac:dyDescent="0.2">
      <c r="A1793" s="12" t="s">
        <v>1448</v>
      </c>
      <c r="B1793" s="12" t="s">
        <v>20</v>
      </c>
      <c r="C1793" s="12" t="s">
        <v>111</v>
      </c>
      <c r="D1793" s="25" t="s">
        <v>1449</v>
      </c>
      <c r="E1793" s="11"/>
      <c r="F1793" s="11"/>
      <c r="G1793" s="11"/>
      <c r="H1793" s="11"/>
      <c r="I1793" s="11"/>
      <c r="J1793" s="11"/>
      <c r="K1793" s="13">
        <f>K1798</f>
        <v>9</v>
      </c>
      <c r="L1793" s="13">
        <f>L1798</f>
        <v>120.75</v>
      </c>
      <c r="M1793" s="13">
        <f>M1798</f>
        <v>1086.75</v>
      </c>
    </row>
    <row r="1794" spans="1:13" ht="56.25" x14ac:dyDescent="0.2">
      <c r="A1794" s="11"/>
      <c r="B1794" s="11"/>
      <c r="C1794" s="11"/>
      <c r="D1794" s="19" t="s">
        <v>1450</v>
      </c>
      <c r="E1794" s="11"/>
      <c r="F1794" s="11"/>
      <c r="G1794" s="11"/>
      <c r="H1794" s="11"/>
      <c r="I1794" s="11"/>
      <c r="J1794" s="11"/>
      <c r="K1794" s="11"/>
      <c r="L1794" s="11"/>
      <c r="M1794" s="11"/>
    </row>
    <row r="1795" spans="1:13" x14ac:dyDescent="0.2">
      <c r="A1795" s="11"/>
      <c r="B1795" s="11"/>
      <c r="C1795" s="11"/>
      <c r="D1795" s="19"/>
      <c r="E1795" s="12" t="s">
        <v>1204</v>
      </c>
      <c r="F1795" s="11">
        <v>1</v>
      </c>
      <c r="G1795" s="17">
        <v>6</v>
      </c>
      <c r="H1795" s="17">
        <v>0</v>
      </c>
      <c r="I1795" s="17">
        <v>0</v>
      </c>
      <c r="J1795" s="13">
        <f>F1795*(G1795+ (G1795= 0))*(H1795+ (H1795= 0))*(I1795+ (I1795= 0))</f>
        <v>6</v>
      </c>
      <c r="K1795" s="11"/>
      <c r="L1795" s="11"/>
      <c r="M1795" s="11"/>
    </row>
    <row r="1796" spans="1:13" x14ac:dyDescent="0.2">
      <c r="A1796" s="11"/>
      <c r="B1796" s="11"/>
      <c r="C1796" s="11"/>
      <c r="D1796" s="19"/>
      <c r="E1796" s="12" t="s">
        <v>1209</v>
      </c>
      <c r="F1796" s="11">
        <v>1</v>
      </c>
      <c r="G1796" s="17">
        <v>3</v>
      </c>
      <c r="H1796" s="17">
        <v>0</v>
      </c>
      <c r="I1796" s="17">
        <v>0</v>
      </c>
      <c r="J1796" s="13">
        <f>F1796*(G1796+ (G1796= 0))*(H1796+ (H1796= 0))*(I1796+ (I1796= 0))</f>
        <v>3</v>
      </c>
      <c r="K1796" s="11"/>
      <c r="L1796" s="11"/>
      <c r="M1796" s="11"/>
    </row>
    <row r="1797" spans="1:13" x14ac:dyDescent="0.2">
      <c r="A1797" s="11"/>
      <c r="B1797" s="11"/>
      <c r="C1797" s="11"/>
      <c r="D1797" s="19"/>
      <c r="E1797" s="12" t="s">
        <v>0</v>
      </c>
      <c r="F1797" s="11">
        <v>0</v>
      </c>
      <c r="G1797" s="17">
        <v>0</v>
      </c>
      <c r="H1797" s="17">
        <v>0</v>
      </c>
      <c r="I1797" s="17">
        <v>0</v>
      </c>
      <c r="J1797" s="13">
        <f>F1797*(G1797+ (G1797= 0))*(H1797+ (H1797= 0))*(I1797+ (I1797= 0))</f>
        <v>0</v>
      </c>
      <c r="K1797" s="11"/>
      <c r="L1797" s="11"/>
      <c r="M1797" s="11"/>
    </row>
    <row r="1798" spans="1:13" x14ac:dyDescent="0.2">
      <c r="A1798" s="11"/>
      <c r="B1798" s="11"/>
      <c r="C1798" s="11"/>
      <c r="D1798" s="19"/>
      <c r="E1798" s="11"/>
      <c r="F1798" s="11"/>
      <c r="G1798" s="11"/>
      <c r="H1798" s="11"/>
      <c r="I1798" s="11"/>
      <c r="J1798" s="16" t="s">
        <v>1451</v>
      </c>
      <c r="K1798" s="10">
        <f>SUM(J1795:J1797)</f>
        <v>9</v>
      </c>
      <c r="L1798" s="17">
        <v>120.75</v>
      </c>
      <c r="M1798" s="10">
        <f>ROUND(L1798*K1798,2)</f>
        <v>1086.75</v>
      </c>
    </row>
    <row r="1799" spans="1:13" ht="0.95" customHeight="1" x14ac:dyDescent="0.2">
      <c r="A1799" s="18"/>
      <c r="B1799" s="18"/>
      <c r="C1799" s="18"/>
      <c r="D1799" s="26"/>
      <c r="E1799" s="18"/>
      <c r="F1799" s="18"/>
      <c r="G1799" s="18"/>
      <c r="H1799" s="18"/>
      <c r="I1799" s="18"/>
      <c r="J1799" s="18"/>
      <c r="K1799" s="18"/>
      <c r="L1799" s="18"/>
      <c r="M1799" s="18"/>
    </row>
    <row r="1800" spans="1:13" ht="22.5" x14ac:dyDescent="0.2">
      <c r="A1800" s="12" t="s">
        <v>1452</v>
      </c>
      <c r="B1800" s="12" t="s">
        <v>20</v>
      </c>
      <c r="C1800" s="12" t="s">
        <v>111</v>
      </c>
      <c r="D1800" s="25" t="s">
        <v>1453</v>
      </c>
      <c r="E1800" s="11"/>
      <c r="F1800" s="11"/>
      <c r="G1800" s="11"/>
      <c r="H1800" s="11"/>
      <c r="I1800" s="11"/>
      <c r="J1800" s="11"/>
      <c r="K1800" s="13">
        <f>K1807</f>
        <v>129</v>
      </c>
      <c r="L1800" s="13">
        <f>L1807</f>
        <v>10.78</v>
      </c>
      <c r="M1800" s="13">
        <f>M1807</f>
        <v>1390.62</v>
      </c>
    </row>
    <row r="1801" spans="1:13" ht="45" x14ac:dyDescent="0.2">
      <c r="A1801" s="11"/>
      <c r="B1801" s="11"/>
      <c r="C1801" s="11"/>
      <c r="D1801" s="19" t="s">
        <v>1454</v>
      </c>
      <c r="E1801" s="11"/>
      <c r="F1801" s="11"/>
      <c r="G1801" s="11"/>
      <c r="H1801" s="11"/>
      <c r="I1801" s="11"/>
      <c r="J1801" s="11"/>
      <c r="K1801" s="11"/>
      <c r="L1801" s="11"/>
      <c r="M1801" s="11"/>
    </row>
    <row r="1802" spans="1:13" x14ac:dyDescent="0.2">
      <c r="A1802" s="11"/>
      <c r="B1802" s="11"/>
      <c r="C1802" s="11"/>
      <c r="D1802" s="19"/>
      <c r="E1802" s="12" t="s">
        <v>1204</v>
      </c>
      <c r="F1802" s="11">
        <v>1</v>
      </c>
      <c r="G1802" s="17">
        <v>31</v>
      </c>
      <c r="H1802" s="17">
        <v>0</v>
      </c>
      <c r="I1802" s="17">
        <v>0</v>
      </c>
      <c r="J1802" s="13">
        <f>F1802*(G1802+ (G1802= 0))*(H1802+ (H1802= 0))*(I1802+ (I1802= 0))</f>
        <v>31</v>
      </c>
      <c r="K1802" s="11"/>
      <c r="L1802" s="11"/>
      <c r="M1802" s="11"/>
    </row>
    <row r="1803" spans="1:13" x14ac:dyDescent="0.2">
      <c r="A1803" s="11"/>
      <c r="B1803" s="11"/>
      <c r="C1803" s="11"/>
      <c r="D1803" s="19"/>
      <c r="E1803" s="12" t="s">
        <v>1218</v>
      </c>
      <c r="F1803" s="11">
        <v>1</v>
      </c>
      <c r="G1803" s="17">
        <v>30</v>
      </c>
      <c r="H1803" s="17">
        <v>0</v>
      </c>
      <c r="I1803" s="17">
        <v>0</v>
      </c>
      <c r="J1803" s="13">
        <f>F1803*(G1803+ (G1803= 0))*(H1803+ (H1803= 0))*(I1803+ (I1803= 0))</f>
        <v>30</v>
      </c>
      <c r="K1803" s="11"/>
      <c r="L1803" s="11"/>
      <c r="M1803" s="11"/>
    </row>
    <row r="1804" spans="1:13" x14ac:dyDescent="0.2">
      <c r="A1804" s="11"/>
      <c r="B1804" s="11"/>
      <c r="C1804" s="11"/>
      <c r="D1804" s="19"/>
      <c r="E1804" s="12" t="s">
        <v>1209</v>
      </c>
      <c r="F1804" s="11">
        <v>1</v>
      </c>
      <c r="G1804" s="17">
        <v>35</v>
      </c>
      <c r="H1804" s="17">
        <v>0</v>
      </c>
      <c r="I1804" s="17">
        <v>0</v>
      </c>
      <c r="J1804" s="13">
        <f>F1804*(G1804+ (G1804= 0))*(H1804+ (H1804= 0))*(I1804+ (I1804= 0))</f>
        <v>35</v>
      </c>
      <c r="K1804" s="11"/>
      <c r="L1804" s="11"/>
      <c r="M1804" s="11"/>
    </row>
    <row r="1805" spans="1:13" x14ac:dyDescent="0.2">
      <c r="A1805" s="11"/>
      <c r="B1805" s="11"/>
      <c r="C1805" s="11"/>
      <c r="D1805" s="19"/>
      <c r="E1805" s="12" t="s">
        <v>1311</v>
      </c>
      <c r="F1805" s="11">
        <v>1</v>
      </c>
      <c r="G1805" s="17">
        <v>33</v>
      </c>
      <c r="H1805" s="17">
        <v>0</v>
      </c>
      <c r="I1805" s="17">
        <v>0</v>
      </c>
      <c r="J1805" s="13">
        <f>F1805*(G1805+ (G1805= 0))*(H1805+ (H1805= 0))*(I1805+ (I1805= 0))</f>
        <v>33</v>
      </c>
      <c r="K1805" s="11"/>
      <c r="L1805" s="11"/>
      <c r="M1805" s="11"/>
    </row>
    <row r="1806" spans="1:13" x14ac:dyDescent="0.2">
      <c r="A1806" s="11"/>
      <c r="B1806" s="11"/>
      <c r="C1806" s="11"/>
      <c r="D1806" s="19"/>
      <c r="E1806" s="12" t="s">
        <v>0</v>
      </c>
      <c r="F1806" s="11">
        <v>0</v>
      </c>
      <c r="G1806" s="17">
        <v>0</v>
      </c>
      <c r="H1806" s="17">
        <v>0</v>
      </c>
      <c r="I1806" s="17">
        <v>0</v>
      </c>
      <c r="J1806" s="13">
        <f>F1806*(G1806+ (G1806= 0))*(H1806+ (H1806= 0))*(I1806+ (I1806= 0))</f>
        <v>0</v>
      </c>
      <c r="K1806" s="11"/>
      <c r="L1806" s="11"/>
      <c r="M1806" s="11"/>
    </row>
    <row r="1807" spans="1:13" x14ac:dyDescent="0.2">
      <c r="A1807" s="11"/>
      <c r="B1807" s="11"/>
      <c r="C1807" s="11"/>
      <c r="D1807" s="19"/>
      <c r="E1807" s="11"/>
      <c r="F1807" s="11"/>
      <c r="G1807" s="11"/>
      <c r="H1807" s="11"/>
      <c r="I1807" s="11"/>
      <c r="J1807" s="16" t="s">
        <v>1455</v>
      </c>
      <c r="K1807" s="10">
        <f>SUM(J1802:J1806)</f>
        <v>129</v>
      </c>
      <c r="L1807" s="17">
        <v>10.78</v>
      </c>
      <c r="M1807" s="10">
        <f>ROUND(L1807*K1807,2)</f>
        <v>1390.62</v>
      </c>
    </row>
    <row r="1808" spans="1:13" ht="0.95" customHeight="1" x14ac:dyDescent="0.2">
      <c r="A1808" s="18"/>
      <c r="B1808" s="18"/>
      <c r="C1808" s="18"/>
      <c r="D1808" s="26"/>
      <c r="E1808" s="18"/>
      <c r="F1808" s="18"/>
      <c r="G1808" s="18"/>
      <c r="H1808" s="18"/>
      <c r="I1808" s="18"/>
      <c r="J1808" s="18"/>
      <c r="K1808" s="18"/>
      <c r="L1808" s="18"/>
      <c r="M1808" s="18"/>
    </row>
    <row r="1809" spans="1:13" ht="22.5" x14ac:dyDescent="0.2">
      <c r="A1809" s="12" t="s">
        <v>1456</v>
      </c>
      <c r="B1809" s="12" t="s">
        <v>20</v>
      </c>
      <c r="C1809" s="12" t="s">
        <v>111</v>
      </c>
      <c r="D1809" s="25" t="s">
        <v>1457</v>
      </c>
      <c r="E1809" s="11"/>
      <c r="F1809" s="11"/>
      <c r="G1809" s="11"/>
      <c r="H1809" s="11"/>
      <c r="I1809" s="11"/>
      <c r="J1809" s="11"/>
      <c r="K1809" s="13">
        <f>K1816</f>
        <v>78</v>
      </c>
      <c r="L1809" s="13">
        <f>L1816</f>
        <v>12.8</v>
      </c>
      <c r="M1809" s="13">
        <f>M1816</f>
        <v>998.4</v>
      </c>
    </row>
    <row r="1810" spans="1:13" ht="33.75" x14ac:dyDescent="0.2">
      <c r="A1810" s="11"/>
      <c r="B1810" s="11"/>
      <c r="C1810" s="11"/>
      <c r="D1810" s="19" t="s">
        <v>1458</v>
      </c>
      <c r="E1810" s="11"/>
      <c r="F1810" s="11"/>
      <c r="G1810" s="11"/>
      <c r="H1810" s="11"/>
      <c r="I1810" s="11"/>
      <c r="J1810" s="11"/>
      <c r="K1810" s="11"/>
      <c r="L1810" s="11"/>
      <c r="M1810" s="11"/>
    </row>
    <row r="1811" spans="1:13" x14ac:dyDescent="0.2">
      <c r="A1811" s="11"/>
      <c r="B1811" s="11"/>
      <c r="C1811" s="11"/>
      <c r="D1811" s="19"/>
      <c r="E1811" s="12" t="s">
        <v>1204</v>
      </c>
      <c r="F1811" s="11">
        <v>1</v>
      </c>
      <c r="G1811" s="17">
        <v>14</v>
      </c>
      <c r="H1811" s="17">
        <v>0</v>
      </c>
      <c r="I1811" s="17">
        <v>0</v>
      </c>
      <c r="J1811" s="13">
        <f>F1811*(G1811+ (G1811= 0))*(H1811+ (H1811= 0))*(I1811+ (I1811= 0))</f>
        <v>14</v>
      </c>
      <c r="K1811" s="11"/>
      <c r="L1811" s="11"/>
      <c r="M1811" s="11"/>
    </row>
    <row r="1812" spans="1:13" x14ac:dyDescent="0.2">
      <c r="A1812" s="11"/>
      <c r="B1812" s="11"/>
      <c r="C1812" s="11"/>
      <c r="D1812" s="19"/>
      <c r="E1812" s="12" t="s">
        <v>1218</v>
      </c>
      <c r="F1812" s="11">
        <v>1</v>
      </c>
      <c r="G1812" s="17">
        <v>20</v>
      </c>
      <c r="H1812" s="17">
        <v>0</v>
      </c>
      <c r="I1812" s="17">
        <v>0</v>
      </c>
      <c r="J1812" s="13">
        <f>F1812*(G1812+ (G1812= 0))*(H1812+ (H1812= 0))*(I1812+ (I1812= 0))</f>
        <v>20</v>
      </c>
      <c r="K1812" s="11"/>
      <c r="L1812" s="11"/>
      <c r="M1812" s="11"/>
    </row>
    <row r="1813" spans="1:13" x14ac:dyDescent="0.2">
      <c r="A1813" s="11"/>
      <c r="B1813" s="11"/>
      <c r="C1813" s="11"/>
      <c r="D1813" s="19"/>
      <c r="E1813" s="12" t="s">
        <v>1209</v>
      </c>
      <c r="F1813" s="11">
        <v>1</v>
      </c>
      <c r="G1813" s="17">
        <v>20</v>
      </c>
      <c r="H1813" s="17">
        <v>0</v>
      </c>
      <c r="I1813" s="17">
        <v>0</v>
      </c>
      <c r="J1813" s="13">
        <f>F1813*(G1813+ (G1813= 0))*(H1813+ (H1813= 0))*(I1813+ (I1813= 0))</f>
        <v>20</v>
      </c>
      <c r="K1813" s="11"/>
      <c r="L1813" s="11"/>
      <c r="M1813" s="11"/>
    </row>
    <row r="1814" spans="1:13" x14ac:dyDescent="0.2">
      <c r="A1814" s="11"/>
      <c r="B1814" s="11"/>
      <c r="C1814" s="11"/>
      <c r="D1814" s="19"/>
      <c r="E1814" s="12" t="s">
        <v>1311</v>
      </c>
      <c r="F1814" s="11">
        <v>1</v>
      </c>
      <c r="G1814" s="17">
        <v>24</v>
      </c>
      <c r="H1814" s="17">
        <v>0</v>
      </c>
      <c r="I1814" s="17">
        <v>0</v>
      </c>
      <c r="J1814" s="13">
        <f>F1814*(G1814+ (G1814= 0))*(H1814+ (H1814= 0))*(I1814+ (I1814= 0))</f>
        <v>24</v>
      </c>
      <c r="K1814" s="11"/>
      <c r="L1814" s="11"/>
      <c r="M1814" s="11"/>
    </row>
    <row r="1815" spans="1:13" x14ac:dyDescent="0.2">
      <c r="A1815" s="11"/>
      <c r="B1815" s="11"/>
      <c r="C1815" s="11"/>
      <c r="D1815" s="19"/>
      <c r="E1815" s="12" t="s">
        <v>0</v>
      </c>
      <c r="F1815" s="11">
        <v>0</v>
      </c>
      <c r="G1815" s="17">
        <v>0</v>
      </c>
      <c r="H1815" s="17">
        <v>0</v>
      </c>
      <c r="I1815" s="17">
        <v>0</v>
      </c>
      <c r="J1815" s="13">
        <f>F1815*(G1815+ (G1815= 0))*(H1815+ (H1815= 0))*(I1815+ (I1815= 0))</f>
        <v>0</v>
      </c>
      <c r="K1815" s="11"/>
      <c r="L1815" s="11"/>
      <c r="M1815" s="11"/>
    </row>
    <row r="1816" spans="1:13" x14ac:dyDescent="0.2">
      <c r="A1816" s="11"/>
      <c r="B1816" s="11"/>
      <c r="C1816" s="11"/>
      <c r="D1816" s="19"/>
      <c r="E1816" s="11"/>
      <c r="F1816" s="11"/>
      <c r="G1816" s="11"/>
      <c r="H1816" s="11"/>
      <c r="I1816" s="11"/>
      <c r="J1816" s="16" t="s">
        <v>1459</v>
      </c>
      <c r="K1816" s="10">
        <f>SUM(J1811:J1815)</f>
        <v>78</v>
      </c>
      <c r="L1816" s="17">
        <v>12.8</v>
      </c>
      <c r="M1816" s="10">
        <f>ROUND(L1816*K1816,2)</f>
        <v>998.4</v>
      </c>
    </row>
    <row r="1817" spans="1:13" ht="0.95" customHeight="1" x14ac:dyDescent="0.2">
      <c r="A1817" s="18"/>
      <c r="B1817" s="18"/>
      <c r="C1817" s="18"/>
      <c r="D1817" s="26"/>
      <c r="E1817" s="18"/>
      <c r="F1817" s="18"/>
      <c r="G1817" s="18"/>
      <c r="H1817" s="18"/>
      <c r="I1817" s="18"/>
      <c r="J1817" s="18"/>
      <c r="K1817" s="18"/>
      <c r="L1817" s="18"/>
      <c r="M1817" s="18"/>
    </row>
    <row r="1818" spans="1:13" ht="22.5" x14ac:dyDescent="0.2">
      <c r="A1818" s="12" t="s">
        <v>1460</v>
      </c>
      <c r="B1818" s="12" t="s">
        <v>20</v>
      </c>
      <c r="C1818" s="12" t="s">
        <v>111</v>
      </c>
      <c r="D1818" s="25" t="s">
        <v>1461</v>
      </c>
      <c r="E1818" s="11"/>
      <c r="F1818" s="11"/>
      <c r="G1818" s="11"/>
      <c r="H1818" s="11"/>
      <c r="I1818" s="11"/>
      <c r="J1818" s="11"/>
      <c r="K1818" s="13">
        <f>K1822</f>
        <v>4</v>
      </c>
      <c r="L1818" s="13">
        <f>L1822</f>
        <v>182.34</v>
      </c>
      <c r="M1818" s="13">
        <f>M1822</f>
        <v>729.36</v>
      </c>
    </row>
    <row r="1819" spans="1:13" ht="56.25" x14ac:dyDescent="0.2">
      <c r="A1819" s="11"/>
      <c r="B1819" s="11"/>
      <c r="C1819" s="11"/>
      <c r="D1819" s="19" t="s">
        <v>1462</v>
      </c>
      <c r="E1819" s="11"/>
      <c r="F1819" s="11"/>
      <c r="G1819" s="11"/>
      <c r="H1819" s="11"/>
      <c r="I1819" s="11"/>
      <c r="J1819" s="11"/>
      <c r="K1819" s="11"/>
      <c r="L1819" s="11"/>
      <c r="M1819" s="11"/>
    </row>
    <row r="1820" spans="1:13" x14ac:dyDescent="0.2">
      <c r="A1820" s="11"/>
      <c r="B1820" s="11"/>
      <c r="C1820" s="11"/>
      <c r="D1820" s="19"/>
      <c r="E1820" s="12" t="s">
        <v>1209</v>
      </c>
      <c r="F1820" s="11">
        <v>1</v>
      </c>
      <c r="G1820" s="17">
        <v>4</v>
      </c>
      <c r="H1820" s="17">
        <v>0</v>
      </c>
      <c r="I1820" s="17">
        <v>0</v>
      </c>
      <c r="J1820" s="13">
        <f>F1820*(G1820+ (G1820= 0))*(H1820+ (H1820= 0))*(I1820+ (I1820= 0))</f>
        <v>4</v>
      </c>
      <c r="K1820" s="11"/>
      <c r="L1820" s="11"/>
      <c r="M1820" s="11"/>
    </row>
    <row r="1821" spans="1:13" x14ac:dyDescent="0.2">
      <c r="A1821" s="11"/>
      <c r="B1821" s="11"/>
      <c r="C1821" s="11"/>
      <c r="D1821" s="19"/>
      <c r="E1821" s="12" t="s">
        <v>0</v>
      </c>
      <c r="F1821" s="11">
        <v>0</v>
      </c>
      <c r="G1821" s="17">
        <v>0</v>
      </c>
      <c r="H1821" s="17">
        <v>0</v>
      </c>
      <c r="I1821" s="17">
        <v>0</v>
      </c>
      <c r="J1821" s="13">
        <f>F1821*(G1821+ (G1821= 0))*(H1821+ (H1821= 0))*(I1821+ (I1821= 0))</f>
        <v>0</v>
      </c>
      <c r="K1821" s="11"/>
      <c r="L1821" s="11"/>
      <c r="M1821" s="11"/>
    </row>
    <row r="1822" spans="1:13" x14ac:dyDescent="0.2">
      <c r="A1822" s="11"/>
      <c r="B1822" s="11"/>
      <c r="C1822" s="11"/>
      <c r="D1822" s="19"/>
      <c r="E1822" s="11"/>
      <c r="F1822" s="11"/>
      <c r="G1822" s="11"/>
      <c r="H1822" s="11"/>
      <c r="I1822" s="11"/>
      <c r="J1822" s="16" t="s">
        <v>1463</v>
      </c>
      <c r="K1822" s="10">
        <f>SUM(J1820:J1821)</f>
        <v>4</v>
      </c>
      <c r="L1822" s="17">
        <v>182.34</v>
      </c>
      <c r="M1822" s="10">
        <f>ROUND(L1822*K1822,2)</f>
        <v>729.36</v>
      </c>
    </row>
    <row r="1823" spans="1:13" ht="0.95" customHeight="1" x14ac:dyDescent="0.2">
      <c r="A1823" s="18"/>
      <c r="B1823" s="18"/>
      <c r="C1823" s="18"/>
      <c r="D1823" s="26"/>
      <c r="E1823" s="18"/>
      <c r="F1823" s="18"/>
      <c r="G1823" s="18"/>
      <c r="H1823" s="18"/>
      <c r="I1823" s="18"/>
      <c r="J1823" s="18"/>
      <c r="K1823" s="18"/>
      <c r="L1823" s="18"/>
      <c r="M1823" s="18"/>
    </row>
    <row r="1824" spans="1:13" ht="22.5" x14ac:dyDescent="0.2">
      <c r="A1824" s="12" t="s">
        <v>1464</v>
      </c>
      <c r="B1824" s="12" t="s">
        <v>20</v>
      </c>
      <c r="C1824" s="12" t="s">
        <v>111</v>
      </c>
      <c r="D1824" s="25" t="s">
        <v>1465</v>
      </c>
      <c r="E1824" s="11"/>
      <c r="F1824" s="11"/>
      <c r="G1824" s="11"/>
      <c r="H1824" s="11"/>
      <c r="I1824" s="11"/>
      <c r="J1824" s="11"/>
      <c r="K1824" s="13">
        <f>K1828</f>
        <v>3</v>
      </c>
      <c r="L1824" s="13">
        <f>L1828</f>
        <v>161.34</v>
      </c>
      <c r="M1824" s="13">
        <f>M1828</f>
        <v>484.02</v>
      </c>
    </row>
    <row r="1825" spans="1:13" ht="67.5" x14ac:dyDescent="0.2">
      <c r="A1825" s="11"/>
      <c r="B1825" s="11"/>
      <c r="C1825" s="11"/>
      <c r="D1825" s="19" t="s">
        <v>1466</v>
      </c>
      <c r="E1825" s="11"/>
      <c r="F1825" s="11"/>
      <c r="G1825" s="11"/>
      <c r="H1825" s="11"/>
      <c r="I1825" s="11"/>
      <c r="J1825" s="11"/>
      <c r="K1825" s="11"/>
      <c r="L1825" s="11"/>
      <c r="M1825" s="11"/>
    </row>
    <row r="1826" spans="1:13" x14ac:dyDescent="0.2">
      <c r="A1826" s="11"/>
      <c r="B1826" s="11"/>
      <c r="C1826" s="11"/>
      <c r="D1826" s="19"/>
      <c r="E1826" s="12" t="s">
        <v>1209</v>
      </c>
      <c r="F1826" s="11">
        <v>1</v>
      </c>
      <c r="G1826" s="17">
        <v>3</v>
      </c>
      <c r="H1826" s="17">
        <v>0</v>
      </c>
      <c r="I1826" s="17">
        <v>0</v>
      </c>
      <c r="J1826" s="13">
        <f>F1826*(G1826+ (G1826= 0))*(H1826+ (H1826= 0))*(I1826+ (I1826= 0))</f>
        <v>3</v>
      </c>
      <c r="K1826" s="11"/>
      <c r="L1826" s="11"/>
      <c r="M1826" s="11"/>
    </row>
    <row r="1827" spans="1:13" x14ac:dyDescent="0.2">
      <c r="A1827" s="11"/>
      <c r="B1827" s="11"/>
      <c r="C1827" s="11"/>
      <c r="D1827" s="19"/>
      <c r="E1827" s="12" t="s">
        <v>0</v>
      </c>
      <c r="F1827" s="11">
        <v>0</v>
      </c>
      <c r="G1827" s="17">
        <v>0</v>
      </c>
      <c r="H1827" s="17">
        <v>0</v>
      </c>
      <c r="I1827" s="17">
        <v>0</v>
      </c>
      <c r="J1827" s="13">
        <f>F1827*(G1827+ (G1827= 0))*(H1827+ (H1827= 0))*(I1827+ (I1827= 0))</f>
        <v>0</v>
      </c>
      <c r="K1827" s="11"/>
      <c r="L1827" s="11"/>
      <c r="M1827" s="11"/>
    </row>
    <row r="1828" spans="1:13" x14ac:dyDescent="0.2">
      <c r="A1828" s="11"/>
      <c r="B1828" s="11"/>
      <c r="C1828" s="11"/>
      <c r="D1828" s="19"/>
      <c r="E1828" s="11"/>
      <c r="F1828" s="11"/>
      <c r="G1828" s="11"/>
      <c r="H1828" s="11"/>
      <c r="I1828" s="11"/>
      <c r="J1828" s="16" t="s">
        <v>1467</v>
      </c>
      <c r="K1828" s="10">
        <f>SUM(J1826:J1827)</f>
        <v>3</v>
      </c>
      <c r="L1828" s="17">
        <v>161.34</v>
      </c>
      <c r="M1828" s="10">
        <f>ROUND(L1828*K1828,2)</f>
        <v>484.02</v>
      </c>
    </row>
    <row r="1829" spans="1:13" ht="0.95" customHeight="1" x14ac:dyDescent="0.2">
      <c r="A1829" s="18"/>
      <c r="B1829" s="18"/>
      <c r="C1829" s="18"/>
      <c r="D1829" s="26"/>
      <c r="E1829" s="18"/>
      <c r="F1829" s="18"/>
      <c r="G1829" s="18"/>
      <c r="H1829" s="18"/>
      <c r="I1829" s="18"/>
      <c r="J1829" s="18"/>
      <c r="K1829" s="18"/>
      <c r="L1829" s="18"/>
      <c r="M1829" s="18"/>
    </row>
    <row r="1830" spans="1:13" ht="22.5" x14ac:dyDescent="0.2">
      <c r="A1830" s="12" t="s">
        <v>1468</v>
      </c>
      <c r="B1830" s="12" t="s">
        <v>20</v>
      </c>
      <c r="C1830" s="12" t="s">
        <v>111</v>
      </c>
      <c r="D1830" s="25" t="s">
        <v>1469</v>
      </c>
      <c r="E1830" s="11"/>
      <c r="F1830" s="11"/>
      <c r="G1830" s="11"/>
      <c r="H1830" s="11"/>
      <c r="I1830" s="11"/>
      <c r="J1830" s="11"/>
      <c r="K1830" s="17">
        <v>50</v>
      </c>
      <c r="L1830" s="17">
        <v>10</v>
      </c>
      <c r="M1830" s="13">
        <f>ROUND(K1830*L1830,2)</f>
        <v>500</v>
      </c>
    </row>
    <row r="1831" spans="1:13" ht="45" x14ac:dyDescent="0.2">
      <c r="A1831" s="11"/>
      <c r="B1831" s="11"/>
      <c r="C1831" s="11"/>
      <c r="D1831" s="19" t="s">
        <v>1470</v>
      </c>
      <c r="E1831" s="11"/>
      <c r="F1831" s="11"/>
      <c r="G1831" s="11"/>
      <c r="H1831" s="11"/>
      <c r="I1831" s="11"/>
      <c r="J1831" s="11"/>
      <c r="K1831" s="11"/>
      <c r="L1831" s="11"/>
      <c r="M1831" s="11"/>
    </row>
    <row r="1832" spans="1:13" x14ac:dyDescent="0.2">
      <c r="A1832" s="11"/>
      <c r="B1832" s="11"/>
      <c r="C1832" s="11"/>
      <c r="D1832" s="19"/>
      <c r="E1832" s="11"/>
      <c r="F1832" s="11"/>
      <c r="G1832" s="11"/>
      <c r="H1832" s="11"/>
      <c r="I1832" s="11"/>
      <c r="J1832" s="16" t="s">
        <v>1471</v>
      </c>
      <c r="K1832" s="17">
        <v>1</v>
      </c>
      <c r="L1832" s="10">
        <f>M1773+M1782+M1791+M1798+M1807+M1816+M1822+M1828+M1830</f>
        <v>6603</v>
      </c>
      <c r="M1832" s="10">
        <f>ROUND(L1832*K1832,2)</f>
        <v>6603</v>
      </c>
    </row>
    <row r="1833" spans="1:13" ht="0.95" customHeight="1" x14ac:dyDescent="0.2">
      <c r="A1833" s="18"/>
      <c r="B1833" s="18"/>
      <c r="C1833" s="18"/>
      <c r="D1833" s="26"/>
      <c r="E1833" s="18"/>
      <c r="F1833" s="18"/>
      <c r="G1833" s="18"/>
      <c r="H1833" s="18"/>
      <c r="I1833" s="18"/>
      <c r="J1833" s="18"/>
      <c r="K1833" s="18"/>
      <c r="L1833" s="18"/>
      <c r="M1833" s="18"/>
    </row>
    <row r="1834" spans="1:13" x14ac:dyDescent="0.2">
      <c r="A1834" s="21" t="s">
        <v>1472</v>
      </c>
      <c r="B1834" s="21" t="s">
        <v>17</v>
      </c>
      <c r="C1834" s="21" t="s">
        <v>0</v>
      </c>
      <c r="D1834" s="27" t="s">
        <v>1473</v>
      </c>
      <c r="E1834" s="22"/>
      <c r="F1834" s="22"/>
      <c r="G1834" s="22"/>
      <c r="H1834" s="22"/>
      <c r="I1834" s="22"/>
      <c r="J1834" s="22"/>
      <c r="K1834" s="10">
        <f>K1844</f>
        <v>1</v>
      </c>
      <c r="L1834" s="10">
        <f>L1844</f>
        <v>5542.15</v>
      </c>
      <c r="M1834" s="10">
        <f>M1844</f>
        <v>5542.15</v>
      </c>
    </row>
    <row r="1835" spans="1:13" x14ac:dyDescent="0.2">
      <c r="A1835" s="11"/>
      <c r="B1835" s="11"/>
      <c r="C1835" s="11"/>
      <c r="D1835" s="19"/>
      <c r="E1835" s="11"/>
      <c r="F1835" s="11"/>
      <c r="G1835" s="11"/>
      <c r="H1835" s="11"/>
      <c r="I1835" s="11"/>
      <c r="J1835" s="11"/>
      <c r="K1835" s="11"/>
      <c r="L1835" s="11"/>
      <c r="M1835" s="11"/>
    </row>
    <row r="1836" spans="1:13" ht="22.5" x14ac:dyDescent="0.2">
      <c r="A1836" s="12" t="s">
        <v>1474</v>
      </c>
      <c r="B1836" s="12" t="s">
        <v>20</v>
      </c>
      <c r="C1836" s="12" t="s">
        <v>111</v>
      </c>
      <c r="D1836" s="25" t="s">
        <v>1475</v>
      </c>
      <c r="E1836" s="11"/>
      <c r="F1836" s="11"/>
      <c r="G1836" s="11"/>
      <c r="H1836" s="11"/>
      <c r="I1836" s="11"/>
      <c r="J1836" s="11"/>
      <c r="K1836" s="17">
        <v>1</v>
      </c>
      <c r="L1836" s="17">
        <v>1643.75</v>
      </c>
      <c r="M1836" s="13">
        <f>ROUND(K1836*L1836,2)</f>
        <v>1643.75</v>
      </c>
    </row>
    <row r="1837" spans="1:13" ht="135" x14ac:dyDescent="0.2">
      <c r="A1837" s="11"/>
      <c r="B1837" s="11"/>
      <c r="C1837" s="11"/>
      <c r="D1837" s="19" t="s">
        <v>1476</v>
      </c>
      <c r="E1837" s="11"/>
      <c r="F1837" s="11"/>
      <c r="G1837" s="11"/>
      <c r="H1837" s="11"/>
      <c r="I1837" s="11"/>
      <c r="J1837" s="11"/>
      <c r="K1837" s="11"/>
      <c r="L1837" s="11"/>
      <c r="M1837" s="11"/>
    </row>
    <row r="1838" spans="1:13" ht="22.5" x14ac:dyDescent="0.2">
      <c r="A1838" s="12" t="s">
        <v>1477</v>
      </c>
      <c r="B1838" s="12" t="s">
        <v>20</v>
      </c>
      <c r="C1838" s="12" t="s">
        <v>96</v>
      </c>
      <c r="D1838" s="25" t="s">
        <v>1478</v>
      </c>
      <c r="E1838" s="11"/>
      <c r="F1838" s="11"/>
      <c r="G1838" s="11"/>
      <c r="H1838" s="11"/>
      <c r="I1838" s="11"/>
      <c r="J1838" s="11"/>
      <c r="K1838" s="17">
        <v>50</v>
      </c>
      <c r="L1838" s="17">
        <v>5.62</v>
      </c>
      <c r="M1838" s="13">
        <f>ROUND(K1838*L1838,2)</f>
        <v>281</v>
      </c>
    </row>
    <row r="1839" spans="1:13" ht="56.25" x14ac:dyDescent="0.2">
      <c r="A1839" s="11"/>
      <c r="B1839" s="11"/>
      <c r="C1839" s="11"/>
      <c r="D1839" s="19" t="s">
        <v>1479</v>
      </c>
      <c r="E1839" s="11"/>
      <c r="F1839" s="11"/>
      <c r="G1839" s="11"/>
      <c r="H1839" s="11"/>
      <c r="I1839" s="11"/>
      <c r="J1839" s="11"/>
      <c r="K1839" s="11"/>
      <c r="L1839" s="11"/>
      <c r="M1839" s="11"/>
    </row>
    <row r="1840" spans="1:13" ht="22.5" x14ac:dyDescent="0.2">
      <c r="A1840" s="12" t="s">
        <v>1480</v>
      </c>
      <c r="B1840" s="12" t="s">
        <v>20</v>
      </c>
      <c r="C1840" s="12" t="s">
        <v>96</v>
      </c>
      <c r="D1840" s="25" t="s">
        <v>1481</v>
      </c>
      <c r="E1840" s="11"/>
      <c r="F1840" s="11"/>
      <c r="G1840" s="11"/>
      <c r="H1840" s="11"/>
      <c r="I1840" s="11"/>
      <c r="J1840" s="11"/>
      <c r="K1840" s="17">
        <v>125</v>
      </c>
      <c r="L1840" s="17">
        <v>23.72</v>
      </c>
      <c r="M1840" s="13">
        <f>ROUND(K1840*L1840,2)</f>
        <v>2965</v>
      </c>
    </row>
    <row r="1841" spans="1:13" ht="56.25" x14ac:dyDescent="0.2">
      <c r="A1841" s="11"/>
      <c r="B1841" s="11"/>
      <c r="C1841" s="11"/>
      <c r="D1841" s="19" t="s">
        <v>1482</v>
      </c>
      <c r="E1841" s="11"/>
      <c r="F1841" s="11"/>
      <c r="G1841" s="11"/>
      <c r="H1841" s="11"/>
      <c r="I1841" s="11"/>
      <c r="J1841" s="11"/>
      <c r="K1841" s="11"/>
      <c r="L1841" s="11"/>
      <c r="M1841" s="11"/>
    </row>
    <row r="1842" spans="1:13" ht="22.5" x14ac:dyDescent="0.2">
      <c r="A1842" s="12" t="s">
        <v>1383</v>
      </c>
      <c r="B1842" s="12" t="s">
        <v>20</v>
      </c>
      <c r="C1842" s="12" t="s">
        <v>96</v>
      </c>
      <c r="D1842" s="25" t="s">
        <v>1384</v>
      </c>
      <c r="E1842" s="11"/>
      <c r="F1842" s="11"/>
      <c r="G1842" s="11"/>
      <c r="H1842" s="11"/>
      <c r="I1842" s="11"/>
      <c r="J1842" s="11"/>
      <c r="K1842" s="17">
        <v>28</v>
      </c>
      <c r="L1842" s="17">
        <v>23.3</v>
      </c>
      <c r="M1842" s="13">
        <f>ROUND(K1842*L1842,2)</f>
        <v>652.4</v>
      </c>
    </row>
    <row r="1843" spans="1:13" ht="45" x14ac:dyDescent="0.2">
      <c r="A1843" s="11"/>
      <c r="B1843" s="11"/>
      <c r="C1843" s="11"/>
      <c r="D1843" s="19" t="s">
        <v>1385</v>
      </c>
      <c r="E1843" s="11"/>
      <c r="F1843" s="11"/>
      <c r="G1843" s="11"/>
      <c r="H1843" s="11"/>
      <c r="I1843" s="11"/>
      <c r="J1843" s="11"/>
      <c r="K1843" s="11"/>
      <c r="L1843" s="11"/>
      <c r="M1843" s="11"/>
    </row>
    <row r="1844" spans="1:13" x14ac:dyDescent="0.2">
      <c r="A1844" s="11"/>
      <c r="B1844" s="11"/>
      <c r="C1844" s="11"/>
      <c r="D1844" s="19"/>
      <c r="E1844" s="11"/>
      <c r="F1844" s="11"/>
      <c r="G1844" s="11"/>
      <c r="H1844" s="11"/>
      <c r="I1844" s="11"/>
      <c r="J1844" s="16" t="s">
        <v>1483</v>
      </c>
      <c r="K1844" s="17">
        <v>1</v>
      </c>
      <c r="L1844" s="10">
        <f>M1836+M1838+M1840+M1842</f>
        <v>5542.15</v>
      </c>
      <c r="M1844" s="10">
        <f>ROUND(L1844*K1844,2)</f>
        <v>5542.15</v>
      </c>
    </row>
    <row r="1845" spans="1:13" ht="0.95" customHeight="1" x14ac:dyDescent="0.2">
      <c r="A1845" s="18"/>
      <c r="B1845" s="18"/>
      <c r="C1845" s="18"/>
      <c r="D1845" s="26"/>
      <c r="E1845" s="18"/>
      <c r="F1845" s="18"/>
      <c r="G1845" s="18"/>
      <c r="H1845" s="18"/>
      <c r="I1845" s="18"/>
      <c r="J1845" s="18"/>
      <c r="K1845" s="18"/>
      <c r="L1845" s="18"/>
      <c r="M1845" s="18"/>
    </row>
    <row r="1846" spans="1:13" x14ac:dyDescent="0.2">
      <c r="A1846" s="11"/>
      <c r="B1846" s="11"/>
      <c r="C1846" s="11"/>
      <c r="D1846" s="19"/>
      <c r="E1846" s="11"/>
      <c r="F1846" s="11"/>
      <c r="G1846" s="11"/>
      <c r="H1846" s="11"/>
      <c r="I1846" s="11"/>
      <c r="J1846" s="16" t="s">
        <v>1484</v>
      </c>
      <c r="K1846" s="20">
        <v>1</v>
      </c>
      <c r="L1846" s="10">
        <f>M1645+M1665+M1683+M1762+M1832+M1844</f>
        <v>59087.79</v>
      </c>
      <c r="M1846" s="10">
        <f>ROUND(L1846*K1846,2)</f>
        <v>59087.79</v>
      </c>
    </row>
    <row r="1847" spans="1:13" ht="0.95" customHeight="1" x14ac:dyDescent="0.2">
      <c r="A1847" s="18"/>
      <c r="B1847" s="18"/>
      <c r="C1847" s="18"/>
      <c r="D1847" s="26"/>
      <c r="E1847" s="18"/>
      <c r="F1847" s="18"/>
      <c r="G1847" s="18"/>
      <c r="H1847" s="18"/>
      <c r="I1847" s="18"/>
      <c r="J1847" s="18"/>
      <c r="K1847" s="18"/>
      <c r="L1847" s="18"/>
      <c r="M1847" s="18"/>
    </row>
    <row r="1848" spans="1:13" x14ac:dyDescent="0.2">
      <c r="A1848" s="7" t="s">
        <v>1485</v>
      </c>
      <c r="B1848" s="7" t="s">
        <v>17</v>
      </c>
      <c r="C1848" s="7" t="s">
        <v>0</v>
      </c>
      <c r="D1848" s="24" t="s">
        <v>1486</v>
      </c>
      <c r="E1848" s="8"/>
      <c r="F1848" s="8"/>
      <c r="G1848" s="8"/>
      <c r="H1848" s="8"/>
      <c r="I1848" s="8"/>
      <c r="J1848" s="8"/>
      <c r="K1848" s="9">
        <f>K1941</f>
        <v>1</v>
      </c>
      <c r="L1848" s="10">
        <f>L1941</f>
        <v>39312.71</v>
      </c>
      <c r="M1848" s="10">
        <f>M1941</f>
        <v>39312.71</v>
      </c>
    </row>
    <row r="1849" spans="1:13" x14ac:dyDescent="0.2">
      <c r="A1849" s="11"/>
      <c r="B1849" s="11"/>
      <c r="C1849" s="11"/>
      <c r="D1849" s="19"/>
      <c r="E1849" s="11"/>
      <c r="F1849" s="11"/>
      <c r="G1849" s="11"/>
      <c r="H1849" s="11"/>
      <c r="I1849" s="11"/>
      <c r="J1849" s="11"/>
      <c r="K1849" s="11"/>
      <c r="L1849" s="11"/>
      <c r="M1849" s="11"/>
    </row>
    <row r="1850" spans="1:13" x14ac:dyDescent="0.2">
      <c r="A1850" s="21" t="s">
        <v>1487</v>
      </c>
      <c r="B1850" s="21" t="s">
        <v>17</v>
      </c>
      <c r="C1850" s="21" t="s">
        <v>0</v>
      </c>
      <c r="D1850" s="27" t="s">
        <v>1488</v>
      </c>
      <c r="E1850" s="22"/>
      <c r="F1850" s="22"/>
      <c r="G1850" s="22"/>
      <c r="H1850" s="22"/>
      <c r="I1850" s="22"/>
      <c r="J1850" s="22"/>
      <c r="K1850" s="10">
        <f>K1939</f>
        <v>1</v>
      </c>
      <c r="L1850" s="10">
        <f>L1939</f>
        <v>39312.71</v>
      </c>
      <c r="M1850" s="10">
        <f>M1939</f>
        <v>39312.71</v>
      </c>
    </row>
    <row r="1851" spans="1:13" x14ac:dyDescent="0.2">
      <c r="A1851" s="11"/>
      <c r="B1851" s="11"/>
      <c r="C1851" s="11"/>
      <c r="D1851" s="19"/>
      <c r="E1851" s="11"/>
      <c r="F1851" s="11"/>
      <c r="G1851" s="11"/>
      <c r="H1851" s="11"/>
      <c r="I1851" s="11"/>
      <c r="J1851" s="11"/>
      <c r="K1851" s="11"/>
      <c r="L1851" s="11"/>
      <c r="M1851" s="11"/>
    </row>
    <row r="1852" spans="1:13" x14ac:dyDescent="0.2">
      <c r="A1852" s="12" t="s">
        <v>1489</v>
      </c>
      <c r="B1852" s="12" t="s">
        <v>20</v>
      </c>
      <c r="C1852" s="12" t="s">
        <v>111</v>
      </c>
      <c r="D1852" s="25" t="s">
        <v>1490</v>
      </c>
      <c r="E1852" s="11"/>
      <c r="F1852" s="11"/>
      <c r="G1852" s="11"/>
      <c r="H1852" s="11"/>
      <c r="I1852" s="11"/>
      <c r="J1852" s="11"/>
      <c r="K1852" s="13">
        <f>K1857</f>
        <v>9</v>
      </c>
      <c r="L1852" s="13">
        <f>L1857</f>
        <v>103</v>
      </c>
      <c r="M1852" s="13">
        <f>M1857</f>
        <v>927</v>
      </c>
    </row>
    <row r="1853" spans="1:13" ht="90" x14ac:dyDescent="0.2">
      <c r="A1853" s="11"/>
      <c r="B1853" s="11"/>
      <c r="C1853" s="11"/>
      <c r="D1853" s="19" t="s">
        <v>1491</v>
      </c>
      <c r="E1853" s="11"/>
      <c r="F1853" s="11"/>
      <c r="G1853" s="11"/>
      <c r="H1853" s="11"/>
      <c r="I1853" s="11"/>
      <c r="J1853" s="11"/>
      <c r="K1853" s="11"/>
      <c r="L1853" s="11"/>
      <c r="M1853" s="11"/>
    </row>
    <row r="1854" spans="1:13" x14ac:dyDescent="0.2">
      <c r="A1854" s="11"/>
      <c r="B1854" s="11"/>
      <c r="C1854" s="11"/>
      <c r="D1854" s="19"/>
      <c r="E1854" s="12" t="s">
        <v>1218</v>
      </c>
      <c r="F1854" s="11">
        <v>1</v>
      </c>
      <c r="G1854" s="17">
        <v>1</v>
      </c>
      <c r="H1854" s="17">
        <v>0</v>
      </c>
      <c r="I1854" s="17">
        <v>0</v>
      </c>
      <c r="J1854" s="13">
        <f>F1854*(G1854+ (G1854= 0))*(H1854+ (H1854= 0))*(I1854+ (I1854= 0))</f>
        <v>1</v>
      </c>
      <c r="K1854" s="11"/>
      <c r="L1854" s="11"/>
      <c r="M1854" s="11"/>
    </row>
    <row r="1855" spans="1:13" x14ac:dyDescent="0.2">
      <c r="A1855" s="11"/>
      <c r="B1855" s="11"/>
      <c r="C1855" s="11"/>
      <c r="D1855" s="19"/>
      <c r="E1855" s="12" t="s">
        <v>1209</v>
      </c>
      <c r="F1855" s="11">
        <v>1</v>
      </c>
      <c r="G1855" s="17">
        <v>8</v>
      </c>
      <c r="H1855" s="17">
        <v>0</v>
      </c>
      <c r="I1855" s="17">
        <v>0</v>
      </c>
      <c r="J1855" s="13">
        <f>F1855*(G1855+ (G1855= 0))*(H1855+ (H1855= 0))*(I1855+ (I1855= 0))</f>
        <v>8</v>
      </c>
      <c r="K1855" s="11"/>
      <c r="L1855" s="11"/>
      <c r="M1855" s="11"/>
    </row>
    <row r="1856" spans="1:13" x14ac:dyDescent="0.2">
      <c r="A1856" s="11"/>
      <c r="B1856" s="11"/>
      <c r="C1856" s="11"/>
      <c r="D1856" s="19"/>
      <c r="E1856" s="12" t="s">
        <v>0</v>
      </c>
      <c r="F1856" s="11">
        <v>0</v>
      </c>
      <c r="G1856" s="17">
        <v>0</v>
      </c>
      <c r="H1856" s="17">
        <v>0</v>
      </c>
      <c r="I1856" s="17">
        <v>0</v>
      </c>
      <c r="J1856" s="13">
        <f>F1856*(G1856+ (G1856= 0))*(H1856+ (H1856= 0))*(I1856+ (I1856= 0))</f>
        <v>0</v>
      </c>
      <c r="K1856" s="11"/>
      <c r="L1856" s="11"/>
      <c r="M1856" s="11"/>
    </row>
    <row r="1857" spans="1:13" x14ac:dyDescent="0.2">
      <c r="A1857" s="11"/>
      <c r="B1857" s="11"/>
      <c r="C1857" s="11"/>
      <c r="D1857" s="19"/>
      <c r="E1857" s="11"/>
      <c r="F1857" s="11"/>
      <c r="G1857" s="11"/>
      <c r="H1857" s="11"/>
      <c r="I1857" s="11"/>
      <c r="J1857" s="16" t="s">
        <v>1492</v>
      </c>
      <c r="K1857" s="10">
        <f>SUM(J1854:J1856)</f>
        <v>9</v>
      </c>
      <c r="L1857" s="17">
        <v>103</v>
      </c>
      <c r="M1857" s="10">
        <f>ROUND(L1857*K1857,2)</f>
        <v>927</v>
      </c>
    </row>
    <row r="1858" spans="1:13" ht="0.95" customHeight="1" x14ac:dyDescent="0.2">
      <c r="A1858" s="18"/>
      <c r="B1858" s="18"/>
      <c r="C1858" s="18"/>
      <c r="D1858" s="26"/>
      <c r="E1858" s="18"/>
      <c r="F1858" s="18"/>
      <c r="G1858" s="18"/>
      <c r="H1858" s="18"/>
      <c r="I1858" s="18"/>
      <c r="J1858" s="18"/>
      <c r="K1858" s="18"/>
      <c r="L1858" s="18"/>
      <c r="M1858" s="18"/>
    </row>
    <row r="1859" spans="1:13" ht="22.5" x14ac:dyDescent="0.2">
      <c r="A1859" s="12" t="s">
        <v>1493</v>
      </c>
      <c r="B1859" s="12" t="s">
        <v>20</v>
      </c>
      <c r="C1859" s="12" t="s">
        <v>111</v>
      </c>
      <c r="D1859" s="25" t="s">
        <v>1494</v>
      </c>
      <c r="E1859" s="11"/>
      <c r="F1859" s="11"/>
      <c r="G1859" s="11"/>
      <c r="H1859" s="11"/>
      <c r="I1859" s="11"/>
      <c r="J1859" s="11"/>
      <c r="K1859" s="13">
        <f>K1866</f>
        <v>37</v>
      </c>
      <c r="L1859" s="13">
        <f>L1866</f>
        <v>58</v>
      </c>
      <c r="M1859" s="13">
        <f>M1866</f>
        <v>2146</v>
      </c>
    </row>
    <row r="1860" spans="1:13" ht="101.25" x14ac:dyDescent="0.2">
      <c r="A1860" s="11"/>
      <c r="B1860" s="11"/>
      <c r="C1860" s="11"/>
      <c r="D1860" s="19" t="s">
        <v>1495</v>
      </c>
      <c r="E1860" s="11"/>
      <c r="F1860" s="11"/>
      <c r="G1860" s="11"/>
      <c r="H1860" s="11"/>
      <c r="I1860" s="11"/>
      <c r="J1860" s="11"/>
      <c r="K1860" s="11"/>
      <c r="L1860" s="11"/>
      <c r="M1860" s="11"/>
    </row>
    <row r="1861" spans="1:13" x14ac:dyDescent="0.2">
      <c r="A1861" s="11"/>
      <c r="B1861" s="11"/>
      <c r="C1861" s="11"/>
      <c r="D1861" s="19"/>
      <c r="E1861" s="12" t="s">
        <v>1204</v>
      </c>
      <c r="F1861" s="11">
        <v>1</v>
      </c>
      <c r="G1861" s="17">
        <v>13</v>
      </c>
      <c r="H1861" s="17">
        <v>0</v>
      </c>
      <c r="I1861" s="17">
        <v>0</v>
      </c>
      <c r="J1861" s="13">
        <f>F1861*(G1861+ (G1861= 0))*(H1861+ (H1861= 0))*(I1861+ (I1861= 0))</f>
        <v>13</v>
      </c>
      <c r="K1861" s="11"/>
      <c r="L1861" s="11"/>
      <c r="M1861" s="11"/>
    </row>
    <row r="1862" spans="1:13" x14ac:dyDescent="0.2">
      <c r="A1862" s="11"/>
      <c r="B1862" s="11"/>
      <c r="C1862" s="11"/>
      <c r="D1862" s="19"/>
      <c r="E1862" s="12" t="s">
        <v>1218</v>
      </c>
      <c r="F1862" s="11">
        <v>1</v>
      </c>
      <c r="G1862" s="17">
        <v>10</v>
      </c>
      <c r="H1862" s="17">
        <v>0</v>
      </c>
      <c r="I1862" s="17">
        <v>0</v>
      </c>
      <c r="J1862" s="13">
        <f>F1862*(G1862+ (G1862= 0))*(H1862+ (H1862= 0))*(I1862+ (I1862= 0))</f>
        <v>10</v>
      </c>
      <c r="K1862" s="11"/>
      <c r="L1862" s="11"/>
      <c r="M1862" s="11"/>
    </row>
    <row r="1863" spans="1:13" x14ac:dyDescent="0.2">
      <c r="A1863" s="11"/>
      <c r="B1863" s="11"/>
      <c r="C1863" s="11"/>
      <c r="D1863" s="19"/>
      <c r="E1863" s="12" t="s">
        <v>1209</v>
      </c>
      <c r="F1863" s="11">
        <v>1</v>
      </c>
      <c r="G1863" s="17">
        <v>5</v>
      </c>
      <c r="H1863" s="17">
        <v>0</v>
      </c>
      <c r="I1863" s="17">
        <v>0</v>
      </c>
      <c r="J1863" s="13">
        <f>F1863*(G1863+ (G1863= 0))*(H1863+ (H1863= 0))*(I1863+ (I1863= 0))</f>
        <v>5</v>
      </c>
      <c r="K1863" s="11"/>
      <c r="L1863" s="11"/>
      <c r="M1863" s="11"/>
    </row>
    <row r="1864" spans="1:13" x14ac:dyDescent="0.2">
      <c r="A1864" s="11"/>
      <c r="B1864" s="11"/>
      <c r="C1864" s="11"/>
      <c r="D1864" s="19"/>
      <c r="E1864" s="12" t="s">
        <v>1311</v>
      </c>
      <c r="F1864" s="11">
        <v>1</v>
      </c>
      <c r="G1864" s="17">
        <v>9</v>
      </c>
      <c r="H1864" s="17">
        <v>0</v>
      </c>
      <c r="I1864" s="17">
        <v>0</v>
      </c>
      <c r="J1864" s="13">
        <f>F1864*(G1864+ (G1864= 0))*(H1864+ (H1864= 0))*(I1864+ (I1864= 0))</f>
        <v>9</v>
      </c>
      <c r="K1864" s="11"/>
      <c r="L1864" s="11"/>
      <c r="M1864" s="11"/>
    </row>
    <row r="1865" spans="1:13" x14ac:dyDescent="0.2">
      <c r="A1865" s="11"/>
      <c r="B1865" s="11"/>
      <c r="C1865" s="11"/>
      <c r="D1865" s="19"/>
      <c r="E1865" s="12" t="s">
        <v>0</v>
      </c>
      <c r="F1865" s="11">
        <v>0</v>
      </c>
      <c r="G1865" s="17">
        <v>0</v>
      </c>
      <c r="H1865" s="17">
        <v>0</v>
      </c>
      <c r="I1865" s="17">
        <v>0</v>
      </c>
      <c r="J1865" s="13">
        <f>F1865*(G1865+ (G1865= 0))*(H1865+ (H1865= 0))*(I1865+ (I1865= 0))</f>
        <v>0</v>
      </c>
      <c r="K1865" s="11"/>
      <c r="L1865" s="11"/>
      <c r="M1865" s="11"/>
    </row>
    <row r="1866" spans="1:13" x14ac:dyDescent="0.2">
      <c r="A1866" s="11"/>
      <c r="B1866" s="11"/>
      <c r="C1866" s="11"/>
      <c r="D1866" s="19"/>
      <c r="E1866" s="11"/>
      <c r="F1866" s="11"/>
      <c r="G1866" s="11"/>
      <c r="H1866" s="11"/>
      <c r="I1866" s="11"/>
      <c r="J1866" s="16" t="s">
        <v>1496</v>
      </c>
      <c r="K1866" s="10">
        <f>SUM(J1861:J1865)</f>
        <v>37</v>
      </c>
      <c r="L1866" s="17">
        <v>58</v>
      </c>
      <c r="M1866" s="10">
        <f>ROUND(L1866*K1866,2)</f>
        <v>2146</v>
      </c>
    </row>
    <row r="1867" spans="1:13" ht="0.95" customHeight="1" x14ac:dyDescent="0.2">
      <c r="A1867" s="18"/>
      <c r="B1867" s="18"/>
      <c r="C1867" s="18"/>
      <c r="D1867" s="26"/>
      <c r="E1867" s="18"/>
      <c r="F1867" s="18"/>
      <c r="G1867" s="18"/>
      <c r="H1867" s="18"/>
      <c r="I1867" s="18"/>
      <c r="J1867" s="18"/>
      <c r="K1867" s="18"/>
      <c r="L1867" s="18"/>
      <c r="M1867" s="18"/>
    </row>
    <row r="1868" spans="1:13" ht="22.5" x14ac:dyDescent="0.2">
      <c r="A1868" s="12" t="s">
        <v>1497</v>
      </c>
      <c r="B1868" s="12" t="s">
        <v>20</v>
      </c>
      <c r="C1868" s="12" t="s">
        <v>111</v>
      </c>
      <c r="D1868" s="25" t="s">
        <v>1498</v>
      </c>
      <c r="E1868" s="11"/>
      <c r="F1868" s="11"/>
      <c r="G1868" s="11"/>
      <c r="H1868" s="11"/>
      <c r="I1868" s="11"/>
      <c r="J1868" s="11"/>
      <c r="K1868" s="13">
        <f>K1874</f>
        <v>67</v>
      </c>
      <c r="L1868" s="13">
        <f>L1874</f>
        <v>63.44</v>
      </c>
      <c r="M1868" s="13">
        <f>M1874</f>
        <v>4250.4799999999996</v>
      </c>
    </row>
    <row r="1869" spans="1:13" ht="45" x14ac:dyDescent="0.2">
      <c r="A1869" s="11"/>
      <c r="B1869" s="11"/>
      <c r="C1869" s="11"/>
      <c r="D1869" s="19" t="s">
        <v>1499</v>
      </c>
      <c r="E1869" s="11"/>
      <c r="F1869" s="11"/>
      <c r="G1869" s="11"/>
      <c r="H1869" s="11"/>
      <c r="I1869" s="11"/>
      <c r="J1869" s="11"/>
      <c r="K1869" s="11"/>
      <c r="L1869" s="11"/>
      <c r="M1869" s="11"/>
    </row>
    <row r="1870" spans="1:13" x14ac:dyDescent="0.2">
      <c r="A1870" s="11"/>
      <c r="B1870" s="11"/>
      <c r="C1870" s="11"/>
      <c r="D1870" s="19"/>
      <c r="E1870" s="12" t="s">
        <v>1204</v>
      </c>
      <c r="F1870" s="11">
        <v>1</v>
      </c>
      <c r="G1870" s="17">
        <v>21</v>
      </c>
      <c r="H1870" s="17">
        <v>0</v>
      </c>
      <c r="I1870" s="17">
        <v>0</v>
      </c>
      <c r="J1870" s="13">
        <f>F1870*(G1870+ (G1870= 0))*(H1870+ (H1870= 0))*(I1870+ (I1870= 0))</f>
        <v>21</v>
      </c>
      <c r="K1870" s="11"/>
      <c r="L1870" s="11"/>
      <c r="M1870" s="11"/>
    </row>
    <row r="1871" spans="1:13" x14ac:dyDescent="0.2">
      <c r="A1871" s="11"/>
      <c r="B1871" s="11"/>
      <c r="C1871" s="11"/>
      <c r="D1871" s="19"/>
      <c r="E1871" s="12" t="s">
        <v>1218</v>
      </c>
      <c r="F1871" s="11">
        <v>1</v>
      </c>
      <c r="G1871" s="17">
        <v>23</v>
      </c>
      <c r="H1871" s="17">
        <v>0</v>
      </c>
      <c r="I1871" s="17">
        <v>0</v>
      </c>
      <c r="J1871" s="13">
        <f>F1871*(G1871+ (G1871= 0))*(H1871+ (H1871= 0))*(I1871+ (I1871= 0))</f>
        <v>23</v>
      </c>
      <c r="K1871" s="11"/>
      <c r="L1871" s="11"/>
      <c r="M1871" s="11"/>
    </row>
    <row r="1872" spans="1:13" x14ac:dyDescent="0.2">
      <c r="A1872" s="11"/>
      <c r="B1872" s="11"/>
      <c r="C1872" s="11"/>
      <c r="D1872" s="19"/>
      <c r="E1872" s="12" t="s">
        <v>1209</v>
      </c>
      <c r="F1872" s="11">
        <v>1</v>
      </c>
      <c r="G1872" s="17">
        <v>23</v>
      </c>
      <c r="H1872" s="17">
        <v>0</v>
      </c>
      <c r="I1872" s="17">
        <v>0</v>
      </c>
      <c r="J1872" s="13">
        <f>F1872*(G1872+ (G1872= 0))*(H1872+ (H1872= 0))*(I1872+ (I1872= 0))</f>
        <v>23</v>
      </c>
      <c r="K1872" s="11"/>
      <c r="L1872" s="11"/>
      <c r="M1872" s="11"/>
    </row>
    <row r="1873" spans="1:13" x14ac:dyDescent="0.2">
      <c r="A1873" s="11"/>
      <c r="B1873" s="11"/>
      <c r="C1873" s="11"/>
      <c r="D1873" s="19"/>
      <c r="E1873" s="12" t="s">
        <v>0</v>
      </c>
      <c r="F1873" s="11">
        <v>0</v>
      </c>
      <c r="G1873" s="17">
        <v>0</v>
      </c>
      <c r="H1873" s="17">
        <v>0</v>
      </c>
      <c r="I1873" s="17">
        <v>0</v>
      </c>
      <c r="J1873" s="13">
        <f>F1873*(G1873+ (G1873= 0))*(H1873+ (H1873= 0))*(I1873+ (I1873= 0))</f>
        <v>0</v>
      </c>
      <c r="K1873" s="11"/>
      <c r="L1873" s="11"/>
      <c r="M1873" s="11"/>
    </row>
    <row r="1874" spans="1:13" x14ac:dyDescent="0.2">
      <c r="A1874" s="11"/>
      <c r="B1874" s="11"/>
      <c r="C1874" s="11"/>
      <c r="D1874" s="19"/>
      <c r="E1874" s="11"/>
      <c r="F1874" s="11"/>
      <c r="G1874" s="11"/>
      <c r="H1874" s="11"/>
      <c r="I1874" s="11"/>
      <c r="J1874" s="16" t="s">
        <v>1500</v>
      </c>
      <c r="K1874" s="10">
        <f>SUM(J1870:J1873)</f>
        <v>67</v>
      </c>
      <c r="L1874" s="17">
        <v>63.44</v>
      </c>
      <c r="M1874" s="10">
        <f>ROUND(L1874*K1874,2)</f>
        <v>4250.4799999999996</v>
      </c>
    </row>
    <row r="1875" spans="1:13" ht="0.95" customHeight="1" x14ac:dyDescent="0.2">
      <c r="A1875" s="18"/>
      <c r="B1875" s="18"/>
      <c r="C1875" s="18"/>
      <c r="D1875" s="26"/>
      <c r="E1875" s="18"/>
      <c r="F1875" s="18"/>
      <c r="G1875" s="18"/>
      <c r="H1875" s="18"/>
      <c r="I1875" s="18"/>
      <c r="J1875" s="18"/>
      <c r="K1875" s="18"/>
      <c r="L1875" s="18"/>
      <c r="M1875" s="18"/>
    </row>
    <row r="1876" spans="1:13" ht="22.5" x14ac:dyDescent="0.2">
      <c r="A1876" s="12" t="s">
        <v>1501</v>
      </c>
      <c r="B1876" s="12" t="s">
        <v>20</v>
      </c>
      <c r="C1876" s="12" t="s">
        <v>111</v>
      </c>
      <c r="D1876" s="25" t="s">
        <v>1502</v>
      </c>
      <c r="E1876" s="11"/>
      <c r="F1876" s="11"/>
      <c r="G1876" s="11"/>
      <c r="H1876" s="11"/>
      <c r="I1876" s="11"/>
      <c r="J1876" s="11"/>
      <c r="K1876" s="13">
        <f>K1880</f>
        <v>5</v>
      </c>
      <c r="L1876" s="13">
        <f>L1880</f>
        <v>58.44</v>
      </c>
      <c r="M1876" s="13">
        <f>M1880</f>
        <v>292.2</v>
      </c>
    </row>
    <row r="1877" spans="1:13" ht="45" x14ac:dyDescent="0.2">
      <c r="A1877" s="11"/>
      <c r="B1877" s="11"/>
      <c r="C1877" s="11"/>
      <c r="D1877" s="19" t="s">
        <v>1503</v>
      </c>
      <c r="E1877" s="11"/>
      <c r="F1877" s="11"/>
      <c r="G1877" s="11"/>
      <c r="H1877" s="11"/>
      <c r="I1877" s="11"/>
      <c r="J1877" s="11"/>
      <c r="K1877" s="11"/>
      <c r="L1877" s="11"/>
      <c r="M1877" s="11"/>
    </row>
    <row r="1878" spans="1:13" x14ac:dyDescent="0.2">
      <c r="A1878" s="11"/>
      <c r="B1878" s="11"/>
      <c r="C1878" s="11"/>
      <c r="D1878" s="19"/>
      <c r="E1878" s="12" t="s">
        <v>1218</v>
      </c>
      <c r="F1878" s="11">
        <v>1</v>
      </c>
      <c r="G1878" s="17">
        <v>5</v>
      </c>
      <c r="H1878" s="17">
        <v>0</v>
      </c>
      <c r="I1878" s="17">
        <v>0</v>
      </c>
      <c r="J1878" s="13">
        <f>F1878*(G1878+ (G1878= 0))*(H1878+ (H1878= 0))*(I1878+ (I1878= 0))</f>
        <v>5</v>
      </c>
      <c r="K1878" s="11"/>
      <c r="L1878" s="11"/>
      <c r="M1878" s="11"/>
    </row>
    <row r="1879" spans="1:13" x14ac:dyDescent="0.2">
      <c r="A1879" s="11"/>
      <c r="B1879" s="11"/>
      <c r="C1879" s="11"/>
      <c r="D1879" s="19"/>
      <c r="E1879" s="12" t="s">
        <v>0</v>
      </c>
      <c r="F1879" s="11">
        <v>0</v>
      </c>
      <c r="G1879" s="17">
        <v>0</v>
      </c>
      <c r="H1879" s="17">
        <v>0</v>
      </c>
      <c r="I1879" s="17">
        <v>0</v>
      </c>
      <c r="J1879" s="13">
        <f>F1879*(G1879+ (G1879= 0))*(H1879+ (H1879= 0))*(I1879+ (I1879= 0))</f>
        <v>0</v>
      </c>
      <c r="K1879" s="11"/>
      <c r="L1879" s="11"/>
      <c r="M1879" s="11"/>
    </row>
    <row r="1880" spans="1:13" x14ac:dyDescent="0.2">
      <c r="A1880" s="11"/>
      <c r="B1880" s="11"/>
      <c r="C1880" s="11"/>
      <c r="D1880" s="19"/>
      <c r="E1880" s="11"/>
      <c r="F1880" s="11"/>
      <c r="G1880" s="11"/>
      <c r="H1880" s="11"/>
      <c r="I1880" s="11"/>
      <c r="J1880" s="16" t="s">
        <v>1504</v>
      </c>
      <c r="K1880" s="10">
        <f>SUM(J1878:J1879)</f>
        <v>5</v>
      </c>
      <c r="L1880" s="17">
        <v>58.44</v>
      </c>
      <c r="M1880" s="10">
        <f>ROUND(L1880*K1880,2)</f>
        <v>292.2</v>
      </c>
    </row>
    <row r="1881" spans="1:13" ht="0.95" customHeight="1" x14ac:dyDescent="0.2">
      <c r="A1881" s="18"/>
      <c r="B1881" s="18"/>
      <c r="C1881" s="18"/>
      <c r="D1881" s="26"/>
      <c r="E1881" s="18"/>
      <c r="F1881" s="18"/>
      <c r="G1881" s="18"/>
      <c r="H1881" s="18"/>
      <c r="I1881" s="18"/>
      <c r="J1881" s="18"/>
      <c r="K1881" s="18"/>
      <c r="L1881" s="18"/>
      <c r="M1881" s="18"/>
    </row>
    <row r="1882" spans="1:13" x14ac:dyDescent="0.2">
      <c r="A1882" s="12" t="s">
        <v>1505</v>
      </c>
      <c r="B1882" s="12" t="s">
        <v>20</v>
      </c>
      <c r="C1882" s="12" t="s">
        <v>111</v>
      </c>
      <c r="D1882" s="25" t="s">
        <v>1506</v>
      </c>
      <c r="E1882" s="11"/>
      <c r="F1882" s="11"/>
      <c r="G1882" s="11"/>
      <c r="H1882" s="11"/>
      <c r="I1882" s="11"/>
      <c r="J1882" s="11"/>
      <c r="K1882" s="13">
        <f>K1886</f>
        <v>6</v>
      </c>
      <c r="L1882" s="13">
        <f>L1886</f>
        <v>183.44</v>
      </c>
      <c r="M1882" s="13">
        <f>M1886</f>
        <v>1100.6400000000001</v>
      </c>
    </row>
    <row r="1883" spans="1:13" ht="56.25" x14ac:dyDescent="0.2">
      <c r="A1883" s="11"/>
      <c r="B1883" s="11"/>
      <c r="C1883" s="11"/>
      <c r="D1883" s="19" t="s">
        <v>1507</v>
      </c>
      <c r="E1883" s="11"/>
      <c r="F1883" s="11"/>
      <c r="G1883" s="11"/>
      <c r="H1883" s="11"/>
      <c r="I1883" s="11"/>
      <c r="J1883" s="11"/>
      <c r="K1883" s="11"/>
      <c r="L1883" s="11"/>
      <c r="M1883" s="11"/>
    </row>
    <row r="1884" spans="1:13" x14ac:dyDescent="0.2">
      <c r="A1884" s="11"/>
      <c r="B1884" s="11"/>
      <c r="C1884" s="11"/>
      <c r="D1884" s="19"/>
      <c r="E1884" s="12" t="s">
        <v>1204</v>
      </c>
      <c r="F1884" s="11">
        <v>1</v>
      </c>
      <c r="G1884" s="17">
        <v>6</v>
      </c>
      <c r="H1884" s="17">
        <v>0</v>
      </c>
      <c r="I1884" s="17">
        <v>0</v>
      </c>
      <c r="J1884" s="13">
        <f>F1884*(G1884+ (G1884= 0))*(H1884+ (H1884= 0))*(I1884+ (I1884= 0))</f>
        <v>6</v>
      </c>
      <c r="K1884" s="11"/>
      <c r="L1884" s="11"/>
      <c r="M1884" s="11"/>
    </row>
    <row r="1885" spans="1:13" x14ac:dyDescent="0.2">
      <c r="A1885" s="11"/>
      <c r="B1885" s="11"/>
      <c r="C1885" s="11"/>
      <c r="D1885" s="19"/>
      <c r="E1885" s="12" t="s">
        <v>0</v>
      </c>
      <c r="F1885" s="11">
        <v>0</v>
      </c>
      <c r="G1885" s="17">
        <v>0</v>
      </c>
      <c r="H1885" s="17">
        <v>0</v>
      </c>
      <c r="I1885" s="17">
        <v>0</v>
      </c>
      <c r="J1885" s="13">
        <f>F1885*(G1885+ (G1885= 0))*(H1885+ (H1885= 0))*(I1885+ (I1885= 0))</f>
        <v>0</v>
      </c>
      <c r="K1885" s="11"/>
      <c r="L1885" s="11"/>
      <c r="M1885" s="11"/>
    </row>
    <row r="1886" spans="1:13" x14ac:dyDescent="0.2">
      <c r="A1886" s="11"/>
      <c r="B1886" s="11"/>
      <c r="C1886" s="11"/>
      <c r="D1886" s="19"/>
      <c r="E1886" s="11"/>
      <c r="F1886" s="11"/>
      <c r="G1886" s="11"/>
      <c r="H1886" s="11"/>
      <c r="I1886" s="11"/>
      <c r="J1886" s="16" t="s">
        <v>1508</v>
      </c>
      <c r="K1886" s="10">
        <f>SUM(J1884:J1885)</f>
        <v>6</v>
      </c>
      <c r="L1886" s="17">
        <v>183.44</v>
      </c>
      <c r="M1886" s="10">
        <f>ROUND(L1886*K1886,2)</f>
        <v>1100.6400000000001</v>
      </c>
    </row>
    <row r="1887" spans="1:13" ht="0.95" customHeight="1" x14ac:dyDescent="0.2">
      <c r="A1887" s="18"/>
      <c r="B1887" s="18"/>
      <c r="C1887" s="18"/>
      <c r="D1887" s="26"/>
      <c r="E1887" s="18"/>
      <c r="F1887" s="18"/>
      <c r="G1887" s="18"/>
      <c r="H1887" s="18"/>
      <c r="I1887" s="18"/>
      <c r="J1887" s="18"/>
      <c r="K1887" s="18"/>
      <c r="L1887" s="18"/>
      <c r="M1887" s="18"/>
    </row>
    <row r="1888" spans="1:13" x14ac:dyDescent="0.2">
      <c r="A1888" s="12" t="s">
        <v>1509</v>
      </c>
      <c r="B1888" s="12" t="s">
        <v>20</v>
      </c>
      <c r="C1888" s="12" t="s">
        <v>96</v>
      </c>
      <c r="D1888" s="25" t="s">
        <v>1510</v>
      </c>
      <c r="E1888" s="11"/>
      <c r="F1888" s="11"/>
      <c r="G1888" s="11"/>
      <c r="H1888" s="11"/>
      <c r="I1888" s="11"/>
      <c r="J1888" s="11"/>
      <c r="K1888" s="13">
        <f>K1893</f>
        <v>22.99</v>
      </c>
      <c r="L1888" s="13">
        <f>L1893</f>
        <v>122.62</v>
      </c>
      <c r="M1888" s="13">
        <f>M1893</f>
        <v>2819.03</v>
      </c>
    </row>
    <row r="1889" spans="1:13" ht="101.25" x14ac:dyDescent="0.2">
      <c r="A1889" s="11"/>
      <c r="B1889" s="11"/>
      <c r="C1889" s="11"/>
      <c r="D1889" s="19" t="s">
        <v>1511</v>
      </c>
      <c r="E1889" s="11"/>
      <c r="F1889" s="11"/>
      <c r="G1889" s="11"/>
      <c r="H1889" s="11"/>
      <c r="I1889" s="11"/>
      <c r="J1889" s="11"/>
      <c r="K1889" s="11"/>
      <c r="L1889" s="11"/>
      <c r="M1889" s="11"/>
    </row>
    <row r="1890" spans="1:13" x14ac:dyDescent="0.2">
      <c r="A1890" s="11"/>
      <c r="B1890" s="11"/>
      <c r="C1890" s="11"/>
      <c r="D1890" s="19"/>
      <c r="E1890" s="12" t="s">
        <v>1204</v>
      </c>
      <c r="F1890" s="11">
        <v>2</v>
      </c>
      <c r="G1890" s="17">
        <v>3</v>
      </c>
      <c r="H1890" s="17">
        <v>0</v>
      </c>
      <c r="I1890" s="17">
        <v>0</v>
      </c>
      <c r="J1890" s="13">
        <f>F1890*(G1890+ (G1890= 0))*(H1890+ (H1890= 0))*(I1890+ (I1890= 0))</f>
        <v>6</v>
      </c>
      <c r="K1890" s="11"/>
      <c r="L1890" s="11"/>
      <c r="M1890" s="11"/>
    </row>
    <row r="1891" spans="1:13" x14ac:dyDescent="0.2">
      <c r="A1891" s="11"/>
      <c r="B1891" s="11"/>
      <c r="C1891" s="11"/>
      <c r="D1891" s="19"/>
      <c r="E1891" s="12" t="s">
        <v>1512</v>
      </c>
      <c r="F1891" s="11">
        <v>1</v>
      </c>
      <c r="G1891" s="17">
        <v>16.989999999999998</v>
      </c>
      <c r="H1891" s="17">
        <v>0</v>
      </c>
      <c r="I1891" s="17">
        <v>0</v>
      </c>
      <c r="J1891" s="13">
        <f>F1891*(G1891+ (G1891= 0))*(H1891+ (H1891= 0))*(I1891+ (I1891= 0))</f>
        <v>16.989999999999998</v>
      </c>
      <c r="K1891" s="11"/>
      <c r="L1891" s="11"/>
      <c r="M1891" s="11"/>
    </row>
    <row r="1892" spans="1:13" x14ac:dyDescent="0.2">
      <c r="A1892" s="11"/>
      <c r="B1892" s="11"/>
      <c r="C1892" s="11"/>
      <c r="D1892" s="19"/>
      <c r="E1892" s="12" t="s">
        <v>0</v>
      </c>
      <c r="F1892" s="11">
        <v>0</v>
      </c>
      <c r="G1892" s="17">
        <v>0</v>
      </c>
      <c r="H1892" s="17">
        <v>0</v>
      </c>
      <c r="I1892" s="17">
        <v>0</v>
      </c>
      <c r="J1892" s="13">
        <f>F1892*(G1892+ (G1892= 0))*(H1892+ (H1892= 0))*(I1892+ (I1892= 0))</f>
        <v>0</v>
      </c>
      <c r="K1892" s="11"/>
      <c r="L1892" s="11"/>
      <c r="M1892" s="11"/>
    </row>
    <row r="1893" spans="1:13" x14ac:dyDescent="0.2">
      <c r="A1893" s="11"/>
      <c r="B1893" s="11"/>
      <c r="C1893" s="11"/>
      <c r="D1893" s="19"/>
      <c r="E1893" s="11"/>
      <c r="F1893" s="11"/>
      <c r="G1893" s="11"/>
      <c r="H1893" s="11"/>
      <c r="I1893" s="11"/>
      <c r="J1893" s="16" t="s">
        <v>1513</v>
      </c>
      <c r="K1893" s="10">
        <f>SUM(J1890:J1892)</f>
        <v>22.99</v>
      </c>
      <c r="L1893" s="17">
        <v>122.62</v>
      </c>
      <c r="M1893" s="10">
        <f>ROUND(L1893*K1893,2)</f>
        <v>2819.03</v>
      </c>
    </row>
    <row r="1894" spans="1:13" ht="0.95" customHeight="1" x14ac:dyDescent="0.2">
      <c r="A1894" s="18"/>
      <c r="B1894" s="18"/>
      <c r="C1894" s="18"/>
      <c r="D1894" s="26"/>
      <c r="E1894" s="18"/>
      <c r="F1894" s="18"/>
      <c r="G1894" s="18"/>
      <c r="H1894" s="18"/>
      <c r="I1894" s="18"/>
      <c r="J1894" s="18"/>
      <c r="K1894" s="18"/>
      <c r="L1894" s="18"/>
      <c r="M1894" s="18"/>
    </row>
    <row r="1895" spans="1:13" x14ac:dyDescent="0.2">
      <c r="A1895" s="12" t="s">
        <v>1514</v>
      </c>
      <c r="B1895" s="12" t="s">
        <v>20</v>
      </c>
      <c r="C1895" s="12" t="s">
        <v>96</v>
      </c>
      <c r="D1895" s="25" t="s">
        <v>1515</v>
      </c>
      <c r="E1895" s="11"/>
      <c r="F1895" s="11"/>
      <c r="G1895" s="11"/>
      <c r="H1895" s="11"/>
      <c r="I1895" s="11"/>
      <c r="J1895" s="11"/>
      <c r="K1895" s="13">
        <f>K1900</f>
        <v>46.01</v>
      </c>
      <c r="L1895" s="13">
        <f>L1900</f>
        <v>196.97</v>
      </c>
      <c r="M1895" s="13">
        <f>M1900</f>
        <v>9062.59</v>
      </c>
    </row>
    <row r="1896" spans="1:13" ht="112.5" x14ac:dyDescent="0.2">
      <c r="A1896" s="11"/>
      <c r="B1896" s="11"/>
      <c r="C1896" s="11"/>
      <c r="D1896" s="19" t="s">
        <v>1516</v>
      </c>
      <c r="E1896" s="11"/>
      <c r="F1896" s="11"/>
      <c r="G1896" s="11"/>
      <c r="H1896" s="11"/>
      <c r="I1896" s="11"/>
      <c r="J1896" s="11"/>
      <c r="K1896" s="11"/>
      <c r="L1896" s="11"/>
      <c r="M1896" s="11"/>
    </row>
    <row r="1897" spans="1:13" x14ac:dyDescent="0.2">
      <c r="A1897" s="11"/>
      <c r="B1897" s="11"/>
      <c r="C1897" s="11"/>
      <c r="D1897" s="19"/>
      <c r="E1897" s="12" t="s">
        <v>1517</v>
      </c>
      <c r="F1897" s="11">
        <v>1</v>
      </c>
      <c r="G1897" s="17">
        <v>19.61</v>
      </c>
      <c r="H1897" s="17">
        <v>0</v>
      </c>
      <c r="I1897" s="17">
        <v>0</v>
      </c>
      <c r="J1897" s="13">
        <f>F1897*(G1897+ (G1897= 0))*(H1897+ (H1897= 0))*(I1897+ (I1897= 0))</f>
        <v>19.61</v>
      </c>
      <c r="K1897" s="11"/>
      <c r="L1897" s="11"/>
      <c r="M1897" s="11"/>
    </row>
    <row r="1898" spans="1:13" x14ac:dyDescent="0.2">
      <c r="A1898" s="11"/>
      <c r="B1898" s="11"/>
      <c r="C1898" s="11"/>
      <c r="D1898" s="19"/>
      <c r="E1898" s="12" t="s">
        <v>1512</v>
      </c>
      <c r="F1898" s="11">
        <v>1</v>
      </c>
      <c r="G1898" s="17">
        <v>26.4</v>
      </c>
      <c r="H1898" s="17">
        <v>0</v>
      </c>
      <c r="I1898" s="17">
        <v>0</v>
      </c>
      <c r="J1898" s="13">
        <f>F1898*(G1898+ (G1898= 0))*(H1898+ (H1898= 0))*(I1898+ (I1898= 0))</f>
        <v>26.4</v>
      </c>
      <c r="K1898" s="11"/>
      <c r="L1898" s="11"/>
      <c r="M1898" s="11"/>
    </row>
    <row r="1899" spans="1:13" x14ac:dyDescent="0.2">
      <c r="A1899" s="11"/>
      <c r="B1899" s="11"/>
      <c r="C1899" s="11"/>
      <c r="D1899" s="19"/>
      <c r="E1899" s="12" t="s">
        <v>0</v>
      </c>
      <c r="F1899" s="11">
        <v>0</v>
      </c>
      <c r="G1899" s="17">
        <v>0</v>
      </c>
      <c r="H1899" s="17">
        <v>0</v>
      </c>
      <c r="I1899" s="17">
        <v>0</v>
      </c>
      <c r="J1899" s="13">
        <f>F1899*(G1899+ (G1899= 0))*(H1899+ (H1899= 0))*(I1899+ (I1899= 0))</f>
        <v>0</v>
      </c>
      <c r="K1899" s="11"/>
      <c r="L1899" s="11"/>
      <c r="M1899" s="11"/>
    </row>
    <row r="1900" spans="1:13" x14ac:dyDescent="0.2">
      <c r="A1900" s="11"/>
      <c r="B1900" s="11"/>
      <c r="C1900" s="11"/>
      <c r="D1900" s="19"/>
      <c r="E1900" s="11"/>
      <c r="F1900" s="11"/>
      <c r="G1900" s="11"/>
      <c r="H1900" s="11"/>
      <c r="I1900" s="11"/>
      <c r="J1900" s="16" t="s">
        <v>1518</v>
      </c>
      <c r="K1900" s="10">
        <f>SUM(J1897:J1899)</f>
        <v>46.01</v>
      </c>
      <c r="L1900" s="17">
        <v>196.97</v>
      </c>
      <c r="M1900" s="10">
        <f>ROUND(L1900*K1900,2)</f>
        <v>9062.59</v>
      </c>
    </row>
    <row r="1901" spans="1:13" ht="0.95" customHeight="1" x14ac:dyDescent="0.2">
      <c r="A1901" s="18"/>
      <c r="B1901" s="18"/>
      <c r="C1901" s="18"/>
      <c r="D1901" s="26"/>
      <c r="E1901" s="18"/>
      <c r="F1901" s="18"/>
      <c r="G1901" s="18"/>
      <c r="H1901" s="18"/>
      <c r="I1901" s="18"/>
      <c r="J1901" s="18"/>
      <c r="K1901" s="18"/>
      <c r="L1901" s="18"/>
      <c r="M1901" s="18"/>
    </row>
    <row r="1902" spans="1:13" ht="22.5" x14ac:dyDescent="0.2">
      <c r="A1902" s="12" t="s">
        <v>1519</v>
      </c>
      <c r="B1902" s="12" t="s">
        <v>20</v>
      </c>
      <c r="C1902" s="12" t="s">
        <v>96</v>
      </c>
      <c r="D1902" s="25" t="s">
        <v>1520</v>
      </c>
      <c r="E1902" s="11"/>
      <c r="F1902" s="11"/>
      <c r="G1902" s="11"/>
      <c r="H1902" s="11"/>
      <c r="I1902" s="11"/>
      <c r="J1902" s="11"/>
      <c r="K1902" s="13">
        <f>K1907</f>
        <v>37.840000000000003</v>
      </c>
      <c r="L1902" s="13">
        <f>L1907</f>
        <v>101.97</v>
      </c>
      <c r="M1902" s="13">
        <f>M1907</f>
        <v>3858.54</v>
      </c>
    </row>
    <row r="1903" spans="1:13" ht="112.5" x14ac:dyDescent="0.2">
      <c r="A1903" s="11"/>
      <c r="B1903" s="11"/>
      <c r="C1903" s="11"/>
      <c r="D1903" s="19" t="s">
        <v>1521</v>
      </c>
      <c r="E1903" s="11"/>
      <c r="F1903" s="11"/>
      <c r="G1903" s="11"/>
      <c r="H1903" s="11"/>
      <c r="I1903" s="11"/>
      <c r="J1903" s="11"/>
      <c r="K1903" s="11"/>
      <c r="L1903" s="11"/>
      <c r="M1903" s="11"/>
    </row>
    <row r="1904" spans="1:13" x14ac:dyDescent="0.2">
      <c r="A1904" s="11"/>
      <c r="B1904" s="11"/>
      <c r="C1904" s="11"/>
      <c r="D1904" s="19"/>
      <c r="E1904" s="12" t="s">
        <v>1522</v>
      </c>
      <c r="F1904" s="11">
        <v>1</v>
      </c>
      <c r="G1904" s="17">
        <v>15</v>
      </c>
      <c r="H1904" s="17">
        <v>0</v>
      </c>
      <c r="I1904" s="17">
        <v>0</v>
      </c>
      <c r="J1904" s="13">
        <f>F1904*(G1904+ (G1904= 0))*(H1904+ (H1904= 0))*(I1904+ (I1904= 0))</f>
        <v>15</v>
      </c>
      <c r="K1904" s="11"/>
      <c r="L1904" s="11"/>
      <c r="M1904" s="11"/>
    </row>
    <row r="1905" spans="1:13" x14ac:dyDescent="0.2">
      <c r="A1905" s="11"/>
      <c r="B1905" s="11"/>
      <c r="C1905" s="11"/>
      <c r="D1905" s="19"/>
      <c r="E1905" s="12" t="s">
        <v>1523</v>
      </c>
      <c r="F1905" s="11">
        <v>1</v>
      </c>
      <c r="G1905" s="17">
        <v>22.84</v>
      </c>
      <c r="H1905" s="17">
        <v>0</v>
      </c>
      <c r="I1905" s="17">
        <v>0</v>
      </c>
      <c r="J1905" s="13">
        <f>F1905*(G1905+ (G1905= 0))*(H1905+ (H1905= 0))*(I1905+ (I1905= 0))</f>
        <v>22.84</v>
      </c>
      <c r="K1905" s="11"/>
      <c r="L1905" s="11"/>
      <c r="M1905" s="11"/>
    </row>
    <row r="1906" spans="1:13" x14ac:dyDescent="0.2">
      <c r="A1906" s="11"/>
      <c r="B1906" s="11"/>
      <c r="C1906" s="11"/>
      <c r="D1906" s="19"/>
      <c r="E1906" s="12" t="s">
        <v>0</v>
      </c>
      <c r="F1906" s="11">
        <v>0</v>
      </c>
      <c r="G1906" s="17">
        <v>0</v>
      </c>
      <c r="H1906" s="17">
        <v>0</v>
      </c>
      <c r="I1906" s="17">
        <v>0</v>
      </c>
      <c r="J1906" s="13">
        <f>F1906*(G1906+ (G1906= 0))*(H1906+ (H1906= 0))*(I1906+ (I1906= 0))</f>
        <v>0</v>
      </c>
      <c r="K1906" s="11"/>
      <c r="L1906" s="11"/>
      <c r="M1906" s="11"/>
    </row>
    <row r="1907" spans="1:13" x14ac:dyDescent="0.2">
      <c r="A1907" s="11"/>
      <c r="B1907" s="11"/>
      <c r="C1907" s="11"/>
      <c r="D1907" s="19"/>
      <c r="E1907" s="11"/>
      <c r="F1907" s="11"/>
      <c r="G1907" s="11"/>
      <c r="H1907" s="11"/>
      <c r="I1907" s="11"/>
      <c r="J1907" s="16" t="s">
        <v>1524</v>
      </c>
      <c r="K1907" s="10">
        <f>SUM(J1904:J1906)</f>
        <v>37.840000000000003</v>
      </c>
      <c r="L1907" s="17">
        <v>101.97</v>
      </c>
      <c r="M1907" s="10">
        <f>ROUND(L1907*K1907,2)</f>
        <v>3858.54</v>
      </c>
    </row>
    <row r="1908" spans="1:13" ht="0.95" customHeight="1" x14ac:dyDescent="0.2">
      <c r="A1908" s="18"/>
      <c r="B1908" s="18"/>
      <c r="C1908" s="18"/>
      <c r="D1908" s="26"/>
      <c r="E1908" s="18"/>
      <c r="F1908" s="18"/>
      <c r="G1908" s="18"/>
      <c r="H1908" s="18"/>
      <c r="I1908" s="18"/>
      <c r="J1908" s="18"/>
      <c r="K1908" s="18"/>
      <c r="L1908" s="18"/>
      <c r="M1908" s="18"/>
    </row>
    <row r="1909" spans="1:13" ht="22.5" x14ac:dyDescent="0.2">
      <c r="A1909" s="12" t="s">
        <v>1525</v>
      </c>
      <c r="B1909" s="12" t="s">
        <v>20</v>
      </c>
      <c r="C1909" s="12" t="s">
        <v>111</v>
      </c>
      <c r="D1909" s="25" t="s">
        <v>1526</v>
      </c>
      <c r="E1909" s="11"/>
      <c r="F1909" s="11"/>
      <c r="G1909" s="11"/>
      <c r="H1909" s="11"/>
      <c r="I1909" s="11"/>
      <c r="J1909" s="11"/>
      <c r="K1909" s="13">
        <f>K1915</f>
        <v>24</v>
      </c>
      <c r="L1909" s="13">
        <f>L1915</f>
        <v>55.08</v>
      </c>
      <c r="M1909" s="13">
        <f>M1915</f>
        <v>1321.92</v>
      </c>
    </row>
    <row r="1910" spans="1:13" ht="56.25" x14ac:dyDescent="0.2">
      <c r="A1910" s="11"/>
      <c r="B1910" s="11"/>
      <c r="C1910" s="11"/>
      <c r="D1910" s="19" t="s">
        <v>1527</v>
      </c>
      <c r="E1910" s="11"/>
      <c r="F1910" s="11"/>
      <c r="G1910" s="11"/>
      <c r="H1910" s="11"/>
      <c r="I1910" s="11"/>
      <c r="J1910" s="11"/>
      <c r="K1910" s="11"/>
      <c r="L1910" s="11"/>
      <c r="M1910" s="11"/>
    </row>
    <row r="1911" spans="1:13" x14ac:dyDescent="0.2">
      <c r="A1911" s="11"/>
      <c r="B1911" s="11"/>
      <c r="C1911" s="11"/>
      <c r="D1911" s="19"/>
      <c r="E1911" s="12" t="s">
        <v>1204</v>
      </c>
      <c r="F1911" s="11">
        <v>1</v>
      </c>
      <c r="G1911" s="17">
        <v>17</v>
      </c>
      <c r="H1911" s="17">
        <v>0</v>
      </c>
      <c r="I1911" s="17">
        <v>0</v>
      </c>
      <c r="J1911" s="13">
        <f>F1911*(G1911+ (G1911= 0))*(H1911+ (H1911= 0))*(I1911+ (I1911= 0))</f>
        <v>17</v>
      </c>
      <c r="K1911" s="11"/>
      <c r="L1911" s="11"/>
      <c r="M1911" s="11"/>
    </row>
    <row r="1912" spans="1:13" x14ac:dyDescent="0.2">
      <c r="A1912" s="11"/>
      <c r="B1912" s="11"/>
      <c r="C1912" s="11"/>
      <c r="D1912" s="19"/>
      <c r="E1912" s="12" t="s">
        <v>1218</v>
      </c>
      <c r="F1912" s="11">
        <v>1</v>
      </c>
      <c r="G1912" s="17">
        <v>2</v>
      </c>
      <c r="H1912" s="17">
        <v>0</v>
      </c>
      <c r="I1912" s="17">
        <v>0</v>
      </c>
      <c r="J1912" s="13">
        <f>F1912*(G1912+ (G1912= 0))*(H1912+ (H1912= 0))*(I1912+ (I1912= 0))</f>
        <v>2</v>
      </c>
      <c r="K1912" s="11"/>
      <c r="L1912" s="11"/>
      <c r="M1912" s="11"/>
    </row>
    <row r="1913" spans="1:13" x14ac:dyDescent="0.2">
      <c r="A1913" s="11"/>
      <c r="B1913" s="11"/>
      <c r="C1913" s="11"/>
      <c r="D1913" s="19"/>
      <c r="E1913" s="12" t="s">
        <v>1311</v>
      </c>
      <c r="F1913" s="11">
        <v>1</v>
      </c>
      <c r="G1913" s="17">
        <v>5</v>
      </c>
      <c r="H1913" s="17">
        <v>0</v>
      </c>
      <c r="I1913" s="17">
        <v>0</v>
      </c>
      <c r="J1913" s="13">
        <f>F1913*(G1913+ (G1913= 0))*(H1913+ (H1913= 0))*(I1913+ (I1913= 0))</f>
        <v>5</v>
      </c>
      <c r="K1913" s="11"/>
      <c r="L1913" s="11"/>
      <c r="M1913" s="11"/>
    </row>
    <row r="1914" spans="1:13" x14ac:dyDescent="0.2">
      <c r="A1914" s="11"/>
      <c r="B1914" s="11"/>
      <c r="C1914" s="11"/>
      <c r="D1914" s="19"/>
      <c r="E1914" s="12" t="s">
        <v>0</v>
      </c>
      <c r="F1914" s="11">
        <v>0</v>
      </c>
      <c r="G1914" s="17">
        <v>0</v>
      </c>
      <c r="H1914" s="17">
        <v>0</v>
      </c>
      <c r="I1914" s="17">
        <v>0</v>
      </c>
      <c r="J1914" s="13">
        <f>F1914*(G1914+ (G1914= 0))*(H1914+ (H1914= 0))*(I1914+ (I1914= 0))</f>
        <v>0</v>
      </c>
      <c r="K1914" s="11"/>
      <c r="L1914" s="11"/>
      <c r="M1914" s="11"/>
    </row>
    <row r="1915" spans="1:13" x14ac:dyDescent="0.2">
      <c r="A1915" s="11"/>
      <c r="B1915" s="11"/>
      <c r="C1915" s="11"/>
      <c r="D1915" s="19"/>
      <c r="E1915" s="11"/>
      <c r="F1915" s="11"/>
      <c r="G1915" s="11"/>
      <c r="H1915" s="11"/>
      <c r="I1915" s="11"/>
      <c r="J1915" s="16" t="s">
        <v>1528</v>
      </c>
      <c r="K1915" s="10">
        <f>SUM(J1911:J1914)</f>
        <v>24</v>
      </c>
      <c r="L1915" s="17">
        <v>55.08</v>
      </c>
      <c r="M1915" s="10">
        <f>ROUND(L1915*K1915,2)</f>
        <v>1321.92</v>
      </c>
    </row>
    <row r="1916" spans="1:13" ht="0.95" customHeight="1" x14ac:dyDescent="0.2">
      <c r="A1916" s="18"/>
      <c r="B1916" s="18"/>
      <c r="C1916" s="18"/>
      <c r="D1916" s="26"/>
      <c r="E1916" s="18"/>
      <c r="F1916" s="18"/>
      <c r="G1916" s="18"/>
      <c r="H1916" s="18"/>
      <c r="I1916" s="18"/>
      <c r="J1916" s="18"/>
      <c r="K1916" s="18"/>
      <c r="L1916" s="18"/>
      <c r="M1916" s="18"/>
    </row>
    <row r="1917" spans="1:13" ht="22.5" x14ac:dyDescent="0.2">
      <c r="A1917" s="12" t="s">
        <v>1529</v>
      </c>
      <c r="B1917" s="12" t="s">
        <v>20</v>
      </c>
      <c r="C1917" s="12" t="s">
        <v>111</v>
      </c>
      <c r="D1917" s="25" t="s">
        <v>1530</v>
      </c>
      <c r="E1917" s="11"/>
      <c r="F1917" s="11"/>
      <c r="G1917" s="11"/>
      <c r="H1917" s="11"/>
      <c r="I1917" s="11"/>
      <c r="J1917" s="11"/>
      <c r="K1917" s="17">
        <v>1</v>
      </c>
      <c r="L1917" s="17">
        <v>3077.83</v>
      </c>
      <c r="M1917" s="13">
        <f>ROUND(K1917*L1917,2)</f>
        <v>3077.83</v>
      </c>
    </row>
    <row r="1918" spans="1:13" ht="45" x14ac:dyDescent="0.2">
      <c r="A1918" s="11"/>
      <c r="B1918" s="11"/>
      <c r="C1918" s="11"/>
      <c r="D1918" s="19" t="s">
        <v>1531</v>
      </c>
      <c r="E1918" s="11"/>
      <c r="F1918" s="11"/>
      <c r="G1918" s="11"/>
      <c r="H1918" s="11"/>
      <c r="I1918" s="11"/>
      <c r="J1918" s="11"/>
      <c r="K1918" s="11"/>
      <c r="L1918" s="11"/>
      <c r="M1918" s="11"/>
    </row>
    <row r="1919" spans="1:13" x14ac:dyDescent="0.2">
      <c r="A1919" s="12" t="s">
        <v>1532</v>
      </c>
      <c r="B1919" s="12" t="s">
        <v>20</v>
      </c>
      <c r="C1919" s="12" t="s">
        <v>111</v>
      </c>
      <c r="D1919" s="25" t="s">
        <v>1533</v>
      </c>
      <c r="E1919" s="11"/>
      <c r="F1919" s="11"/>
      <c r="G1919" s="11"/>
      <c r="H1919" s="11"/>
      <c r="I1919" s="11"/>
      <c r="J1919" s="11"/>
      <c r="K1919" s="13">
        <f>K1923</f>
        <v>10</v>
      </c>
      <c r="L1919" s="13">
        <f>L1923</f>
        <v>563.52</v>
      </c>
      <c r="M1919" s="13">
        <f>M1923</f>
        <v>5635.2</v>
      </c>
    </row>
    <row r="1920" spans="1:13" ht="90" x14ac:dyDescent="0.2">
      <c r="A1920" s="11"/>
      <c r="B1920" s="11"/>
      <c r="C1920" s="11"/>
      <c r="D1920" s="19" t="s">
        <v>1534</v>
      </c>
      <c r="E1920" s="11"/>
      <c r="F1920" s="11"/>
      <c r="G1920" s="11"/>
      <c r="H1920" s="11"/>
      <c r="I1920" s="11"/>
      <c r="J1920" s="11"/>
      <c r="K1920" s="11"/>
      <c r="L1920" s="11"/>
      <c r="M1920" s="11"/>
    </row>
    <row r="1921" spans="1:13" x14ac:dyDescent="0.2">
      <c r="A1921" s="11"/>
      <c r="B1921" s="11"/>
      <c r="C1921" s="11"/>
      <c r="D1921" s="19"/>
      <c r="E1921" s="12" t="s">
        <v>1209</v>
      </c>
      <c r="F1921" s="11">
        <v>1</v>
      </c>
      <c r="G1921" s="17">
        <v>10</v>
      </c>
      <c r="H1921" s="17">
        <v>0</v>
      </c>
      <c r="I1921" s="17">
        <v>0</v>
      </c>
      <c r="J1921" s="13">
        <f>F1921*(G1921+ (G1921= 0))*(H1921+ (H1921= 0))*(I1921+ (I1921= 0))</f>
        <v>10</v>
      </c>
      <c r="K1921" s="11"/>
      <c r="L1921" s="11"/>
      <c r="M1921" s="11"/>
    </row>
    <row r="1922" spans="1:13" x14ac:dyDescent="0.2">
      <c r="A1922" s="11"/>
      <c r="B1922" s="11"/>
      <c r="C1922" s="11"/>
      <c r="D1922" s="19"/>
      <c r="E1922" s="12" t="s">
        <v>0</v>
      </c>
      <c r="F1922" s="11">
        <v>0</v>
      </c>
      <c r="G1922" s="17">
        <v>0</v>
      </c>
      <c r="H1922" s="17">
        <v>0</v>
      </c>
      <c r="I1922" s="17">
        <v>0</v>
      </c>
      <c r="J1922" s="13">
        <f>F1922*(G1922+ (G1922= 0))*(H1922+ (H1922= 0))*(I1922+ (I1922= 0))</f>
        <v>0</v>
      </c>
      <c r="K1922" s="11"/>
      <c r="L1922" s="11"/>
      <c r="M1922" s="11"/>
    </row>
    <row r="1923" spans="1:13" x14ac:dyDescent="0.2">
      <c r="A1923" s="11"/>
      <c r="B1923" s="11"/>
      <c r="C1923" s="11"/>
      <c r="D1923" s="19"/>
      <c r="E1923" s="11"/>
      <c r="F1923" s="11"/>
      <c r="G1923" s="11"/>
      <c r="H1923" s="11"/>
      <c r="I1923" s="11"/>
      <c r="J1923" s="16" t="s">
        <v>1535</v>
      </c>
      <c r="K1923" s="10">
        <f>SUM(J1921:J1922)</f>
        <v>10</v>
      </c>
      <c r="L1923" s="17">
        <v>563.52</v>
      </c>
      <c r="M1923" s="10">
        <f>ROUND(L1923*K1923,2)</f>
        <v>5635.2</v>
      </c>
    </row>
    <row r="1924" spans="1:13" ht="0.95" customHeight="1" x14ac:dyDescent="0.2">
      <c r="A1924" s="18"/>
      <c r="B1924" s="18"/>
      <c r="C1924" s="18"/>
      <c r="D1924" s="26"/>
      <c r="E1924" s="18"/>
      <c r="F1924" s="18"/>
      <c r="G1924" s="18"/>
      <c r="H1924" s="18"/>
      <c r="I1924" s="18"/>
      <c r="J1924" s="18"/>
      <c r="K1924" s="18"/>
      <c r="L1924" s="18"/>
      <c r="M1924" s="18"/>
    </row>
    <row r="1925" spans="1:13" ht="22.5" x14ac:dyDescent="0.2">
      <c r="A1925" s="12" t="s">
        <v>1536</v>
      </c>
      <c r="B1925" s="12" t="s">
        <v>20</v>
      </c>
      <c r="C1925" s="12" t="s">
        <v>111</v>
      </c>
      <c r="D1925" s="25" t="s">
        <v>1537</v>
      </c>
      <c r="E1925" s="11"/>
      <c r="F1925" s="11"/>
      <c r="G1925" s="11"/>
      <c r="H1925" s="11"/>
      <c r="I1925" s="11"/>
      <c r="J1925" s="11"/>
      <c r="K1925" s="13">
        <f>K1929</f>
        <v>6</v>
      </c>
      <c r="L1925" s="13">
        <f>L1929</f>
        <v>523.76</v>
      </c>
      <c r="M1925" s="13">
        <f>M1929</f>
        <v>3142.56</v>
      </c>
    </row>
    <row r="1926" spans="1:13" ht="33.75" x14ac:dyDescent="0.2">
      <c r="A1926" s="11"/>
      <c r="B1926" s="11"/>
      <c r="C1926" s="11"/>
      <c r="D1926" s="19" t="s">
        <v>1538</v>
      </c>
      <c r="E1926" s="11"/>
      <c r="F1926" s="11"/>
      <c r="G1926" s="11"/>
      <c r="H1926" s="11"/>
      <c r="I1926" s="11"/>
      <c r="J1926" s="11"/>
      <c r="K1926" s="11"/>
      <c r="L1926" s="11"/>
      <c r="M1926" s="11"/>
    </row>
    <row r="1927" spans="1:13" x14ac:dyDescent="0.2">
      <c r="A1927" s="11"/>
      <c r="B1927" s="11"/>
      <c r="C1927" s="11"/>
      <c r="D1927" s="19"/>
      <c r="E1927" s="12" t="s">
        <v>1539</v>
      </c>
      <c r="F1927" s="11">
        <v>4</v>
      </c>
      <c r="G1927" s="17">
        <v>0</v>
      </c>
      <c r="H1927" s="17">
        <v>0</v>
      </c>
      <c r="I1927" s="17">
        <v>0</v>
      </c>
      <c r="J1927" s="13">
        <f>F1927*(G1927+ (G1927= 0))*(H1927+ (H1927= 0))*(I1927+ (I1927= 0))</f>
        <v>4</v>
      </c>
      <c r="K1927" s="11"/>
      <c r="L1927" s="11"/>
      <c r="M1927" s="11"/>
    </row>
    <row r="1928" spans="1:13" x14ac:dyDescent="0.2">
      <c r="A1928" s="11"/>
      <c r="B1928" s="11"/>
      <c r="C1928" s="11"/>
      <c r="D1928" s="19"/>
      <c r="E1928" s="12" t="s">
        <v>628</v>
      </c>
      <c r="F1928" s="11">
        <v>2</v>
      </c>
      <c r="G1928" s="17">
        <v>0</v>
      </c>
      <c r="H1928" s="17">
        <v>0</v>
      </c>
      <c r="I1928" s="17">
        <v>0</v>
      </c>
      <c r="J1928" s="13">
        <f>F1928*(G1928+ (G1928= 0))*(H1928+ (H1928= 0))*(I1928+ (I1928= 0))</f>
        <v>2</v>
      </c>
      <c r="K1928" s="11"/>
      <c r="L1928" s="11"/>
      <c r="M1928" s="11"/>
    </row>
    <row r="1929" spans="1:13" x14ac:dyDescent="0.2">
      <c r="A1929" s="11"/>
      <c r="B1929" s="11"/>
      <c r="C1929" s="11"/>
      <c r="D1929" s="19"/>
      <c r="E1929" s="11"/>
      <c r="F1929" s="11"/>
      <c r="G1929" s="11"/>
      <c r="H1929" s="11"/>
      <c r="I1929" s="11"/>
      <c r="J1929" s="16" t="s">
        <v>1540</v>
      </c>
      <c r="K1929" s="10">
        <f>SUM(J1927:J1928)</f>
        <v>6</v>
      </c>
      <c r="L1929" s="17">
        <v>523.76</v>
      </c>
      <c r="M1929" s="10">
        <f>ROUND(L1929*K1929,2)</f>
        <v>3142.56</v>
      </c>
    </row>
    <row r="1930" spans="1:13" ht="0.95" customHeight="1" x14ac:dyDescent="0.2">
      <c r="A1930" s="18"/>
      <c r="B1930" s="18"/>
      <c r="C1930" s="18"/>
      <c r="D1930" s="26"/>
      <c r="E1930" s="18"/>
      <c r="F1930" s="18"/>
      <c r="G1930" s="18"/>
      <c r="H1930" s="18"/>
      <c r="I1930" s="18"/>
      <c r="J1930" s="18"/>
      <c r="K1930" s="18"/>
      <c r="L1930" s="18"/>
      <c r="M1930" s="18"/>
    </row>
    <row r="1931" spans="1:13" x14ac:dyDescent="0.2">
      <c r="A1931" s="12" t="s">
        <v>1541</v>
      </c>
      <c r="B1931" s="12" t="s">
        <v>20</v>
      </c>
      <c r="C1931" s="12" t="s">
        <v>111</v>
      </c>
      <c r="D1931" s="25" t="s">
        <v>1542</v>
      </c>
      <c r="E1931" s="11"/>
      <c r="F1931" s="11"/>
      <c r="G1931" s="11"/>
      <c r="H1931" s="11"/>
      <c r="I1931" s="11"/>
      <c r="J1931" s="11"/>
      <c r="K1931" s="13">
        <f>K1935</f>
        <v>16</v>
      </c>
      <c r="L1931" s="13">
        <f>L1935</f>
        <v>96.09</v>
      </c>
      <c r="M1931" s="13">
        <f>M1935</f>
        <v>1537.44</v>
      </c>
    </row>
    <row r="1932" spans="1:13" ht="45" x14ac:dyDescent="0.2">
      <c r="A1932" s="11"/>
      <c r="B1932" s="11"/>
      <c r="C1932" s="11"/>
      <c r="D1932" s="19" t="s">
        <v>1543</v>
      </c>
      <c r="E1932" s="11"/>
      <c r="F1932" s="11"/>
      <c r="G1932" s="11"/>
      <c r="H1932" s="11"/>
      <c r="I1932" s="11"/>
      <c r="J1932" s="11"/>
      <c r="K1932" s="11"/>
      <c r="L1932" s="11"/>
      <c r="M1932" s="11"/>
    </row>
    <row r="1933" spans="1:13" x14ac:dyDescent="0.2">
      <c r="A1933" s="11"/>
      <c r="B1933" s="11"/>
      <c r="C1933" s="11"/>
      <c r="D1933" s="19"/>
      <c r="E1933" s="12" t="s">
        <v>1218</v>
      </c>
      <c r="F1933" s="11">
        <v>1</v>
      </c>
      <c r="G1933" s="17">
        <v>16</v>
      </c>
      <c r="H1933" s="17">
        <v>0</v>
      </c>
      <c r="I1933" s="17">
        <v>0</v>
      </c>
      <c r="J1933" s="13">
        <f>F1933*(G1933+ (G1933= 0))*(H1933+ (H1933= 0))*(I1933+ (I1933= 0))</f>
        <v>16</v>
      </c>
      <c r="K1933" s="11"/>
      <c r="L1933" s="11"/>
      <c r="M1933" s="11"/>
    </row>
    <row r="1934" spans="1:13" x14ac:dyDescent="0.2">
      <c r="A1934" s="11"/>
      <c r="B1934" s="11"/>
      <c r="C1934" s="11"/>
      <c r="D1934" s="19"/>
      <c r="E1934" s="12" t="s">
        <v>0</v>
      </c>
      <c r="F1934" s="11">
        <v>0</v>
      </c>
      <c r="G1934" s="17">
        <v>0</v>
      </c>
      <c r="H1934" s="17">
        <v>0</v>
      </c>
      <c r="I1934" s="17">
        <v>0</v>
      </c>
      <c r="J1934" s="13">
        <f>F1934*(G1934+ (G1934= 0))*(H1934+ (H1934= 0))*(I1934+ (I1934= 0))</f>
        <v>0</v>
      </c>
      <c r="K1934" s="11"/>
      <c r="L1934" s="11"/>
      <c r="M1934" s="11"/>
    </row>
    <row r="1935" spans="1:13" x14ac:dyDescent="0.2">
      <c r="A1935" s="11"/>
      <c r="B1935" s="11"/>
      <c r="C1935" s="11"/>
      <c r="D1935" s="19"/>
      <c r="E1935" s="11"/>
      <c r="F1935" s="11"/>
      <c r="G1935" s="11"/>
      <c r="H1935" s="11"/>
      <c r="I1935" s="11"/>
      <c r="J1935" s="16" t="s">
        <v>1544</v>
      </c>
      <c r="K1935" s="10">
        <f>SUM(J1933:J1934)</f>
        <v>16</v>
      </c>
      <c r="L1935" s="17">
        <v>96.09</v>
      </c>
      <c r="M1935" s="10">
        <f>ROUND(L1935*K1935,2)</f>
        <v>1537.44</v>
      </c>
    </row>
    <row r="1936" spans="1:13" ht="0.95" customHeight="1" x14ac:dyDescent="0.2">
      <c r="A1936" s="18"/>
      <c r="B1936" s="18"/>
      <c r="C1936" s="18"/>
      <c r="D1936" s="26"/>
      <c r="E1936" s="18"/>
      <c r="F1936" s="18"/>
      <c r="G1936" s="18"/>
      <c r="H1936" s="18"/>
      <c r="I1936" s="18"/>
      <c r="J1936" s="18"/>
      <c r="K1936" s="18"/>
      <c r="L1936" s="18"/>
      <c r="M1936" s="18"/>
    </row>
    <row r="1937" spans="1:13" ht="22.5" x14ac:dyDescent="0.2">
      <c r="A1937" s="12" t="s">
        <v>1545</v>
      </c>
      <c r="B1937" s="12" t="s">
        <v>20</v>
      </c>
      <c r="C1937" s="12" t="s">
        <v>111</v>
      </c>
      <c r="D1937" s="25" t="s">
        <v>1546</v>
      </c>
      <c r="E1937" s="11"/>
      <c r="F1937" s="11"/>
      <c r="G1937" s="11"/>
      <c r="H1937" s="11"/>
      <c r="I1937" s="11"/>
      <c r="J1937" s="11"/>
      <c r="K1937" s="17">
        <v>4</v>
      </c>
      <c r="L1937" s="17">
        <v>35.32</v>
      </c>
      <c r="M1937" s="13">
        <f>ROUND(K1937*L1937,2)</f>
        <v>141.28</v>
      </c>
    </row>
    <row r="1938" spans="1:13" ht="45" x14ac:dyDescent="0.2">
      <c r="A1938" s="11"/>
      <c r="B1938" s="11"/>
      <c r="C1938" s="11"/>
      <c r="D1938" s="19" t="s">
        <v>1547</v>
      </c>
      <c r="E1938" s="11"/>
      <c r="F1938" s="11"/>
      <c r="G1938" s="11"/>
      <c r="H1938" s="11"/>
      <c r="I1938" s="11"/>
      <c r="J1938" s="11"/>
      <c r="K1938" s="11"/>
      <c r="L1938" s="11"/>
      <c r="M1938" s="11"/>
    </row>
    <row r="1939" spans="1:13" x14ac:dyDescent="0.2">
      <c r="A1939" s="11"/>
      <c r="B1939" s="11"/>
      <c r="C1939" s="11"/>
      <c r="D1939" s="19"/>
      <c r="E1939" s="11"/>
      <c r="F1939" s="11"/>
      <c r="G1939" s="11"/>
      <c r="H1939" s="11"/>
      <c r="I1939" s="11"/>
      <c r="J1939" s="16" t="s">
        <v>1548</v>
      </c>
      <c r="K1939" s="17">
        <v>1</v>
      </c>
      <c r="L1939" s="10">
        <f>M1857+M1866+M1874+M1880+M1886+M1893+M1900+M1907+M1915+M1917+M1923+M1929+M1935+M1937</f>
        <v>39312.71</v>
      </c>
      <c r="M1939" s="10">
        <f>ROUND(L1939*K1939,2)</f>
        <v>39312.71</v>
      </c>
    </row>
    <row r="1940" spans="1:13" ht="0.95" customHeight="1" x14ac:dyDescent="0.2">
      <c r="A1940" s="18"/>
      <c r="B1940" s="18"/>
      <c r="C1940" s="18"/>
      <c r="D1940" s="26"/>
      <c r="E1940" s="18"/>
      <c r="F1940" s="18"/>
      <c r="G1940" s="18"/>
      <c r="H1940" s="18"/>
      <c r="I1940" s="18"/>
      <c r="J1940" s="18"/>
      <c r="K1940" s="18"/>
      <c r="L1940" s="18"/>
      <c r="M1940" s="18"/>
    </row>
    <row r="1941" spans="1:13" x14ac:dyDescent="0.2">
      <c r="A1941" s="11"/>
      <c r="B1941" s="11"/>
      <c r="C1941" s="11"/>
      <c r="D1941" s="19"/>
      <c r="E1941" s="11"/>
      <c r="F1941" s="11"/>
      <c r="G1941" s="11"/>
      <c r="H1941" s="11"/>
      <c r="I1941" s="11"/>
      <c r="J1941" s="16" t="s">
        <v>1549</v>
      </c>
      <c r="K1941" s="20">
        <v>1</v>
      </c>
      <c r="L1941" s="10">
        <f>M1939</f>
        <v>39312.71</v>
      </c>
      <c r="M1941" s="10">
        <f>ROUND(L1941*K1941,2)</f>
        <v>39312.71</v>
      </c>
    </row>
    <row r="1942" spans="1:13" ht="0.95" customHeight="1" x14ac:dyDescent="0.2">
      <c r="A1942" s="18"/>
      <c r="B1942" s="18"/>
      <c r="C1942" s="18"/>
      <c r="D1942" s="26"/>
      <c r="E1942" s="18"/>
      <c r="F1942" s="18"/>
      <c r="G1942" s="18"/>
      <c r="H1942" s="18"/>
      <c r="I1942" s="18"/>
      <c r="J1942" s="18"/>
      <c r="K1942" s="18"/>
      <c r="L1942" s="18"/>
      <c r="M1942" s="18"/>
    </row>
    <row r="1943" spans="1:13" x14ac:dyDescent="0.2">
      <c r="A1943" s="7" t="s">
        <v>1550</v>
      </c>
      <c r="B1943" s="7" t="s">
        <v>17</v>
      </c>
      <c r="C1943" s="7" t="s">
        <v>0</v>
      </c>
      <c r="D1943" s="24" t="s">
        <v>1551</v>
      </c>
      <c r="E1943" s="8"/>
      <c r="F1943" s="8"/>
      <c r="G1943" s="8"/>
      <c r="H1943" s="8"/>
      <c r="I1943" s="8"/>
      <c r="J1943" s="8"/>
      <c r="K1943" s="9">
        <f>K2034</f>
        <v>1</v>
      </c>
      <c r="L1943" s="10">
        <f>L2034</f>
        <v>21960.559999999998</v>
      </c>
      <c r="M1943" s="10">
        <f>M2034</f>
        <v>21960.560000000001</v>
      </c>
    </row>
    <row r="1944" spans="1:13" x14ac:dyDescent="0.2">
      <c r="A1944" s="11"/>
      <c r="B1944" s="11"/>
      <c r="C1944" s="11"/>
      <c r="D1944" s="19"/>
      <c r="E1944" s="11"/>
      <c r="F1944" s="11"/>
      <c r="G1944" s="11"/>
      <c r="H1944" s="11"/>
      <c r="I1944" s="11"/>
      <c r="J1944" s="11"/>
      <c r="K1944" s="11"/>
      <c r="L1944" s="11"/>
      <c r="M1944" s="11"/>
    </row>
    <row r="1945" spans="1:13" x14ac:dyDescent="0.2">
      <c r="A1945" s="21" t="s">
        <v>1552</v>
      </c>
      <c r="B1945" s="21" t="s">
        <v>17</v>
      </c>
      <c r="C1945" s="21" t="s">
        <v>0</v>
      </c>
      <c r="D1945" s="27" t="s">
        <v>1553</v>
      </c>
      <c r="E1945" s="22"/>
      <c r="F1945" s="22"/>
      <c r="G1945" s="22"/>
      <c r="H1945" s="22"/>
      <c r="I1945" s="22"/>
      <c r="J1945" s="22"/>
      <c r="K1945" s="10">
        <f>K1959</f>
        <v>1</v>
      </c>
      <c r="L1945" s="10">
        <f>L1959</f>
        <v>10160.82</v>
      </c>
      <c r="M1945" s="10">
        <f>M1959</f>
        <v>10160.82</v>
      </c>
    </row>
    <row r="1946" spans="1:13" x14ac:dyDescent="0.2">
      <c r="A1946" s="11"/>
      <c r="B1946" s="11"/>
      <c r="C1946" s="11"/>
      <c r="D1946" s="19"/>
      <c r="E1946" s="11"/>
      <c r="F1946" s="11"/>
      <c r="G1946" s="11"/>
      <c r="H1946" s="11"/>
      <c r="I1946" s="11"/>
      <c r="J1946" s="11"/>
      <c r="K1946" s="11"/>
      <c r="L1946" s="11"/>
      <c r="M1946" s="11"/>
    </row>
    <row r="1947" spans="1:13" ht="22.5" x14ac:dyDescent="0.2">
      <c r="A1947" s="12" t="s">
        <v>1554</v>
      </c>
      <c r="B1947" s="12" t="s">
        <v>20</v>
      </c>
      <c r="C1947" s="12" t="s">
        <v>111</v>
      </c>
      <c r="D1947" s="25" t="s">
        <v>1555</v>
      </c>
      <c r="E1947" s="11"/>
      <c r="F1947" s="11"/>
      <c r="G1947" s="11"/>
      <c r="H1947" s="11"/>
      <c r="I1947" s="11"/>
      <c r="J1947" s="11"/>
      <c r="K1947" s="17">
        <v>1</v>
      </c>
      <c r="L1947" s="17">
        <v>1154.6199999999999</v>
      </c>
      <c r="M1947" s="13">
        <f>ROUND(K1947*L1947,2)</f>
        <v>1154.6199999999999</v>
      </c>
    </row>
    <row r="1948" spans="1:13" ht="123.75" x14ac:dyDescent="0.2">
      <c r="A1948" s="11"/>
      <c r="B1948" s="11"/>
      <c r="C1948" s="11"/>
      <c r="D1948" s="19" t="s">
        <v>1556</v>
      </c>
      <c r="E1948" s="11"/>
      <c r="F1948" s="11"/>
      <c r="G1948" s="11"/>
      <c r="H1948" s="11"/>
      <c r="I1948" s="11"/>
      <c r="J1948" s="11"/>
      <c r="K1948" s="11"/>
      <c r="L1948" s="11"/>
      <c r="M1948" s="11"/>
    </row>
    <row r="1949" spans="1:13" ht="22.5" x14ac:dyDescent="0.2">
      <c r="A1949" s="12" t="s">
        <v>1557</v>
      </c>
      <c r="B1949" s="12" t="s">
        <v>20</v>
      </c>
      <c r="C1949" s="12" t="s">
        <v>111</v>
      </c>
      <c r="D1949" s="25" t="s">
        <v>1558</v>
      </c>
      <c r="E1949" s="11"/>
      <c r="F1949" s="11"/>
      <c r="G1949" s="11"/>
      <c r="H1949" s="11"/>
      <c r="I1949" s="11"/>
      <c r="J1949" s="11"/>
      <c r="K1949" s="17">
        <v>10</v>
      </c>
      <c r="L1949" s="17">
        <v>248.72</v>
      </c>
      <c r="M1949" s="13">
        <f>ROUND(K1949*L1949,2)</f>
        <v>2487.1999999999998</v>
      </c>
    </row>
    <row r="1950" spans="1:13" ht="45" x14ac:dyDescent="0.2">
      <c r="A1950" s="11"/>
      <c r="B1950" s="11"/>
      <c r="C1950" s="11"/>
      <c r="D1950" s="19" t="s">
        <v>1559</v>
      </c>
      <c r="E1950" s="11"/>
      <c r="F1950" s="11"/>
      <c r="G1950" s="11"/>
      <c r="H1950" s="11"/>
      <c r="I1950" s="11"/>
      <c r="J1950" s="11"/>
      <c r="K1950" s="11"/>
      <c r="L1950" s="11"/>
      <c r="M1950" s="11"/>
    </row>
    <row r="1951" spans="1:13" ht="22.5" x14ac:dyDescent="0.2">
      <c r="A1951" s="12" t="s">
        <v>1560</v>
      </c>
      <c r="B1951" s="12" t="s">
        <v>20</v>
      </c>
      <c r="C1951" s="12" t="s">
        <v>111</v>
      </c>
      <c r="D1951" s="25" t="s">
        <v>1561</v>
      </c>
      <c r="E1951" s="11"/>
      <c r="F1951" s="11"/>
      <c r="G1951" s="11"/>
      <c r="H1951" s="11"/>
      <c r="I1951" s="11"/>
      <c r="J1951" s="11"/>
      <c r="K1951" s="17">
        <v>240</v>
      </c>
      <c r="L1951" s="17">
        <v>13.92</v>
      </c>
      <c r="M1951" s="13">
        <f>ROUND(K1951*L1951,2)</f>
        <v>3340.8</v>
      </c>
    </row>
    <row r="1952" spans="1:13" ht="45" x14ac:dyDescent="0.2">
      <c r="A1952" s="11"/>
      <c r="B1952" s="11"/>
      <c r="C1952" s="11"/>
      <c r="D1952" s="19" t="s">
        <v>1562</v>
      </c>
      <c r="E1952" s="11"/>
      <c r="F1952" s="11"/>
      <c r="G1952" s="11"/>
      <c r="H1952" s="11"/>
      <c r="I1952" s="11"/>
      <c r="J1952" s="11"/>
      <c r="K1952" s="11"/>
      <c r="L1952" s="11"/>
      <c r="M1952" s="11"/>
    </row>
    <row r="1953" spans="1:13" ht="22.5" x14ac:dyDescent="0.2">
      <c r="A1953" s="12" t="s">
        <v>1563</v>
      </c>
      <c r="B1953" s="12" t="s">
        <v>20</v>
      </c>
      <c r="C1953" s="12" t="s">
        <v>111</v>
      </c>
      <c r="D1953" s="25" t="s">
        <v>1564</v>
      </c>
      <c r="E1953" s="11"/>
      <c r="F1953" s="11"/>
      <c r="G1953" s="11"/>
      <c r="H1953" s="11"/>
      <c r="I1953" s="11"/>
      <c r="J1953" s="11"/>
      <c r="K1953" s="17">
        <v>105</v>
      </c>
      <c r="L1953" s="17">
        <v>8.52</v>
      </c>
      <c r="M1953" s="13">
        <f>ROUND(K1953*L1953,2)</f>
        <v>894.6</v>
      </c>
    </row>
    <row r="1954" spans="1:13" ht="45" x14ac:dyDescent="0.2">
      <c r="A1954" s="11"/>
      <c r="B1954" s="11"/>
      <c r="C1954" s="11"/>
      <c r="D1954" s="19" t="s">
        <v>1565</v>
      </c>
      <c r="E1954" s="11"/>
      <c r="F1954" s="11"/>
      <c r="G1954" s="11"/>
      <c r="H1954" s="11"/>
      <c r="I1954" s="11"/>
      <c r="J1954" s="11"/>
      <c r="K1954" s="11"/>
      <c r="L1954" s="11"/>
      <c r="M1954" s="11"/>
    </row>
    <row r="1955" spans="1:13" ht="22.5" x14ac:dyDescent="0.2">
      <c r="A1955" s="12" t="s">
        <v>1566</v>
      </c>
      <c r="B1955" s="12" t="s">
        <v>20</v>
      </c>
      <c r="C1955" s="12" t="s">
        <v>111</v>
      </c>
      <c r="D1955" s="25" t="s">
        <v>1567</v>
      </c>
      <c r="E1955" s="11"/>
      <c r="F1955" s="11"/>
      <c r="G1955" s="11"/>
      <c r="H1955" s="11"/>
      <c r="I1955" s="11"/>
      <c r="J1955" s="11"/>
      <c r="K1955" s="17">
        <v>4</v>
      </c>
      <c r="L1955" s="17">
        <v>73.400000000000006</v>
      </c>
      <c r="M1955" s="13">
        <f>ROUND(K1955*L1955,2)</f>
        <v>293.60000000000002</v>
      </c>
    </row>
    <row r="1956" spans="1:13" ht="45" x14ac:dyDescent="0.2">
      <c r="A1956" s="11"/>
      <c r="B1956" s="11"/>
      <c r="C1956" s="11"/>
      <c r="D1956" s="19" t="s">
        <v>1568</v>
      </c>
      <c r="E1956" s="11"/>
      <c r="F1956" s="11"/>
      <c r="G1956" s="11"/>
      <c r="H1956" s="11"/>
      <c r="I1956" s="11"/>
      <c r="J1956" s="11"/>
      <c r="K1956" s="11"/>
      <c r="L1956" s="11"/>
      <c r="M1956" s="11"/>
    </row>
    <row r="1957" spans="1:13" ht="22.5" x14ac:dyDescent="0.2">
      <c r="A1957" s="12" t="s">
        <v>1569</v>
      </c>
      <c r="B1957" s="12" t="s">
        <v>20</v>
      </c>
      <c r="C1957" s="12" t="s">
        <v>96</v>
      </c>
      <c r="D1957" s="25" t="s">
        <v>1570</v>
      </c>
      <c r="E1957" s="11"/>
      <c r="F1957" s="11"/>
      <c r="G1957" s="11"/>
      <c r="H1957" s="11"/>
      <c r="I1957" s="11"/>
      <c r="J1957" s="11"/>
      <c r="K1957" s="17">
        <v>200</v>
      </c>
      <c r="L1957" s="17">
        <v>9.9499999999999993</v>
      </c>
      <c r="M1957" s="13">
        <f>ROUND(K1957*L1957,2)</f>
        <v>1990</v>
      </c>
    </row>
    <row r="1958" spans="1:13" ht="78.75" x14ac:dyDescent="0.2">
      <c r="A1958" s="11"/>
      <c r="B1958" s="11"/>
      <c r="C1958" s="11"/>
      <c r="D1958" s="19" t="s">
        <v>1571</v>
      </c>
      <c r="E1958" s="11"/>
      <c r="F1958" s="11"/>
      <c r="G1958" s="11"/>
      <c r="H1958" s="11"/>
      <c r="I1958" s="11"/>
      <c r="J1958" s="11"/>
      <c r="K1958" s="11"/>
      <c r="L1958" s="11"/>
      <c r="M1958" s="11"/>
    </row>
    <row r="1959" spans="1:13" x14ac:dyDescent="0.2">
      <c r="A1959" s="11"/>
      <c r="B1959" s="11"/>
      <c r="C1959" s="11"/>
      <c r="D1959" s="19"/>
      <c r="E1959" s="11"/>
      <c r="F1959" s="11"/>
      <c r="G1959" s="11"/>
      <c r="H1959" s="11"/>
      <c r="I1959" s="11"/>
      <c r="J1959" s="16" t="s">
        <v>1572</v>
      </c>
      <c r="K1959" s="17">
        <v>1</v>
      </c>
      <c r="L1959" s="10">
        <f>M1947+M1949+M1951+M1953+M1955+M1957</f>
        <v>10160.82</v>
      </c>
      <c r="M1959" s="10">
        <f>ROUND(L1959*K1959,2)</f>
        <v>10160.82</v>
      </c>
    </row>
    <row r="1960" spans="1:13" ht="0.95" customHeight="1" x14ac:dyDescent="0.2">
      <c r="A1960" s="18"/>
      <c r="B1960" s="18"/>
      <c r="C1960" s="18"/>
      <c r="D1960" s="26"/>
      <c r="E1960" s="18"/>
      <c r="F1960" s="18"/>
      <c r="G1960" s="18"/>
      <c r="H1960" s="18"/>
      <c r="I1960" s="18"/>
      <c r="J1960" s="18"/>
      <c r="K1960" s="18"/>
      <c r="L1960" s="18"/>
      <c r="M1960" s="18"/>
    </row>
    <row r="1961" spans="1:13" x14ac:dyDescent="0.2">
      <c r="A1961" s="21" t="s">
        <v>1573</v>
      </c>
      <c r="B1961" s="21" t="s">
        <v>17</v>
      </c>
      <c r="C1961" s="21" t="s">
        <v>0</v>
      </c>
      <c r="D1961" s="27" t="s">
        <v>1574</v>
      </c>
      <c r="E1961" s="22"/>
      <c r="F1961" s="22"/>
      <c r="G1961" s="22"/>
      <c r="H1961" s="22"/>
      <c r="I1961" s="22"/>
      <c r="J1961" s="22"/>
      <c r="K1961" s="10">
        <f>K2032</f>
        <v>1</v>
      </c>
      <c r="L1961" s="10">
        <f>L2032</f>
        <v>11799.74</v>
      </c>
      <c r="M1961" s="10">
        <f>M2032</f>
        <v>11799.74</v>
      </c>
    </row>
    <row r="1962" spans="1:13" x14ac:dyDescent="0.2">
      <c r="A1962" s="11"/>
      <c r="B1962" s="11"/>
      <c r="C1962" s="11"/>
      <c r="D1962" s="19"/>
      <c r="E1962" s="11"/>
      <c r="F1962" s="11"/>
      <c r="G1962" s="11"/>
      <c r="H1962" s="11"/>
      <c r="I1962" s="11"/>
      <c r="J1962" s="11"/>
      <c r="K1962" s="11"/>
      <c r="L1962" s="11"/>
      <c r="M1962" s="11"/>
    </row>
    <row r="1963" spans="1:13" ht="33.75" x14ac:dyDescent="0.2">
      <c r="A1963" s="12" t="s">
        <v>1402</v>
      </c>
      <c r="B1963" s="12" t="s">
        <v>20</v>
      </c>
      <c r="C1963" s="12" t="s">
        <v>96</v>
      </c>
      <c r="D1963" s="25" t="s">
        <v>1403</v>
      </c>
      <c r="E1963" s="11"/>
      <c r="F1963" s="11"/>
      <c r="G1963" s="11"/>
      <c r="H1963" s="11"/>
      <c r="I1963" s="11"/>
      <c r="J1963" s="11"/>
      <c r="K1963" s="13">
        <f>K1967</f>
        <v>215</v>
      </c>
      <c r="L1963" s="13">
        <f>L1967</f>
        <v>3.5</v>
      </c>
      <c r="M1963" s="13">
        <f>M1967</f>
        <v>752.5</v>
      </c>
    </row>
    <row r="1964" spans="1:13" ht="67.5" x14ac:dyDescent="0.2">
      <c r="A1964" s="11"/>
      <c r="B1964" s="11"/>
      <c r="C1964" s="11"/>
      <c r="D1964" s="19" t="s">
        <v>1404</v>
      </c>
      <c r="E1964" s="11"/>
      <c r="F1964" s="11"/>
      <c r="G1964" s="11"/>
      <c r="H1964" s="11"/>
      <c r="I1964" s="11"/>
      <c r="J1964" s="11"/>
      <c r="K1964" s="11"/>
      <c r="L1964" s="11"/>
      <c r="M1964" s="11"/>
    </row>
    <row r="1965" spans="1:13" x14ac:dyDescent="0.2">
      <c r="A1965" s="11"/>
      <c r="B1965" s="11"/>
      <c r="C1965" s="11"/>
      <c r="D1965" s="19"/>
      <c r="E1965" s="12" t="s">
        <v>1575</v>
      </c>
      <c r="F1965" s="11">
        <v>1</v>
      </c>
      <c r="G1965" s="17">
        <v>215</v>
      </c>
      <c r="H1965" s="17">
        <v>0</v>
      </c>
      <c r="I1965" s="17">
        <v>0</v>
      </c>
      <c r="J1965" s="13">
        <f>F1965*(G1965+ (G1965= 0))*(H1965+ (H1965= 0))*(I1965+ (I1965= 0))</f>
        <v>215</v>
      </c>
      <c r="K1965" s="11"/>
      <c r="L1965" s="11"/>
      <c r="M1965" s="11"/>
    </row>
    <row r="1966" spans="1:13" x14ac:dyDescent="0.2">
      <c r="A1966" s="11"/>
      <c r="B1966" s="11"/>
      <c r="C1966" s="11"/>
      <c r="D1966" s="19"/>
      <c r="E1966" s="12" t="s">
        <v>0</v>
      </c>
      <c r="F1966" s="11">
        <v>0</v>
      </c>
      <c r="G1966" s="17">
        <v>0</v>
      </c>
      <c r="H1966" s="17">
        <v>0</v>
      </c>
      <c r="I1966" s="17">
        <v>0</v>
      </c>
      <c r="J1966" s="13">
        <f>F1966*(G1966+ (G1966= 0))*(H1966+ (H1966= 0))*(I1966+ (I1966= 0))</f>
        <v>0</v>
      </c>
      <c r="K1966" s="11"/>
      <c r="L1966" s="11"/>
      <c r="M1966" s="11"/>
    </row>
    <row r="1967" spans="1:13" x14ac:dyDescent="0.2">
      <c r="A1967" s="11"/>
      <c r="B1967" s="11"/>
      <c r="C1967" s="11"/>
      <c r="D1967" s="19"/>
      <c r="E1967" s="11"/>
      <c r="F1967" s="11"/>
      <c r="G1967" s="11"/>
      <c r="H1967" s="11"/>
      <c r="I1967" s="11"/>
      <c r="J1967" s="16" t="s">
        <v>1405</v>
      </c>
      <c r="K1967" s="10">
        <f>SUM(J1965:J1966)</f>
        <v>215</v>
      </c>
      <c r="L1967" s="17">
        <v>3.5</v>
      </c>
      <c r="M1967" s="10">
        <f>ROUND(L1967*K1967,2)</f>
        <v>752.5</v>
      </c>
    </row>
    <row r="1968" spans="1:13" ht="0.95" customHeight="1" x14ac:dyDescent="0.2">
      <c r="A1968" s="18"/>
      <c r="B1968" s="18"/>
      <c r="C1968" s="18"/>
      <c r="D1968" s="26"/>
      <c r="E1968" s="18"/>
      <c r="F1968" s="18"/>
      <c r="G1968" s="18"/>
      <c r="H1968" s="18"/>
      <c r="I1968" s="18"/>
      <c r="J1968" s="18"/>
      <c r="K1968" s="18"/>
      <c r="L1968" s="18"/>
      <c r="M1968" s="18"/>
    </row>
    <row r="1969" spans="1:13" ht="33.75" x14ac:dyDescent="0.2">
      <c r="A1969" s="12" t="s">
        <v>1398</v>
      </c>
      <c r="B1969" s="12" t="s">
        <v>20</v>
      </c>
      <c r="C1969" s="12" t="s">
        <v>96</v>
      </c>
      <c r="D1969" s="25" t="s">
        <v>1399</v>
      </c>
      <c r="E1969" s="11"/>
      <c r="F1969" s="11"/>
      <c r="G1969" s="11"/>
      <c r="H1969" s="11"/>
      <c r="I1969" s="11"/>
      <c r="J1969" s="11"/>
      <c r="K1969" s="13">
        <f>K1976</f>
        <v>1075</v>
      </c>
      <c r="L1969" s="13">
        <f>L1976</f>
        <v>1.32</v>
      </c>
      <c r="M1969" s="13">
        <f>M1976</f>
        <v>1419</v>
      </c>
    </row>
    <row r="1970" spans="1:13" ht="67.5" x14ac:dyDescent="0.2">
      <c r="A1970" s="11"/>
      <c r="B1970" s="11"/>
      <c r="C1970" s="11"/>
      <c r="D1970" s="19" t="s">
        <v>1400</v>
      </c>
      <c r="E1970" s="11"/>
      <c r="F1970" s="11"/>
      <c r="G1970" s="11"/>
      <c r="H1970" s="11"/>
      <c r="I1970" s="11"/>
      <c r="J1970" s="11"/>
      <c r="K1970" s="11"/>
      <c r="L1970" s="11"/>
      <c r="M1970" s="11"/>
    </row>
    <row r="1971" spans="1:13" x14ac:dyDescent="0.2">
      <c r="A1971" s="11"/>
      <c r="B1971" s="11"/>
      <c r="C1971" s="11"/>
      <c r="D1971" s="19"/>
      <c r="E1971" s="12" t="s">
        <v>1204</v>
      </c>
      <c r="F1971" s="11">
        <v>1</v>
      </c>
      <c r="G1971" s="17">
        <v>270</v>
      </c>
      <c r="H1971" s="17">
        <v>0</v>
      </c>
      <c r="I1971" s="17">
        <v>0</v>
      </c>
      <c r="J1971" s="13">
        <f>F1971*(G1971+ (G1971= 0))*(H1971+ (H1971= 0))*(I1971+ (I1971= 0))</f>
        <v>270</v>
      </c>
      <c r="K1971" s="11"/>
      <c r="L1971" s="11"/>
      <c r="M1971" s="11"/>
    </row>
    <row r="1972" spans="1:13" x14ac:dyDescent="0.2">
      <c r="A1972" s="11"/>
      <c r="B1972" s="11"/>
      <c r="C1972" s="11"/>
      <c r="D1972" s="19"/>
      <c r="E1972" s="12" t="s">
        <v>1218</v>
      </c>
      <c r="F1972" s="11">
        <v>1</v>
      </c>
      <c r="G1972" s="17">
        <v>330</v>
      </c>
      <c r="H1972" s="17">
        <v>0</v>
      </c>
      <c r="I1972" s="17">
        <v>0</v>
      </c>
      <c r="J1972" s="13">
        <f>F1972*(G1972+ (G1972= 0))*(H1972+ (H1972= 0))*(I1972+ (I1972= 0))</f>
        <v>330</v>
      </c>
      <c r="K1972" s="11"/>
      <c r="L1972" s="11"/>
      <c r="M1972" s="11"/>
    </row>
    <row r="1973" spans="1:13" x14ac:dyDescent="0.2">
      <c r="A1973" s="11"/>
      <c r="B1973" s="11"/>
      <c r="C1973" s="11"/>
      <c r="D1973" s="19"/>
      <c r="E1973" s="12" t="s">
        <v>1209</v>
      </c>
      <c r="F1973" s="11">
        <v>1</v>
      </c>
      <c r="G1973" s="17">
        <v>450</v>
      </c>
      <c r="H1973" s="17">
        <v>0</v>
      </c>
      <c r="I1973" s="17">
        <v>0</v>
      </c>
      <c r="J1973" s="13">
        <f>F1973*(G1973+ (G1973= 0))*(H1973+ (H1973= 0))*(I1973+ (I1973= 0))</f>
        <v>450</v>
      </c>
      <c r="K1973" s="11"/>
      <c r="L1973" s="11"/>
      <c r="M1973" s="11"/>
    </row>
    <row r="1974" spans="1:13" x14ac:dyDescent="0.2">
      <c r="A1974" s="11"/>
      <c r="B1974" s="11"/>
      <c r="C1974" s="11"/>
      <c r="D1974" s="19"/>
      <c r="E1974" s="12" t="s">
        <v>1311</v>
      </c>
      <c r="F1974" s="11">
        <v>1</v>
      </c>
      <c r="G1974" s="17">
        <v>25</v>
      </c>
      <c r="H1974" s="17">
        <v>0</v>
      </c>
      <c r="I1974" s="17">
        <v>0</v>
      </c>
      <c r="J1974" s="13">
        <f>F1974*(G1974+ (G1974= 0))*(H1974+ (H1974= 0))*(I1974+ (I1974= 0))</f>
        <v>25</v>
      </c>
      <c r="K1974" s="11"/>
      <c r="L1974" s="11"/>
      <c r="M1974" s="11"/>
    </row>
    <row r="1975" spans="1:13" x14ac:dyDescent="0.2">
      <c r="A1975" s="11"/>
      <c r="B1975" s="11"/>
      <c r="C1975" s="11"/>
      <c r="D1975" s="19"/>
      <c r="E1975" s="12" t="s">
        <v>0</v>
      </c>
      <c r="F1975" s="11">
        <v>0</v>
      </c>
      <c r="G1975" s="17">
        <v>0</v>
      </c>
      <c r="H1975" s="17">
        <v>0</v>
      </c>
      <c r="I1975" s="17">
        <v>0</v>
      </c>
      <c r="J1975" s="13">
        <f>F1975*(G1975+ (G1975= 0))*(H1975+ (H1975= 0))*(I1975+ (I1975= 0))</f>
        <v>0</v>
      </c>
      <c r="K1975" s="11"/>
      <c r="L1975" s="11"/>
      <c r="M1975" s="11"/>
    </row>
    <row r="1976" spans="1:13" x14ac:dyDescent="0.2">
      <c r="A1976" s="11"/>
      <c r="B1976" s="11"/>
      <c r="C1976" s="11"/>
      <c r="D1976" s="19"/>
      <c r="E1976" s="11"/>
      <c r="F1976" s="11"/>
      <c r="G1976" s="11"/>
      <c r="H1976" s="11"/>
      <c r="I1976" s="11"/>
      <c r="J1976" s="16" t="s">
        <v>1401</v>
      </c>
      <c r="K1976" s="10">
        <f>SUM(J1971:J1975)</f>
        <v>1075</v>
      </c>
      <c r="L1976" s="17">
        <v>1.32</v>
      </c>
      <c r="M1976" s="10">
        <f>ROUND(L1976*K1976,2)</f>
        <v>1419</v>
      </c>
    </row>
    <row r="1977" spans="1:13" ht="0.95" customHeight="1" x14ac:dyDescent="0.2">
      <c r="A1977" s="18"/>
      <c r="B1977" s="18"/>
      <c r="C1977" s="18"/>
      <c r="D1977" s="26"/>
      <c r="E1977" s="18"/>
      <c r="F1977" s="18"/>
      <c r="G1977" s="18"/>
      <c r="H1977" s="18"/>
      <c r="I1977" s="18"/>
      <c r="J1977" s="18"/>
      <c r="K1977" s="18"/>
      <c r="L1977" s="18"/>
      <c r="M1977" s="18"/>
    </row>
    <row r="1978" spans="1:13" ht="22.5" x14ac:dyDescent="0.2">
      <c r="A1978" s="12" t="s">
        <v>1406</v>
      </c>
      <c r="B1978" s="12" t="s">
        <v>20</v>
      </c>
      <c r="C1978" s="12" t="s">
        <v>111</v>
      </c>
      <c r="D1978" s="25" t="s">
        <v>1407</v>
      </c>
      <c r="E1978" s="11"/>
      <c r="F1978" s="11"/>
      <c r="G1978" s="11"/>
      <c r="H1978" s="11"/>
      <c r="I1978" s="11"/>
      <c r="J1978" s="11"/>
      <c r="K1978" s="13">
        <f>K1985</f>
        <v>74</v>
      </c>
      <c r="L1978" s="13">
        <f>L1985</f>
        <v>14.88</v>
      </c>
      <c r="M1978" s="13">
        <f>M1985</f>
        <v>1101.1199999999999</v>
      </c>
    </row>
    <row r="1979" spans="1:13" ht="33.75" x14ac:dyDescent="0.2">
      <c r="A1979" s="11"/>
      <c r="B1979" s="11"/>
      <c r="C1979" s="11"/>
      <c r="D1979" s="19" t="s">
        <v>1408</v>
      </c>
      <c r="E1979" s="11"/>
      <c r="F1979" s="11"/>
      <c r="G1979" s="11"/>
      <c r="H1979" s="11"/>
      <c r="I1979" s="11"/>
      <c r="J1979" s="11"/>
      <c r="K1979" s="11"/>
      <c r="L1979" s="11"/>
      <c r="M1979" s="11"/>
    </row>
    <row r="1980" spans="1:13" x14ac:dyDescent="0.2">
      <c r="A1980" s="11"/>
      <c r="B1980" s="11"/>
      <c r="C1980" s="11"/>
      <c r="D1980" s="19"/>
      <c r="E1980" s="12" t="s">
        <v>1204</v>
      </c>
      <c r="F1980" s="11">
        <v>1</v>
      </c>
      <c r="G1980" s="17">
        <v>16</v>
      </c>
      <c r="H1980" s="17">
        <v>0</v>
      </c>
      <c r="I1980" s="17">
        <v>0</v>
      </c>
      <c r="J1980" s="13">
        <f>F1980*(G1980+ (G1980= 0))*(H1980+ (H1980= 0))*(I1980+ (I1980= 0))</f>
        <v>16</v>
      </c>
      <c r="K1980" s="11"/>
      <c r="L1980" s="11"/>
      <c r="M1980" s="11"/>
    </row>
    <row r="1981" spans="1:13" x14ac:dyDescent="0.2">
      <c r="A1981" s="11"/>
      <c r="B1981" s="11"/>
      <c r="C1981" s="11"/>
      <c r="D1981" s="19"/>
      <c r="E1981" s="12" t="s">
        <v>1218</v>
      </c>
      <c r="F1981" s="11">
        <v>1</v>
      </c>
      <c r="G1981" s="17">
        <v>22</v>
      </c>
      <c r="H1981" s="17">
        <v>0</v>
      </c>
      <c r="I1981" s="17">
        <v>0</v>
      </c>
      <c r="J1981" s="13">
        <f>F1981*(G1981+ (G1981= 0))*(H1981+ (H1981= 0))*(I1981+ (I1981= 0))</f>
        <v>22</v>
      </c>
      <c r="K1981" s="11"/>
      <c r="L1981" s="11"/>
      <c r="M1981" s="11"/>
    </row>
    <row r="1982" spans="1:13" x14ac:dyDescent="0.2">
      <c r="A1982" s="11"/>
      <c r="B1982" s="11"/>
      <c r="C1982" s="11"/>
      <c r="D1982" s="19"/>
      <c r="E1982" s="12" t="s">
        <v>1209</v>
      </c>
      <c r="F1982" s="11">
        <v>1</v>
      </c>
      <c r="G1982" s="17">
        <v>29</v>
      </c>
      <c r="H1982" s="17">
        <v>0</v>
      </c>
      <c r="I1982" s="17">
        <v>0</v>
      </c>
      <c r="J1982" s="13">
        <f>F1982*(G1982+ (G1982= 0))*(H1982+ (H1982= 0))*(I1982+ (I1982= 0))</f>
        <v>29</v>
      </c>
      <c r="K1982" s="11"/>
      <c r="L1982" s="11"/>
      <c r="M1982" s="11"/>
    </row>
    <row r="1983" spans="1:13" x14ac:dyDescent="0.2">
      <c r="A1983" s="11"/>
      <c r="B1983" s="11"/>
      <c r="C1983" s="11"/>
      <c r="D1983" s="19"/>
      <c r="E1983" s="12" t="s">
        <v>1311</v>
      </c>
      <c r="F1983" s="11">
        <v>1</v>
      </c>
      <c r="G1983" s="17">
        <v>7</v>
      </c>
      <c r="H1983" s="17">
        <v>0</v>
      </c>
      <c r="I1983" s="17">
        <v>0</v>
      </c>
      <c r="J1983" s="13">
        <f>F1983*(G1983+ (G1983= 0))*(H1983+ (H1983= 0))*(I1983+ (I1983= 0))</f>
        <v>7</v>
      </c>
      <c r="K1983" s="11"/>
      <c r="L1983" s="11"/>
      <c r="M1983" s="11"/>
    </row>
    <row r="1984" spans="1:13" x14ac:dyDescent="0.2">
      <c r="A1984" s="11"/>
      <c r="B1984" s="11"/>
      <c r="C1984" s="11"/>
      <c r="D1984" s="19"/>
      <c r="E1984" s="12" t="s">
        <v>0</v>
      </c>
      <c r="F1984" s="11">
        <v>0</v>
      </c>
      <c r="G1984" s="17">
        <v>0</v>
      </c>
      <c r="H1984" s="17">
        <v>0</v>
      </c>
      <c r="I1984" s="17">
        <v>0</v>
      </c>
      <c r="J1984" s="13">
        <f>F1984*(G1984+ (G1984= 0))*(H1984+ (H1984= 0))*(I1984+ (I1984= 0))</f>
        <v>0</v>
      </c>
      <c r="K1984" s="11"/>
      <c r="L1984" s="11"/>
      <c r="M1984" s="11"/>
    </row>
    <row r="1985" spans="1:13" x14ac:dyDescent="0.2">
      <c r="A1985" s="11"/>
      <c r="B1985" s="11"/>
      <c r="C1985" s="11"/>
      <c r="D1985" s="19"/>
      <c r="E1985" s="11"/>
      <c r="F1985" s="11"/>
      <c r="G1985" s="11"/>
      <c r="H1985" s="11"/>
      <c r="I1985" s="11"/>
      <c r="J1985" s="16" t="s">
        <v>1409</v>
      </c>
      <c r="K1985" s="10">
        <f>SUM(J1980:J1984)</f>
        <v>74</v>
      </c>
      <c r="L1985" s="17">
        <v>14.88</v>
      </c>
      <c r="M1985" s="10">
        <f>ROUND(L1985*K1985,2)</f>
        <v>1101.1199999999999</v>
      </c>
    </row>
    <row r="1986" spans="1:13" ht="0.95" customHeight="1" x14ac:dyDescent="0.2">
      <c r="A1986" s="18"/>
      <c r="B1986" s="18"/>
      <c r="C1986" s="18"/>
      <c r="D1986" s="26"/>
      <c r="E1986" s="18"/>
      <c r="F1986" s="18"/>
      <c r="G1986" s="18"/>
      <c r="H1986" s="18"/>
      <c r="I1986" s="18"/>
      <c r="J1986" s="18"/>
      <c r="K1986" s="18"/>
      <c r="L1986" s="18"/>
      <c r="M1986" s="18"/>
    </row>
    <row r="1987" spans="1:13" ht="22.5" x14ac:dyDescent="0.2">
      <c r="A1987" s="12" t="s">
        <v>1436</v>
      </c>
      <c r="B1987" s="12" t="s">
        <v>20</v>
      </c>
      <c r="C1987" s="12" t="s">
        <v>111</v>
      </c>
      <c r="D1987" s="25" t="s">
        <v>1437</v>
      </c>
      <c r="E1987" s="11"/>
      <c r="F1987" s="11"/>
      <c r="G1987" s="11"/>
      <c r="H1987" s="11"/>
      <c r="I1987" s="11"/>
      <c r="J1987" s="11"/>
      <c r="K1987" s="13">
        <f>K1994</f>
        <v>56</v>
      </c>
      <c r="L1987" s="13">
        <f>L1994</f>
        <v>2.14</v>
      </c>
      <c r="M1987" s="13">
        <f>M1994</f>
        <v>119.84</v>
      </c>
    </row>
    <row r="1988" spans="1:13" ht="22.5" x14ac:dyDescent="0.2">
      <c r="A1988" s="11"/>
      <c r="B1988" s="11"/>
      <c r="C1988" s="11"/>
      <c r="D1988" s="19" t="s">
        <v>1438</v>
      </c>
      <c r="E1988" s="11"/>
      <c r="F1988" s="11"/>
      <c r="G1988" s="11"/>
      <c r="H1988" s="11"/>
      <c r="I1988" s="11"/>
      <c r="J1988" s="11"/>
      <c r="K1988" s="11"/>
      <c r="L1988" s="11"/>
      <c r="M1988" s="11"/>
    </row>
    <row r="1989" spans="1:13" x14ac:dyDescent="0.2">
      <c r="A1989" s="11"/>
      <c r="B1989" s="11"/>
      <c r="C1989" s="11"/>
      <c r="D1989" s="19"/>
      <c r="E1989" s="12" t="s">
        <v>1204</v>
      </c>
      <c r="F1989" s="11">
        <v>1</v>
      </c>
      <c r="G1989" s="17">
        <v>9</v>
      </c>
      <c r="H1989" s="17">
        <v>0</v>
      </c>
      <c r="I1989" s="17">
        <v>0</v>
      </c>
      <c r="J1989" s="13">
        <f>F1989*(G1989+ (G1989= 0))*(H1989+ (H1989= 0))*(I1989+ (I1989= 0))</f>
        <v>9</v>
      </c>
      <c r="K1989" s="11"/>
      <c r="L1989" s="11"/>
      <c r="M1989" s="11"/>
    </row>
    <row r="1990" spans="1:13" x14ac:dyDescent="0.2">
      <c r="A1990" s="11"/>
      <c r="B1990" s="11"/>
      <c r="C1990" s="11"/>
      <c r="D1990" s="19"/>
      <c r="E1990" s="12" t="s">
        <v>1218</v>
      </c>
      <c r="F1990" s="11">
        <v>1</v>
      </c>
      <c r="G1990" s="17">
        <v>12</v>
      </c>
      <c r="H1990" s="17">
        <v>0</v>
      </c>
      <c r="I1990" s="17">
        <v>0</v>
      </c>
      <c r="J1990" s="13">
        <f>F1990*(G1990+ (G1990= 0))*(H1990+ (H1990= 0))*(I1990+ (I1990= 0))</f>
        <v>12</v>
      </c>
      <c r="K1990" s="11"/>
      <c r="L1990" s="11"/>
      <c r="M1990" s="11"/>
    </row>
    <row r="1991" spans="1:13" x14ac:dyDescent="0.2">
      <c r="A1991" s="11"/>
      <c r="B1991" s="11"/>
      <c r="C1991" s="11"/>
      <c r="D1991" s="19"/>
      <c r="E1991" s="12" t="s">
        <v>1209</v>
      </c>
      <c r="F1991" s="11">
        <v>1</v>
      </c>
      <c r="G1991" s="17">
        <v>16</v>
      </c>
      <c r="H1991" s="17">
        <v>0</v>
      </c>
      <c r="I1991" s="17">
        <v>0</v>
      </c>
      <c r="J1991" s="13">
        <f>F1991*(G1991+ (G1991= 0))*(H1991+ (H1991= 0))*(I1991+ (I1991= 0))</f>
        <v>16</v>
      </c>
      <c r="K1991" s="11"/>
      <c r="L1991" s="11"/>
      <c r="M1991" s="11"/>
    </row>
    <row r="1992" spans="1:13" x14ac:dyDescent="0.2">
      <c r="A1992" s="11"/>
      <c r="B1992" s="11"/>
      <c r="C1992" s="11"/>
      <c r="D1992" s="19"/>
      <c r="E1992" s="12" t="s">
        <v>1311</v>
      </c>
      <c r="F1992" s="11">
        <v>1</v>
      </c>
      <c r="G1992" s="17">
        <v>19</v>
      </c>
      <c r="H1992" s="17">
        <v>0</v>
      </c>
      <c r="I1992" s="17">
        <v>0</v>
      </c>
      <c r="J1992" s="13">
        <f>F1992*(G1992+ (G1992= 0))*(H1992+ (H1992= 0))*(I1992+ (I1992= 0))</f>
        <v>19</v>
      </c>
      <c r="K1992" s="11"/>
      <c r="L1992" s="11"/>
      <c r="M1992" s="11"/>
    </row>
    <row r="1993" spans="1:13" x14ac:dyDescent="0.2">
      <c r="A1993" s="11"/>
      <c r="B1993" s="11"/>
      <c r="C1993" s="11"/>
      <c r="D1993" s="19"/>
      <c r="E1993" s="12" t="s">
        <v>0</v>
      </c>
      <c r="F1993" s="11">
        <v>0</v>
      </c>
      <c r="G1993" s="17">
        <v>0</v>
      </c>
      <c r="H1993" s="17">
        <v>0</v>
      </c>
      <c r="I1993" s="17">
        <v>0</v>
      </c>
      <c r="J1993" s="13">
        <f>F1993*(G1993+ (G1993= 0))*(H1993+ (H1993= 0))*(I1993+ (I1993= 0))</f>
        <v>0</v>
      </c>
      <c r="K1993" s="11"/>
      <c r="L1993" s="11"/>
      <c r="M1993" s="11"/>
    </row>
    <row r="1994" spans="1:13" x14ac:dyDescent="0.2">
      <c r="A1994" s="11"/>
      <c r="B1994" s="11"/>
      <c r="C1994" s="11"/>
      <c r="D1994" s="19"/>
      <c r="E1994" s="11"/>
      <c r="F1994" s="11"/>
      <c r="G1994" s="11"/>
      <c r="H1994" s="11"/>
      <c r="I1994" s="11"/>
      <c r="J1994" s="16" t="s">
        <v>1439</v>
      </c>
      <c r="K1994" s="10">
        <f>SUM(J1989:J1993)</f>
        <v>56</v>
      </c>
      <c r="L1994" s="17">
        <v>2.14</v>
      </c>
      <c r="M1994" s="10">
        <f>ROUND(L1994*K1994,2)</f>
        <v>119.84</v>
      </c>
    </row>
    <row r="1995" spans="1:13" ht="0.95" customHeight="1" x14ac:dyDescent="0.2">
      <c r="A1995" s="18"/>
      <c r="B1995" s="18"/>
      <c r="C1995" s="18"/>
      <c r="D1995" s="26"/>
      <c r="E1995" s="18"/>
      <c r="F1995" s="18"/>
      <c r="G1995" s="18"/>
      <c r="H1995" s="18"/>
      <c r="I1995" s="18"/>
      <c r="J1995" s="18"/>
      <c r="K1995" s="18"/>
      <c r="L1995" s="18"/>
      <c r="M1995" s="18"/>
    </row>
    <row r="1996" spans="1:13" ht="22.5" x14ac:dyDescent="0.2">
      <c r="A1996" s="12" t="s">
        <v>1440</v>
      </c>
      <c r="B1996" s="12" t="s">
        <v>20</v>
      </c>
      <c r="C1996" s="12" t="s">
        <v>111</v>
      </c>
      <c r="D1996" s="25" t="s">
        <v>1441</v>
      </c>
      <c r="E1996" s="11"/>
      <c r="F1996" s="11"/>
      <c r="G1996" s="11"/>
      <c r="H1996" s="11"/>
      <c r="I1996" s="11"/>
      <c r="J1996" s="11"/>
      <c r="K1996" s="13">
        <f>K2003</f>
        <v>56</v>
      </c>
      <c r="L1996" s="13">
        <f>L2003</f>
        <v>2.23</v>
      </c>
      <c r="M1996" s="13">
        <f>M2003</f>
        <v>124.88</v>
      </c>
    </row>
    <row r="1997" spans="1:13" ht="33.75" x14ac:dyDescent="0.2">
      <c r="A1997" s="11"/>
      <c r="B1997" s="11"/>
      <c r="C1997" s="11"/>
      <c r="D1997" s="19" t="s">
        <v>1442</v>
      </c>
      <c r="E1997" s="11"/>
      <c r="F1997" s="11"/>
      <c r="G1997" s="11"/>
      <c r="H1997" s="11"/>
      <c r="I1997" s="11"/>
      <c r="J1997" s="11"/>
      <c r="K1997" s="11"/>
      <c r="L1997" s="11"/>
      <c r="M1997" s="11"/>
    </row>
    <row r="1998" spans="1:13" x14ac:dyDescent="0.2">
      <c r="A1998" s="11"/>
      <c r="B1998" s="11"/>
      <c r="C1998" s="11"/>
      <c r="D1998" s="19"/>
      <c r="E1998" s="12" t="s">
        <v>1204</v>
      </c>
      <c r="F1998" s="11">
        <v>1</v>
      </c>
      <c r="G1998" s="17">
        <v>9</v>
      </c>
      <c r="H1998" s="17">
        <v>0</v>
      </c>
      <c r="I1998" s="17">
        <v>0</v>
      </c>
      <c r="J1998" s="13">
        <f>F1998*(G1998+ (G1998= 0))*(H1998+ (H1998= 0))*(I1998+ (I1998= 0))</f>
        <v>9</v>
      </c>
      <c r="K1998" s="11"/>
      <c r="L1998" s="11"/>
      <c r="M1998" s="11"/>
    </row>
    <row r="1999" spans="1:13" x14ac:dyDescent="0.2">
      <c r="A1999" s="11"/>
      <c r="B1999" s="11"/>
      <c r="C1999" s="11"/>
      <c r="D1999" s="19"/>
      <c r="E1999" s="12" t="s">
        <v>1218</v>
      </c>
      <c r="F1999" s="11">
        <v>1</v>
      </c>
      <c r="G1999" s="17">
        <v>12</v>
      </c>
      <c r="H1999" s="17">
        <v>0</v>
      </c>
      <c r="I1999" s="17">
        <v>0</v>
      </c>
      <c r="J1999" s="13">
        <f>F1999*(G1999+ (G1999= 0))*(H1999+ (H1999= 0))*(I1999+ (I1999= 0))</f>
        <v>12</v>
      </c>
      <c r="K1999" s="11"/>
      <c r="L1999" s="11"/>
      <c r="M1999" s="11"/>
    </row>
    <row r="2000" spans="1:13" x14ac:dyDescent="0.2">
      <c r="A2000" s="11"/>
      <c r="B2000" s="11"/>
      <c r="C2000" s="11"/>
      <c r="D2000" s="19"/>
      <c r="E2000" s="12" t="s">
        <v>1209</v>
      </c>
      <c r="F2000" s="11">
        <v>1</v>
      </c>
      <c r="G2000" s="17">
        <v>16</v>
      </c>
      <c r="H2000" s="17">
        <v>0</v>
      </c>
      <c r="I2000" s="17">
        <v>0</v>
      </c>
      <c r="J2000" s="13">
        <f>F2000*(G2000+ (G2000= 0))*(H2000+ (H2000= 0))*(I2000+ (I2000= 0))</f>
        <v>16</v>
      </c>
      <c r="K2000" s="11"/>
      <c r="L2000" s="11"/>
      <c r="M2000" s="11"/>
    </row>
    <row r="2001" spans="1:13" x14ac:dyDescent="0.2">
      <c r="A2001" s="11"/>
      <c r="B2001" s="11"/>
      <c r="C2001" s="11"/>
      <c r="D2001" s="19"/>
      <c r="E2001" s="12" t="s">
        <v>1311</v>
      </c>
      <c r="F2001" s="11">
        <v>1</v>
      </c>
      <c r="G2001" s="17">
        <v>19</v>
      </c>
      <c r="H2001" s="17">
        <v>0</v>
      </c>
      <c r="I2001" s="17">
        <v>0</v>
      </c>
      <c r="J2001" s="13">
        <f>F2001*(G2001+ (G2001= 0))*(H2001+ (H2001= 0))*(I2001+ (I2001= 0))</f>
        <v>19</v>
      </c>
      <c r="K2001" s="11"/>
      <c r="L2001" s="11"/>
      <c r="M2001" s="11"/>
    </row>
    <row r="2002" spans="1:13" x14ac:dyDescent="0.2">
      <c r="A2002" s="11"/>
      <c r="B2002" s="11"/>
      <c r="C2002" s="11"/>
      <c r="D2002" s="19"/>
      <c r="E2002" s="12" t="s">
        <v>0</v>
      </c>
      <c r="F2002" s="11">
        <v>0</v>
      </c>
      <c r="G2002" s="17">
        <v>0</v>
      </c>
      <c r="H2002" s="17">
        <v>0</v>
      </c>
      <c r="I2002" s="17">
        <v>0</v>
      </c>
      <c r="J2002" s="13">
        <f>F2002*(G2002+ (G2002= 0))*(H2002+ (H2002= 0))*(I2002+ (I2002= 0))</f>
        <v>0</v>
      </c>
      <c r="K2002" s="11"/>
      <c r="L2002" s="11"/>
      <c r="M2002" s="11"/>
    </row>
    <row r="2003" spans="1:13" x14ac:dyDescent="0.2">
      <c r="A2003" s="11"/>
      <c r="B2003" s="11"/>
      <c r="C2003" s="11"/>
      <c r="D2003" s="19"/>
      <c r="E2003" s="11"/>
      <c r="F2003" s="11"/>
      <c r="G2003" s="11"/>
      <c r="H2003" s="11"/>
      <c r="I2003" s="11"/>
      <c r="J2003" s="16" t="s">
        <v>1443</v>
      </c>
      <c r="K2003" s="10">
        <f>SUM(J1998:J2002)</f>
        <v>56</v>
      </c>
      <c r="L2003" s="17">
        <v>2.23</v>
      </c>
      <c r="M2003" s="10">
        <f>ROUND(L2003*K2003,2)</f>
        <v>124.88</v>
      </c>
    </row>
    <row r="2004" spans="1:13" ht="0.95" customHeight="1" x14ac:dyDescent="0.2">
      <c r="A2004" s="18"/>
      <c r="B2004" s="18"/>
      <c r="C2004" s="18"/>
      <c r="D2004" s="26"/>
      <c r="E2004" s="18"/>
      <c r="F2004" s="18"/>
      <c r="G2004" s="18"/>
      <c r="H2004" s="18"/>
      <c r="I2004" s="18"/>
      <c r="J2004" s="18"/>
      <c r="K2004" s="18"/>
      <c r="L2004" s="18"/>
      <c r="M2004" s="18"/>
    </row>
    <row r="2005" spans="1:13" ht="22.5" x14ac:dyDescent="0.2">
      <c r="A2005" s="12" t="s">
        <v>1576</v>
      </c>
      <c r="B2005" s="12" t="s">
        <v>20</v>
      </c>
      <c r="C2005" s="12" t="s">
        <v>111</v>
      </c>
      <c r="D2005" s="25" t="s">
        <v>1577</v>
      </c>
      <c r="E2005" s="11"/>
      <c r="F2005" s="11"/>
      <c r="G2005" s="11"/>
      <c r="H2005" s="11"/>
      <c r="I2005" s="11"/>
      <c r="J2005" s="11"/>
      <c r="K2005" s="13">
        <f>K2012</f>
        <v>48</v>
      </c>
      <c r="L2005" s="13">
        <f>L2012</f>
        <v>35.75</v>
      </c>
      <c r="M2005" s="13">
        <f>M2012</f>
        <v>1716</v>
      </c>
    </row>
    <row r="2006" spans="1:13" ht="56.25" x14ac:dyDescent="0.2">
      <c r="A2006" s="11"/>
      <c r="B2006" s="11"/>
      <c r="C2006" s="11"/>
      <c r="D2006" s="19" t="s">
        <v>1578</v>
      </c>
      <c r="E2006" s="11"/>
      <c r="F2006" s="11"/>
      <c r="G2006" s="11"/>
      <c r="H2006" s="11"/>
      <c r="I2006" s="11"/>
      <c r="J2006" s="11"/>
      <c r="K2006" s="11"/>
      <c r="L2006" s="11"/>
      <c r="M2006" s="11"/>
    </row>
    <row r="2007" spans="1:13" x14ac:dyDescent="0.2">
      <c r="A2007" s="11"/>
      <c r="B2007" s="11"/>
      <c r="C2007" s="11"/>
      <c r="D2007" s="19"/>
      <c r="E2007" s="12" t="s">
        <v>1204</v>
      </c>
      <c r="F2007" s="11">
        <v>1</v>
      </c>
      <c r="G2007" s="17">
        <v>8</v>
      </c>
      <c r="H2007" s="17">
        <v>0</v>
      </c>
      <c r="I2007" s="17">
        <v>0</v>
      </c>
      <c r="J2007" s="13">
        <f>F2007*(G2007+ (G2007= 0))*(H2007+ (H2007= 0))*(I2007+ (I2007= 0))</f>
        <v>8</v>
      </c>
      <c r="K2007" s="11"/>
      <c r="L2007" s="11"/>
      <c r="M2007" s="11"/>
    </row>
    <row r="2008" spans="1:13" x14ac:dyDescent="0.2">
      <c r="A2008" s="11"/>
      <c r="B2008" s="11"/>
      <c r="C2008" s="11"/>
      <c r="D2008" s="19"/>
      <c r="E2008" s="12" t="s">
        <v>1218</v>
      </c>
      <c r="F2008" s="11">
        <v>1</v>
      </c>
      <c r="G2008" s="17">
        <v>10</v>
      </c>
      <c r="H2008" s="17">
        <v>0</v>
      </c>
      <c r="I2008" s="17">
        <v>0</v>
      </c>
      <c r="J2008" s="13">
        <f>F2008*(G2008+ (G2008= 0))*(H2008+ (H2008= 0))*(I2008+ (I2008= 0))</f>
        <v>10</v>
      </c>
      <c r="K2008" s="11"/>
      <c r="L2008" s="11"/>
      <c r="M2008" s="11"/>
    </row>
    <row r="2009" spans="1:13" x14ac:dyDescent="0.2">
      <c r="A2009" s="11"/>
      <c r="B2009" s="11"/>
      <c r="C2009" s="11"/>
      <c r="D2009" s="19"/>
      <c r="E2009" s="12" t="s">
        <v>1209</v>
      </c>
      <c r="F2009" s="11">
        <v>1</v>
      </c>
      <c r="G2009" s="17">
        <v>13</v>
      </c>
      <c r="H2009" s="17">
        <v>0</v>
      </c>
      <c r="I2009" s="17">
        <v>0</v>
      </c>
      <c r="J2009" s="13">
        <f>F2009*(G2009+ (G2009= 0))*(H2009+ (H2009= 0))*(I2009+ (I2009= 0))</f>
        <v>13</v>
      </c>
      <c r="K2009" s="11"/>
      <c r="L2009" s="11"/>
      <c r="M2009" s="11"/>
    </row>
    <row r="2010" spans="1:13" x14ac:dyDescent="0.2">
      <c r="A2010" s="11"/>
      <c r="B2010" s="11"/>
      <c r="C2010" s="11"/>
      <c r="D2010" s="19"/>
      <c r="E2010" s="12" t="s">
        <v>1311</v>
      </c>
      <c r="F2010" s="11">
        <v>1</v>
      </c>
      <c r="G2010" s="17">
        <v>17</v>
      </c>
      <c r="H2010" s="17">
        <v>0</v>
      </c>
      <c r="I2010" s="17">
        <v>0</v>
      </c>
      <c r="J2010" s="13">
        <f>F2010*(G2010+ (G2010= 0))*(H2010+ (H2010= 0))*(I2010+ (I2010= 0))</f>
        <v>17</v>
      </c>
      <c r="K2010" s="11"/>
      <c r="L2010" s="11"/>
      <c r="M2010" s="11"/>
    </row>
    <row r="2011" spans="1:13" x14ac:dyDescent="0.2">
      <c r="A2011" s="11"/>
      <c r="B2011" s="11"/>
      <c r="C2011" s="11"/>
      <c r="D2011" s="19"/>
      <c r="E2011" s="12" t="s">
        <v>0</v>
      </c>
      <c r="F2011" s="11">
        <v>0</v>
      </c>
      <c r="G2011" s="17">
        <v>0</v>
      </c>
      <c r="H2011" s="17">
        <v>0</v>
      </c>
      <c r="I2011" s="17">
        <v>0</v>
      </c>
      <c r="J2011" s="13">
        <f>F2011*(G2011+ (G2011= 0))*(H2011+ (H2011= 0))*(I2011+ (I2011= 0))</f>
        <v>0</v>
      </c>
      <c r="K2011" s="11"/>
      <c r="L2011" s="11"/>
      <c r="M2011" s="11"/>
    </row>
    <row r="2012" spans="1:13" x14ac:dyDescent="0.2">
      <c r="A2012" s="11"/>
      <c r="B2012" s="11"/>
      <c r="C2012" s="11"/>
      <c r="D2012" s="19"/>
      <c r="E2012" s="11"/>
      <c r="F2012" s="11"/>
      <c r="G2012" s="11"/>
      <c r="H2012" s="11"/>
      <c r="I2012" s="11"/>
      <c r="J2012" s="16" t="s">
        <v>1579</v>
      </c>
      <c r="K2012" s="10">
        <f>SUM(J2007:J2011)</f>
        <v>48</v>
      </c>
      <c r="L2012" s="17">
        <v>35.75</v>
      </c>
      <c r="M2012" s="10">
        <f>ROUND(L2012*K2012,2)</f>
        <v>1716</v>
      </c>
    </row>
    <row r="2013" spans="1:13" ht="0.95" customHeight="1" x14ac:dyDescent="0.2">
      <c r="A2013" s="18"/>
      <c r="B2013" s="18"/>
      <c r="C2013" s="18"/>
      <c r="D2013" s="26"/>
      <c r="E2013" s="18"/>
      <c r="F2013" s="18"/>
      <c r="G2013" s="18"/>
      <c r="H2013" s="18"/>
      <c r="I2013" s="18"/>
      <c r="J2013" s="18"/>
      <c r="K2013" s="18"/>
      <c r="L2013" s="18"/>
      <c r="M2013" s="18"/>
    </row>
    <row r="2014" spans="1:13" ht="22.5" x14ac:dyDescent="0.2">
      <c r="A2014" s="12" t="s">
        <v>1580</v>
      </c>
      <c r="B2014" s="12" t="s">
        <v>20</v>
      </c>
      <c r="C2014" s="12" t="s">
        <v>111</v>
      </c>
      <c r="D2014" s="25" t="s">
        <v>1581</v>
      </c>
      <c r="E2014" s="11"/>
      <c r="F2014" s="11"/>
      <c r="G2014" s="11"/>
      <c r="H2014" s="11"/>
      <c r="I2014" s="11"/>
      <c r="J2014" s="11"/>
      <c r="K2014" s="13">
        <f>K2021</f>
        <v>8</v>
      </c>
      <c r="L2014" s="13">
        <f>L2021</f>
        <v>23.15</v>
      </c>
      <c r="M2014" s="13">
        <f>M2021</f>
        <v>185.2</v>
      </c>
    </row>
    <row r="2015" spans="1:13" ht="56.25" x14ac:dyDescent="0.2">
      <c r="A2015" s="11"/>
      <c r="B2015" s="11"/>
      <c r="C2015" s="11"/>
      <c r="D2015" s="19" t="s">
        <v>1582</v>
      </c>
      <c r="E2015" s="11"/>
      <c r="F2015" s="11"/>
      <c r="G2015" s="11"/>
      <c r="H2015" s="11"/>
      <c r="I2015" s="11"/>
      <c r="J2015" s="11"/>
      <c r="K2015" s="11"/>
      <c r="L2015" s="11"/>
      <c r="M2015" s="11"/>
    </row>
    <row r="2016" spans="1:13" x14ac:dyDescent="0.2">
      <c r="A2016" s="11"/>
      <c r="B2016" s="11"/>
      <c r="C2016" s="11"/>
      <c r="D2016" s="19"/>
      <c r="E2016" s="12" t="s">
        <v>1204</v>
      </c>
      <c r="F2016" s="11">
        <v>1</v>
      </c>
      <c r="G2016" s="17">
        <v>1</v>
      </c>
      <c r="H2016" s="17">
        <v>0</v>
      </c>
      <c r="I2016" s="17">
        <v>0</v>
      </c>
      <c r="J2016" s="13">
        <f>F2016*(G2016+ (G2016= 0))*(H2016+ (H2016= 0))*(I2016+ (I2016= 0))</f>
        <v>1</v>
      </c>
      <c r="K2016" s="11"/>
      <c r="L2016" s="11"/>
      <c r="M2016" s="11"/>
    </row>
    <row r="2017" spans="1:13" x14ac:dyDescent="0.2">
      <c r="A2017" s="11"/>
      <c r="B2017" s="11"/>
      <c r="C2017" s="11"/>
      <c r="D2017" s="19"/>
      <c r="E2017" s="12" t="s">
        <v>1218</v>
      </c>
      <c r="F2017" s="11">
        <v>1</v>
      </c>
      <c r="G2017" s="17">
        <v>2</v>
      </c>
      <c r="H2017" s="17">
        <v>0</v>
      </c>
      <c r="I2017" s="17">
        <v>0</v>
      </c>
      <c r="J2017" s="13">
        <f>F2017*(G2017+ (G2017= 0))*(H2017+ (H2017= 0))*(I2017+ (I2017= 0))</f>
        <v>2</v>
      </c>
      <c r="K2017" s="11"/>
      <c r="L2017" s="11"/>
      <c r="M2017" s="11"/>
    </row>
    <row r="2018" spans="1:13" x14ac:dyDescent="0.2">
      <c r="A2018" s="11"/>
      <c r="B2018" s="11"/>
      <c r="C2018" s="11"/>
      <c r="D2018" s="19"/>
      <c r="E2018" s="12" t="s">
        <v>1209</v>
      </c>
      <c r="F2018" s="11">
        <v>1</v>
      </c>
      <c r="G2018" s="17">
        <v>3</v>
      </c>
      <c r="H2018" s="17">
        <v>0</v>
      </c>
      <c r="I2018" s="17">
        <v>0</v>
      </c>
      <c r="J2018" s="13">
        <f>F2018*(G2018+ (G2018= 0))*(H2018+ (H2018= 0))*(I2018+ (I2018= 0))</f>
        <v>3</v>
      </c>
      <c r="K2018" s="11"/>
      <c r="L2018" s="11"/>
      <c r="M2018" s="11"/>
    </row>
    <row r="2019" spans="1:13" x14ac:dyDescent="0.2">
      <c r="A2019" s="11"/>
      <c r="B2019" s="11"/>
      <c r="C2019" s="11"/>
      <c r="D2019" s="19"/>
      <c r="E2019" s="12" t="s">
        <v>1311</v>
      </c>
      <c r="F2019" s="11">
        <v>1</v>
      </c>
      <c r="G2019" s="17">
        <v>2</v>
      </c>
      <c r="H2019" s="17">
        <v>0</v>
      </c>
      <c r="I2019" s="17">
        <v>0</v>
      </c>
      <c r="J2019" s="13">
        <f>F2019*(G2019+ (G2019= 0))*(H2019+ (H2019= 0))*(I2019+ (I2019= 0))</f>
        <v>2</v>
      </c>
      <c r="K2019" s="11"/>
      <c r="L2019" s="11"/>
      <c r="M2019" s="11"/>
    </row>
    <row r="2020" spans="1:13" x14ac:dyDescent="0.2">
      <c r="A2020" s="11"/>
      <c r="B2020" s="11"/>
      <c r="C2020" s="11"/>
      <c r="D2020" s="19"/>
      <c r="E2020" s="12" t="s">
        <v>0</v>
      </c>
      <c r="F2020" s="11">
        <v>0</v>
      </c>
      <c r="G2020" s="17">
        <v>0</v>
      </c>
      <c r="H2020" s="17">
        <v>0</v>
      </c>
      <c r="I2020" s="17">
        <v>0</v>
      </c>
      <c r="J2020" s="13">
        <f>F2020*(G2020+ (G2020= 0))*(H2020+ (H2020= 0))*(I2020+ (I2020= 0))</f>
        <v>0</v>
      </c>
      <c r="K2020" s="11"/>
      <c r="L2020" s="11"/>
      <c r="M2020" s="11"/>
    </row>
    <row r="2021" spans="1:13" x14ac:dyDescent="0.2">
      <c r="A2021" s="11"/>
      <c r="B2021" s="11"/>
      <c r="C2021" s="11"/>
      <c r="D2021" s="19"/>
      <c r="E2021" s="11"/>
      <c r="F2021" s="11"/>
      <c r="G2021" s="11"/>
      <c r="H2021" s="11"/>
      <c r="I2021" s="11"/>
      <c r="J2021" s="16" t="s">
        <v>1583</v>
      </c>
      <c r="K2021" s="10">
        <f>SUM(J2016:J2020)</f>
        <v>8</v>
      </c>
      <c r="L2021" s="17">
        <v>23.15</v>
      </c>
      <c r="M2021" s="10">
        <f>ROUND(L2021*K2021,2)</f>
        <v>185.2</v>
      </c>
    </row>
    <row r="2022" spans="1:13" ht="0.95" customHeight="1" x14ac:dyDescent="0.2">
      <c r="A2022" s="18"/>
      <c r="B2022" s="18"/>
      <c r="C2022" s="18"/>
      <c r="D2022" s="26"/>
      <c r="E2022" s="18"/>
      <c r="F2022" s="18"/>
      <c r="G2022" s="18"/>
      <c r="H2022" s="18"/>
      <c r="I2022" s="18"/>
      <c r="J2022" s="18"/>
      <c r="K2022" s="18"/>
      <c r="L2022" s="18"/>
      <c r="M2022" s="18"/>
    </row>
    <row r="2023" spans="1:13" ht="22.5" x14ac:dyDescent="0.2">
      <c r="A2023" s="12" t="s">
        <v>1584</v>
      </c>
      <c r="B2023" s="12" t="s">
        <v>20</v>
      </c>
      <c r="C2023" s="12" t="s">
        <v>96</v>
      </c>
      <c r="D2023" s="25" t="s">
        <v>1585</v>
      </c>
      <c r="E2023" s="11"/>
      <c r="F2023" s="11"/>
      <c r="G2023" s="11"/>
      <c r="H2023" s="11"/>
      <c r="I2023" s="11"/>
      <c r="J2023" s="11"/>
      <c r="K2023" s="13">
        <f>K2030</f>
        <v>3010</v>
      </c>
      <c r="L2023" s="13">
        <f>L2030</f>
        <v>2.12</v>
      </c>
      <c r="M2023" s="13">
        <f>M2030</f>
        <v>6381.2</v>
      </c>
    </row>
    <row r="2024" spans="1:13" ht="78.75" x14ac:dyDescent="0.2">
      <c r="A2024" s="11"/>
      <c r="B2024" s="11"/>
      <c r="C2024" s="11"/>
      <c r="D2024" s="19" t="s">
        <v>1586</v>
      </c>
      <c r="E2024" s="11"/>
      <c r="F2024" s="11"/>
      <c r="G2024" s="11"/>
      <c r="H2024" s="11"/>
      <c r="I2024" s="11"/>
      <c r="J2024" s="11"/>
      <c r="K2024" s="11"/>
      <c r="L2024" s="11"/>
      <c r="M2024" s="11"/>
    </row>
    <row r="2025" spans="1:13" x14ac:dyDescent="0.2">
      <c r="A2025" s="11"/>
      <c r="B2025" s="11"/>
      <c r="C2025" s="11"/>
      <c r="D2025" s="19"/>
      <c r="E2025" s="12" t="s">
        <v>1204</v>
      </c>
      <c r="F2025" s="11">
        <v>1</v>
      </c>
      <c r="G2025" s="17">
        <v>840</v>
      </c>
      <c r="H2025" s="17">
        <v>0</v>
      </c>
      <c r="I2025" s="17">
        <v>0</v>
      </c>
      <c r="J2025" s="13">
        <f>F2025*(G2025+ (G2025= 0))*(H2025+ (H2025= 0))*(I2025+ (I2025= 0))</f>
        <v>840</v>
      </c>
      <c r="K2025" s="11"/>
      <c r="L2025" s="11"/>
      <c r="M2025" s="11"/>
    </row>
    <row r="2026" spans="1:13" x14ac:dyDescent="0.2">
      <c r="A2026" s="11"/>
      <c r="B2026" s="11"/>
      <c r="C2026" s="11"/>
      <c r="D2026" s="19"/>
      <c r="E2026" s="12" t="s">
        <v>1218</v>
      </c>
      <c r="F2026" s="11">
        <v>1</v>
      </c>
      <c r="G2026" s="17">
        <v>660</v>
      </c>
      <c r="H2026" s="17">
        <v>0</v>
      </c>
      <c r="I2026" s="17">
        <v>0</v>
      </c>
      <c r="J2026" s="13">
        <f>F2026*(G2026+ (G2026= 0))*(H2026+ (H2026= 0))*(I2026+ (I2026= 0))</f>
        <v>660</v>
      </c>
      <c r="K2026" s="11"/>
      <c r="L2026" s="11"/>
      <c r="M2026" s="11"/>
    </row>
    <row r="2027" spans="1:13" x14ac:dyDescent="0.2">
      <c r="A2027" s="11"/>
      <c r="B2027" s="11"/>
      <c r="C2027" s="11"/>
      <c r="D2027" s="19"/>
      <c r="E2027" s="12" t="s">
        <v>1209</v>
      </c>
      <c r="F2027" s="11">
        <v>1</v>
      </c>
      <c r="G2027" s="17">
        <v>970</v>
      </c>
      <c r="H2027" s="17">
        <v>0</v>
      </c>
      <c r="I2027" s="17">
        <v>0</v>
      </c>
      <c r="J2027" s="13">
        <f>F2027*(G2027+ (G2027= 0))*(H2027+ (H2027= 0))*(I2027+ (I2027= 0))</f>
        <v>970</v>
      </c>
      <c r="K2027" s="11"/>
      <c r="L2027" s="11"/>
      <c r="M2027" s="11"/>
    </row>
    <row r="2028" spans="1:13" x14ac:dyDescent="0.2">
      <c r="A2028" s="11"/>
      <c r="B2028" s="11"/>
      <c r="C2028" s="11"/>
      <c r="D2028" s="19"/>
      <c r="E2028" s="12" t="s">
        <v>1311</v>
      </c>
      <c r="F2028" s="11">
        <v>1</v>
      </c>
      <c r="G2028" s="17">
        <v>540</v>
      </c>
      <c r="H2028" s="17">
        <v>0</v>
      </c>
      <c r="I2028" s="17">
        <v>0</v>
      </c>
      <c r="J2028" s="13">
        <f>F2028*(G2028+ (G2028= 0))*(H2028+ (H2028= 0))*(I2028+ (I2028= 0))</f>
        <v>540</v>
      </c>
      <c r="K2028" s="11"/>
      <c r="L2028" s="11"/>
      <c r="M2028" s="11"/>
    </row>
    <row r="2029" spans="1:13" x14ac:dyDescent="0.2">
      <c r="A2029" s="11"/>
      <c r="B2029" s="11"/>
      <c r="C2029" s="11"/>
      <c r="D2029" s="19"/>
      <c r="E2029" s="12" t="s">
        <v>0</v>
      </c>
      <c r="F2029" s="11">
        <v>0</v>
      </c>
      <c r="G2029" s="17">
        <v>0</v>
      </c>
      <c r="H2029" s="17">
        <v>0</v>
      </c>
      <c r="I2029" s="17">
        <v>0</v>
      </c>
      <c r="J2029" s="13">
        <f>F2029*(G2029+ (G2029= 0))*(H2029+ (H2029= 0))*(I2029+ (I2029= 0))</f>
        <v>0</v>
      </c>
      <c r="K2029" s="11"/>
      <c r="L2029" s="11"/>
      <c r="M2029" s="11"/>
    </row>
    <row r="2030" spans="1:13" x14ac:dyDescent="0.2">
      <c r="A2030" s="11"/>
      <c r="B2030" s="11"/>
      <c r="C2030" s="11"/>
      <c r="D2030" s="19"/>
      <c r="E2030" s="11"/>
      <c r="F2030" s="11"/>
      <c r="G2030" s="11"/>
      <c r="H2030" s="11"/>
      <c r="I2030" s="11"/>
      <c r="J2030" s="16" t="s">
        <v>1587</v>
      </c>
      <c r="K2030" s="10">
        <f>SUM(J2025:J2029)</f>
        <v>3010</v>
      </c>
      <c r="L2030" s="17">
        <v>2.12</v>
      </c>
      <c r="M2030" s="10">
        <f>ROUND(L2030*K2030,2)</f>
        <v>6381.2</v>
      </c>
    </row>
    <row r="2031" spans="1:13" ht="0.95" customHeight="1" x14ac:dyDescent="0.2">
      <c r="A2031" s="18"/>
      <c r="B2031" s="18"/>
      <c r="C2031" s="18"/>
      <c r="D2031" s="26"/>
      <c r="E2031" s="18"/>
      <c r="F2031" s="18"/>
      <c r="G2031" s="18"/>
      <c r="H2031" s="18"/>
      <c r="I2031" s="18"/>
      <c r="J2031" s="18"/>
      <c r="K2031" s="18"/>
      <c r="L2031" s="18"/>
      <c r="M2031" s="18"/>
    </row>
    <row r="2032" spans="1:13" x14ac:dyDescent="0.2">
      <c r="A2032" s="11"/>
      <c r="B2032" s="11"/>
      <c r="C2032" s="11"/>
      <c r="D2032" s="19"/>
      <c r="E2032" s="11"/>
      <c r="F2032" s="11"/>
      <c r="G2032" s="11"/>
      <c r="H2032" s="11"/>
      <c r="I2032" s="11"/>
      <c r="J2032" s="16" t="s">
        <v>1588</v>
      </c>
      <c r="K2032" s="17">
        <v>1</v>
      </c>
      <c r="L2032" s="10">
        <f>M1967+M1976+M1985+M1994+M2003+M2012+M2021+M2030</f>
        <v>11799.74</v>
      </c>
      <c r="M2032" s="10">
        <f>ROUND(L2032*K2032,2)</f>
        <v>11799.74</v>
      </c>
    </row>
    <row r="2033" spans="1:13" ht="0.95" customHeight="1" x14ac:dyDescent="0.2">
      <c r="A2033" s="18"/>
      <c r="B2033" s="18"/>
      <c r="C2033" s="18"/>
      <c r="D2033" s="26"/>
      <c r="E2033" s="18"/>
      <c r="F2033" s="18"/>
      <c r="G2033" s="18"/>
      <c r="H2033" s="18"/>
      <c r="I2033" s="18"/>
      <c r="J2033" s="18"/>
      <c r="K2033" s="18"/>
      <c r="L2033" s="18"/>
      <c r="M2033" s="18"/>
    </row>
    <row r="2034" spans="1:13" x14ac:dyDescent="0.2">
      <c r="A2034" s="11"/>
      <c r="B2034" s="11"/>
      <c r="C2034" s="11"/>
      <c r="D2034" s="19"/>
      <c r="E2034" s="11"/>
      <c r="F2034" s="11"/>
      <c r="G2034" s="11"/>
      <c r="H2034" s="11"/>
      <c r="I2034" s="11"/>
      <c r="J2034" s="16" t="s">
        <v>1589</v>
      </c>
      <c r="K2034" s="20">
        <v>1</v>
      </c>
      <c r="L2034" s="10">
        <f>M1959+M2032</f>
        <v>21960.559999999998</v>
      </c>
      <c r="M2034" s="10">
        <f>ROUND(L2034*K2034,2)</f>
        <v>21960.560000000001</v>
      </c>
    </row>
    <row r="2035" spans="1:13" ht="0.95" customHeight="1" x14ac:dyDescent="0.2">
      <c r="A2035" s="18"/>
      <c r="B2035" s="18"/>
      <c r="C2035" s="18"/>
      <c r="D2035" s="26"/>
      <c r="E2035" s="18"/>
      <c r="F2035" s="18"/>
      <c r="G2035" s="18"/>
      <c r="H2035" s="18"/>
      <c r="I2035" s="18"/>
      <c r="J2035" s="18"/>
      <c r="K2035" s="18"/>
      <c r="L2035" s="18"/>
      <c r="M2035" s="18"/>
    </row>
    <row r="2036" spans="1:13" x14ac:dyDescent="0.2">
      <c r="A2036" s="7" t="s">
        <v>1590</v>
      </c>
      <c r="B2036" s="7" t="s">
        <v>17</v>
      </c>
      <c r="C2036" s="7" t="s">
        <v>0</v>
      </c>
      <c r="D2036" s="24" t="s">
        <v>1591</v>
      </c>
      <c r="E2036" s="8"/>
      <c r="F2036" s="8"/>
      <c r="G2036" s="8"/>
      <c r="H2036" s="8"/>
      <c r="I2036" s="8"/>
      <c r="J2036" s="8"/>
      <c r="K2036" s="9">
        <f>K2138</f>
        <v>1</v>
      </c>
      <c r="L2036" s="10">
        <f>L2138</f>
        <v>9860.67</v>
      </c>
      <c r="M2036" s="10">
        <f>M2138</f>
        <v>9860.67</v>
      </c>
    </row>
    <row r="2037" spans="1:13" x14ac:dyDescent="0.2">
      <c r="A2037" s="11"/>
      <c r="B2037" s="11"/>
      <c r="C2037" s="11"/>
      <c r="D2037" s="19"/>
      <c r="E2037" s="11"/>
      <c r="F2037" s="11"/>
      <c r="G2037" s="11"/>
      <c r="H2037" s="11"/>
      <c r="I2037" s="11"/>
      <c r="J2037" s="11"/>
      <c r="K2037" s="11"/>
      <c r="L2037" s="11"/>
      <c r="M2037" s="11"/>
    </row>
    <row r="2038" spans="1:13" x14ac:dyDescent="0.2">
      <c r="A2038" s="21" t="s">
        <v>1592</v>
      </c>
      <c r="B2038" s="21" t="s">
        <v>17</v>
      </c>
      <c r="C2038" s="21" t="s">
        <v>0</v>
      </c>
      <c r="D2038" s="27" t="s">
        <v>1593</v>
      </c>
      <c r="E2038" s="22"/>
      <c r="F2038" s="22"/>
      <c r="G2038" s="22"/>
      <c r="H2038" s="22"/>
      <c r="I2038" s="22"/>
      <c r="J2038" s="22"/>
      <c r="K2038" s="10">
        <f>K2049</f>
        <v>1</v>
      </c>
      <c r="L2038" s="10">
        <f>L2049</f>
        <v>756.72</v>
      </c>
      <c r="M2038" s="10">
        <f>M2049</f>
        <v>756.72</v>
      </c>
    </row>
    <row r="2039" spans="1:13" x14ac:dyDescent="0.2">
      <c r="A2039" s="11"/>
      <c r="B2039" s="11"/>
      <c r="C2039" s="11"/>
      <c r="D2039" s="19"/>
      <c r="E2039" s="11"/>
      <c r="F2039" s="11"/>
      <c r="G2039" s="11"/>
      <c r="H2039" s="11"/>
      <c r="I2039" s="11"/>
      <c r="J2039" s="11"/>
      <c r="K2039" s="11"/>
      <c r="L2039" s="11"/>
      <c r="M2039" s="11"/>
    </row>
    <row r="2040" spans="1:13" ht="22.5" x14ac:dyDescent="0.2">
      <c r="A2040" s="12" t="s">
        <v>1594</v>
      </c>
      <c r="B2040" s="12" t="s">
        <v>20</v>
      </c>
      <c r="C2040" s="12" t="s">
        <v>111</v>
      </c>
      <c r="D2040" s="25" t="s">
        <v>1595</v>
      </c>
      <c r="E2040" s="11"/>
      <c r="F2040" s="11"/>
      <c r="G2040" s="11"/>
      <c r="H2040" s="11"/>
      <c r="I2040" s="11"/>
      <c r="J2040" s="11"/>
      <c r="K2040" s="13">
        <f>K2047</f>
        <v>8</v>
      </c>
      <c r="L2040" s="13">
        <f>L2047</f>
        <v>94.59</v>
      </c>
      <c r="M2040" s="13">
        <f>M2047</f>
        <v>756.72</v>
      </c>
    </row>
    <row r="2041" spans="1:13" ht="33.75" x14ac:dyDescent="0.2">
      <c r="A2041" s="11"/>
      <c r="B2041" s="11"/>
      <c r="C2041" s="11"/>
      <c r="D2041" s="19" t="s">
        <v>1596</v>
      </c>
      <c r="E2041" s="11"/>
      <c r="F2041" s="11"/>
      <c r="G2041" s="11"/>
      <c r="H2041" s="11"/>
      <c r="I2041" s="11"/>
      <c r="J2041" s="11"/>
      <c r="K2041" s="11"/>
      <c r="L2041" s="11"/>
      <c r="M2041" s="11"/>
    </row>
    <row r="2042" spans="1:13" x14ac:dyDescent="0.2">
      <c r="A2042" s="11"/>
      <c r="B2042" s="11"/>
      <c r="C2042" s="11"/>
      <c r="D2042" s="19"/>
      <c r="E2042" s="12" t="s">
        <v>1204</v>
      </c>
      <c r="F2042" s="11">
        <v>1</v>
      </c>
      <c r="G2042" s="17">
        <v>3</v>
      </c>
      <c r="H2042" s="17">
        <v>0</v>
      </c>
      <c r="I2042" s="17">
        <v>0</v>
      </c>
      <c r="J2042" s="13">
        <f>F2042*(G2042+ (G2042= 0))*(H2042+ (H2042= 0))*(I2042+ (I2042= 0))</f>
        <v>3</v>
      </c>
      <c r="K2042" s="11"/>
      <c r="L2042" s="11"/>
      <c r="M2042" s="11"/>
    </row>
    <row r="2043" spans="1:13" x14ac:dyDescent="0.2">
      <c r="A2043" s="11"/>
      <c r="B2043" s="11"/>
      <c r="C2043" s="11"/>
      <c r="D2043" s="19"/>
      <c r="E2043" s="12" t="s">
        <v>1218</v>
      </c>
      <c r="F2043" s="11">
        <v>1</v>
      </c>
      <c r="G2043" s="17">
        <v>1</v>
      </c>
      <c r="H2043" s="17">
        <v>0</v>
      </c>
      <c r="I2043" s="17">
        <v>0</v>
      </c>
      <c r="J2043" s="13">
        <f>F2043*(G2043+ (G2043= 0))*(H2043+ (H2043= 0))*(I2043+ (I2043= 0))</f>
        <v>1</v>
      </c>
      <c r="K2043" s="11"/>
      <c r="L2043" s="11"/>
      <c r="M2043" s="11"/>
    </row>
    <row r="2044" spans="1:13" x14ac:dyDescent="0.2">
      <c r="A2044" s="11"/>
      <c r="B2044" s="11"/>
      <c r="C2044" s="11"/>
      <c r="D2044" s="19"/>
      <c r="E2044" s="12" t="s">
        <v>1209</v>
      </c>
      <c r="F2044" s="11">
        <v>1</v>
      </c>
      <c r="G2044" s="17">
        <v>2</v>
      </c>
      <c r="H2044" s="17">
        <v>0</v>
      </c>
      <c r="I2044" s="17">
        <v>0</v>
      </c>
      <c r="J2044" s="13">
        <f>F2044*(G2044+ (G2044= 0))*(H2044+ (H2044= 0))*(I2044+ (I2044= 0))</f>
        <v>2</v>
      </c>
      <c r="K2044" s="11"/>
      <c r="L2044" s="11"/>
      <c r="M2044" s="11"/>
    </row>
    <row r="2045" spans="1:13" x14ac:dyDescent="0.2">
      <c r="A2045" s="11"/>
      <c r="B2045" s="11"/>
      <c r="C2045" s="11"/>
      <c r="D2045" s="19"/>
      <c r="E2045" s="12" t="s">
        <v>1311</v>
      </c>
      <c r="F2045" s="11">
        <v>1</v>
      </c>
      <c r="G2045" s="17">
        <v>2</v>
      </c>
      <c r="H2045" s="17">
        <v>0</v>
      </c>
      <c r="I2045" s="17">
        <v>0</v>
      </c>
      <c r="J2045" s="13">
        <f>F2045*(G2045+ (G2045= 0))*(H2045+ (H2045= 0))*(I2045+ (I2045= 0))</f>
        <v>2</v>
      </c>
      <c r="K2045" s="11"/>
      <c r="L2045" s="11"/>
      <c r="M2045" s="11"/>
    </row>
    <row r="2046" spans="1:13" x14ac:dyDescent="0.2">
      <c r="A2046" s="11"/>
      <c r="B2046" s="11"/>
      <c r="C2046" s="11"/>
      <c r="D2046" s="19"/>
      <c r="E2046" s="12" t="s">
        <v>0</v>
      </c>
      <c r="F2046" s="11">
        <v>0</v>
      </c>
      <c r="G2046" s="17">
        <v>0</v>
      </c>
      <c r="H2046" s="17">
        <v>0</v>
      </c>
      <c r="I2046" s="17">
        <v>0</v>
      </c>
      <c r="J2046" s="13">
        <f>F2046*(G2046+ (G2046= 0))*(H2046+ (H2046= 0))*(I2046+ (I2046= 0))</f>
        <v>0</v>
      </c>
      <c r="K2046" s="11"/>
      <c r="L2046" s="11"/>
      <c r="M2046" s="11"/>
    </row>
    <row r="2047" spans="1:13" x14ac:dyDescent="0.2">
      <c r="A2047" s="11"/>
      <c r="B2047" s="11"/>
      <c r="C2047" s="11"/>
      <c r="D2047" s="19"/>
      <c r="E2047" s="11"/>
      <c r="F2047" s="11"/>
      <c r="G2047" s="11"/>
      <c r="H2047" s="11"/>
      <c r="I2047" s="11"/>
      <c r="J2047" s="16" t="s">
        <v>1597</v>
      </c>
      <c r="K2047" s="10">
        <f>SUM(J2042:J2046)</f>
        <v>8</v>
      </c>
      <c r="L2047" s="17">
        <v>94.59</v>
      </c>
      <c r="M2047" s="10">
        <f>ROUND(L2047*K2047,2)</f>
        <v>756.72</v>
      </c>
    </row>
    <row r="2048" spans="1:13" ht="0.95" customHeight="1" x14ac:dyDescent="0.2">
      <c r="A2048" s="18"/>
      <c r="B2048" s="18"/>
      <c r="C2048" s="18"/>
      <c r="D2048" s="26"/>
      <c r="E2048" s="18"/>
      <c r="F2048" s="18"/>
      <c r="G2048" s="18"/>
      <c r="H2048" s="18"/>
      <c r="I2048" s="18"/>
      <c r="J2048" s="18"/>
      <c r="K2048" s="18"/>
      <c r="L2048" s="18"/>
      <c r="M2048" s="18"/>
    </row>
    <row r="2049" spans="1:13" x14ac:dyDescent="0.2">
      <c r="A2049" s="11"/>
      <c r="B2049" s="11"/>
      <c r="C2049" s="11"/>
      <c r="D2049" s="19"/>
      <c r="E2049" s="11"/>
      <c r="F2049" s="11"/>
      <c r="G2049" s="11"/>
      <c r="H2049" s="11"/>
      <c r="I2049" s="11"/>
      <c r="J2049" s="16" t="s">
        <v>1598</v>
      </c>
      <c r="K2049" s="17">
        <v>1</v>
      </c>
      <c r="L2049" s="10">
        <f>M2047</f>
        <v>756.72</v>
      </c>
      <c r="M2049" s="10">
        <f>ROUND(L2049*K2049,2)</f>
        <v>756.72</v>
      </c>
    </row>
    <row r="2050" spans="1:13" ht="0.95" customHeight="1" x14ac:dyDescent="0.2">
      <c r="A2050" s="18"/>
      <c r="B2050" s="18"/>
      <c r="C2050" s="18"/>
      <c r="D2050" s="26"/>
      <c r="E2050" s="18"/>
      <c r="F2050" s="18"/>
      <c r="G2050" s="18"/>
      <c r="H2050" s="18"/>
      <c r="I2050" s="18"/>
      <c r="J2050" s="18"/>
      <c r="K2050" s="18"/>
      <c r="L2050" s="18"/>
      <c r="M2050" s="18"/>
    </row>
    <row r="2051" spans="1:13" x14ac:dyDescent="0.2">
      <c r="A2051" s="21" t="s">
        <v>1599</v>
      </c>
      <c r="B2051" s="21" t="s">
        <v>17</v>
      </c>
      <c r="C2051" s="21" t="s">
        <v>0</v>
      </c>
      <c r="D2051" s="27" t="s">
        <v>1600</v>
      </c>
      <c r="E2051" s="22"/>
      <c r="F2051" s="22"/>
      <c r="G2051" s="22"/>
      <c r="H2051" s="22"/>
      <c r="I2051" s="22"/>
      <c r="J2051" s="22"/>
      <c r="K2051" s="10">
        <f>K2136</f>
        <v>1</v>
      </c>
      <c r="L2051" s="10">
        <f>L2136</f>
        <v>9103.9499999999989</v>
      </c>
      <c r="M2051" s="10">
        <f>M2136</f>
        <v>9103.9500000000007</v>
      </c>
    </row>
    <row r="2052" spans="1:13" x14ac:dyDescent="0.2">
      <c r="A2052" s="11"/>
      <c r="B2052" s="11"/>
      <c r="C2052" s="11"/>
      <c r="D2052" s="19"/>
      <c r="E2052" s="11"/>
      <c r="F2052" s="11"/>
      <c r="G2052" s="11"/>
      <c r="H2052" s="11"/>
      <c r="I2052" s="11"/>
      <c r="J2052" s="11"/>
      <c r="K2052" s="11"/>
      <c r="L2052" s="11"/>
      <c r="M2052" s="11"/>
    </row>
    <row r="2053" spans="1:13" x14ac:dyDescent="0.2">
      <c r="A2053" s="12" t="s">
        <v>1601</v>
      </c>
      <c r="B2053" s="12" t="s">
        <v>20</v>
      </c>
      <c r="C2053" s="12" t="s">
        <v>111</v>
      </c>
      <c r="D2053" s="25" t="s">
        <v>1126</v>
      </c>
      <c r="E2053" s="11"/>
      <c r="F2053" s="11"/>
      <c r="G2053" s="11"/>
      <c r="H2053" s="11"/>
      <c r="I2053" s="11"/>
      <c r="J2053" s="11"/>
      <c r="K2053" s="17">
        <v>1</v>
      </c>
      <c r="L2053" s="17">
        <v>1405</v>
      </c>
      <c r="M2053" s="13">
        <f>ROUND(K2053*L2053,2)</f>
        <v>1405</v>
      </c>
    </row>
    <row r="2054" spans="1:13" ht="123.75" x14ac:dyDescent="0.2">
      <c r="A2054" s="11"/>
      <c r="B2054" s="11"/>
      <c r="C2054" s="11"/>
      <c r="D2054" s="19" t="s">
        <v>1602</v>
      </c>
      <c r="E2054" s="11"/>
      <c r="F2054" s="11"/>
      <c r="G2054" s="11"/>
      <c r="H2054" s="11"/>
      <c r="I2054" s="11"/>
      <c r="J2054" s="11"/>
      <c r="K2054" s="11"/>
      <c r="L2054" s="11"/>
      <c r="M2054" s="11"/>
    </row>
    <row r="2055" spans="1:13" ht="22.5" x14ac:dyDescent="0.2">
      <c r="A2055" s="12" t="s">
        <v>1603</v>
      </c>
      <c r="B2055" s="12" t="s">
        <v>20</v>
      </c>
      <c r="C2055" s="12" t="s">
        <v>111</v>
      </c>
      <c r="D2055" s="25" t="s">
        <v>1604</v>
      </c>
      <c r="E2055" s="11"/>
      <c r="F2055" s="11"/>
      <c r="G2055" s="11"/>
      <c r="H2055" s="11"/>
      <c r="I2055" s="11"/>
      <c r="J2055" s="11"/>
      <c r="K2055" s="17">
        <v>1</v>
      </c>
      <c r="L2055" s="17">
        <v>1175.4000000000001</v>
      </c>
      <c r="M2055" s="13">
        <f>ROUND(K2055*L2055,2)</f>
        <v>1175.4000000000001</v>
      </c>
    </row>
    <row r="2056" spans="1:13" ht="123.75" x14ac:dyDescent="0.2">
      <c r="A2056" s="11"/>
      <c r="B2056" s="11"/>
      <c r="C2056" s="11"/>
      <c r="D2056" s="19" t="s">
        <v>1605</v>
      </c>
      <c r="E2056" s="11"/>
      <c r="F2056" s="11"/>
      <c r="G2056" s="11"/>
      <c r="H2056" s="11"/>
      <c r="I2056" s="11"/>
      <c r="J2056" s="11"/>
      <c r="K2056" s="11"/>
      <c r="L2056" s="11"/>
      <c r="M2056" s="11"/>
    </row>
    <row r="2057" spans="1:13" x14ac:dyDescent="0.2">
      <c r="A2057" s="12" t="s">
        <v>1606</v>
      </c>
      <c r="B2057" s="12" t="s">
        <v>20</v>
      </c>
      <c r="C2057" s="12" t="s">
        <v>111</v>
      </c>
      <c r="D2057" s="25" t="s">
        <v>1607</v>
      </c>
      <c r="E2057" s="11"/>
      <c r="F2057" s="11"/>
      <c r="G2057" s="11"/>
      <c r="H2057" s="11"/>
      <c r="I2057" s="11"/>
      <c r="J2057" s="11"/>
      <c r="K2057" s="13">
        <f>K2064</f>
        <v>15</v>
      </c>
      <c r="L2057" s="13">
        <f>L2064</f>
        <v>46.29</v>
      </c>
      <c r="M2057" s="13">
        <f>M2064</f>
        <v>694.35</v>
      </c>
    </row>
    <row r="2058" spans="1:13" ht="22.5" x14ac:dyDescent="0.2">
      <c r="A2058" s="11"/>
      <c r="B2058" s="11"/>
      <c r="C2058" s="11"/>
      <c r="D2058" s="19" t="s">
        <v>1608</v>
      </c>
      <c r="E2058" s="11"/>
      <c r="F2058" s="11"/>
      <c r="G2058" s="11"/>
      <c r="H2058" s="11"/>
      <c r="I2058" s="11"/>
      <c r="J2058" s="11"/>
      <c r="K2058" s="11"/>
      <c r="L2058" s="11"/>
      <c r="M2058" s="11"/>
    </row>
    <row r="2059" spans="1:13" x14ac:dyDescent="0.2">
      <c r="A2059" s="11"/>
      <c r="B2059" s="11"/>
      <c r="C2059" s="11"/>
      <c r="D2059" s="19"/>
      <c r="E2059" s="12" t="s">
        <v>1204</v>
      </c>
      <c r="F2059" s="11">
        <v>1</v>
      </c>
      <c r="G2059" s="17">
        <v>7</v>
      </c>
      <c r="H2059" s="17">
        <v>0</v>
      </c>
      <c r="I2059" s="17">
        <v>0</v>
      </c>
      <c r="J2059" s="13">
        <f>F2059*(G2059+ (G2059= 0))*(H2059+ (H2059= 0))*(I2059+ (I2059= 0))</f>
        <v>7</v>
      </c>
      <c r="K2059" s="11"/>
      <c r="L2059" s="11"/>
      <c r="M2059" s="11"/>
    </row>
    <row r="2060" spans="1:13" x14ac:dyDescent="0.2">
      <c r="A2060" s="11"/>
      <c r="B2060" s="11"/>
      <c r="C2060" s="11"/>
      <c r="D2060" s="19"/>
      <c r="E2060" s="12" t="s">
        <v>1218</v>
      </c>
      <c r="F2060" s="11">
        <v>1</v>
      </c>
      <c r="G2060" s="17">
        <v>2</v>
      </c>
      <c r="H2060" s="17">
        <v>0</v>
      </c>
      <c r="I2060" s="17">
        <v>0</v>
      </c>
      <c r="J2060" s="13">
        <f>F2060*(G2060+ (G2060= 0))*(H2060+ (H2060= 0))*(I2060+ (I2060= 0))</f>
        <v>2</v>
      </c>
      <c r="K2060" s="11"/>
      <c r="L2060" s="11"/>
      <c r="M2060" s="11"/>
    </row>
    <row r="2061" spans="1:13" x14ac:dyDescent="0.2">
      <c r="A2061" s="11"/>
      <c r="B2061" s="11"/>
      <c r="C2061" s="11"/>
      <c r="D2061" s="19"/>
      <c r="E2061" s="12" t="s">
        <v>1209</v>
      </c>
      <c r="F2061" s="11">
        <v>1</v>
      </c>
      <c r="G2061" s="17">
        <v>2</v>
      </c>
      <c r="H2061" s="17">
        <v>0</v>
      </c>
      <c r="I2061" s="17">
        <v>0</v>
      </c>
      <c r="J2061" s="13">
        <f>F2061*(G2061+ (G2061= 0))*(H2061+ (H2061= 0))*(I2061+ (I2061= 0))</f>
        <v>2</v>
      </c>
      <c r="K2061" s="11"/>
      <c r="L2061" s="11"/>
      <c r="M2061" s="11"/>
    </row>
    <row r="2062" spans="1:13" x14ac:dyDescent="0.2">
      <c r="A2062" s="11"/>
      <c r="B2062" s="11"/>
      <c r="C2062" s="11"/>
      <c r="D2062" s="19"/>
      <c r="E2062" s="12" t="s">
        <v>1311</v>
      </c>
      <c r="F2062" s="11">
        <v>1</v>
      </c>
      <c r="G2062" s="17">
        <v>4</v>
      </c>
      <c r="H2062" s="17">
        <v>0</v>
      </c>
      <c r="I2062" s="17">
        <v>0</v>
      </c>
      <c r="J2062" s="13">
        <f>F2062*(G2062+ (G2062= 0))*(H2062+ (H2062= 0))*(I2062+ (I2062= 0))</f>
        <v>4</v>
      </c>
      <c r="K2062" s="11"/>
      <c r="L2062" s="11"/>
      <c r="M2062" s="11"/>
    </row>
    <row r="2063" spans="1:13" x14ac:dyDescent="0.2">
      <c r="A2063" s="11"/>
      <c r="B2063" s="11"/>
      <c r="C2063" s="11"/>
      <c r="D2063" s="19"/>
      <c r="E2063" s="12" t="s">
        <v>0</v>
      </c>
      <c r="F2063" s="11">
        <v>0</v>
      </c>
      <c r="G2063" s="17">
        <v>0</v>
      </c>
      <c r="H2063" s="17">
        <v>0</v>
      </c>
      <c r="I2063" s="17">
        <v>0</v>
      </c>
      <c r="J2063" s="13">
        <f>F2063*(G2063+ (G2063= 0))*(H2063+ (H2063= 0))*(I2063+ (I2063= 0))</f>
        <v>0</v>
      </c>
      <c r="K2063" s="11"/>
      <c r="L2063" s="11"/>
      <c r="M2063" s="11"/>
    </row>
    <row r="2064" spans="1:13" x14ac:dyDescent="0.2">
      <c r="A2064" s="11"/>
      <c r="B2064" s="11"/>
      <c r="C2064" s="11"/>
      <c r="D2064" s="19"/>
      <c r="E2064" s="11"/>
      <c r="F2064" s="11"/>
      <c r="G2064" s="11"/>
      <c r="H2064" s="11"/>
      <c r="I2064" s="11"/>
      <c r="J2064" s="16" t="s">
        <v>1609</v>
      </c>
      <c r="K2064" s="10">
        <f>SUM(J2059:J2063)</f>
        <v>15</v>
      </c>
      <c r="L2064" s="17">
        <v>46.29</v>
      </c>
      <c r="M2064" s="10">
        <f>ROUND(L2064*K2064,2)</f>
        <v>694.35</v>
      </c>
    </row>
    <row r="2065" spans="1:13" ht="0.95" customHeight="1" x14ac:dyDescent="0.2">
      <c r="A2065" s="18"/>
      <c r="B2065" s="18"/>
      <c r="C2065" s="18"/>
      <c r="D2065" s="26"/>
      <c r="E2065" s="18"/>
      <c r="F2065" s="18"/>
      <c r="G2065" s="18"/>
      <c r="H2065" s="18"/>
      <c r="I2065" s="18"/>
      <c r="J2065" s="18"/>
      <c r="K2065" s="18"/>
      <c r="L2065" s="18"/>
      <c r="M2065" s="18"/>
    </row>
    <row r="2066" spans="1:13" ht="22.5" x14ac:dyDescent="0.2">
      <c r="A2066" s="12" t="s">
        <v>1610</v>
      </c>
      <c r="B2066" s="12" t="s">
        <v>20</v>
      </c>
      <c r="C2066" s="12" t="s">
        <v>111</v>
      </c>
      <c r="D2066" s="25" t="s">
        <v>1611</v>
      </c>
      <c r="E2066" s="11"/>
      <c r="F2066" s="11"/>
      <c r="G2066" s="11"/>
      <c r="H2066" s="11"/>
      <c r="I2066" s="11"/>
      <c r="J2066" s="11"/>
      <c r="K2066" s="13">
        <f>K2073</f>
        <v>8</v>
      </c>
      <c r="L2066" s="13">
        <f>L2073</f>
        <v>119.4</v>
      </c>
      <c r="M2066" s="13">
        <f>M2073</f>
        <v>955.2</v>
      </c>
    </row>
    <row r="2067" spans="1:13" ht="56.25" x14ac:dyDescent="0.2">
      <c r="A2067" s="11"/>
      <c r="B2067" s="11"/>
      <c r="C2067" s="11"/>
      <c r="D2067" s="19" t="s">
        <v>1612</v>
      </c>
      <c r="E2067" s="11"/>
      <c r="F2067" s="11"/>
      <c r="G2067" s="11"/>
      <c r="H2067" s="11"/>
      <c r="I2067" s="11"/>
      <c r="J2067" s="11"/>
      <c r="K2067" s="11"/>
      <c r="L2067" s="11"/>
      <c r="M2067" s="11"/>
    </row>
    <row r="2068" spans="1:13" x14ac:dyDescent="0.2">
      <c r="A2068" s="11"/>
      <c r="B2068" s="11"/>
      <c r="C2068" s="11"/>
      <c r="D2068" s="19"/>
      <c r="E2068" s="12" t="s">
        <v>1204</v>
      </c>
      <c r="F2068" s="11">
        <v>1</v>
      </c>
      <c r="G2068" s="17">
        <v>3</v>
      </c>
      <c r="H2068" s="17">
        <v>0</v>
      </c>
      <c r="I2068" s="17">
        <v>0</v>
      </c>
      <c r="J2068" s="13">
        <f>F2068*(G2068+ (G2068= 0))*(H2068+ (H2068= 0))*(I2068+ (I2068= 0))</f>
        <v>3</v>
      </c>
      <c r="K2068" s="11"/>
      <c r="L2068" s="11"/>
      <c r="M2068" s="11"/>
    </row>
    <row r="2069" spans="1:13" x14ac:dyDescent="0.2">
      <c r="A2069" s="11"/>
      <c r="B2069" s="11"/>
      <c r="C2069" s="11"/>
      <c r="D2069" s="19"/>
      <c r="E2069" s="12" t="s">
        <v>1218</v>
      </c>
      <c r="F2069" s="11">
        <v>1</v>
      </c>
      <c r="G2069" s="17">
        <v>1</v>
      </c>
      <c r="H2069" s="17">
        <v>0</v>
      </c>
      <c r="I2069" s="17">
        <v>0</v>
      </c>
      <c r="J2069" s="13">
        <f>F2069*(G2069+ (G2069= 0))*(H2069+ (H2069= 0))*(I2069+ (I2069= 0))</f>
        <v>1</v>
      </c>
      <c r="K2069" s="11"/>
      <c r="L2069" s="11"/>
      <c r="M2069" s="11"/>
    </row>
    <row r="2070" spans="1:13" x14ac:dyDescent="0.2">
      <c r="A2070" s="11"/>
      <c r="B2070" s="11"/>
      <c r="C2070" s="11"/>
      <c r="D2070" s="19"/>
      <c r="E2070" s="12" t="s">
        <v>1209</v>
      </c>
      <c r="F2070" s="11">
        <v>1</v>
      </c>
      <c r="G2070" s="17">
        <v>2</v>
      </c>
      <c r="H2070" s="17">
        <v>0</v>
      </c>
      <c r="I2070" s="17">
        <v>0</v>
      </c>
      <c r="J2070" s="13">
        <f>F2070*(G2070+ (G2070= 0))*(H2070+ (H2070= 0))*(I2070+ (I2070= 0))</f>
        <v>2</v>
      </c>
      <c r="K2070" s="11"/>
      <c r="L2070" s="11"/>
      <c r="M2070" s="11"/>
    </row>
    <row r="2071" spans="1:13" x14ac:dyDescent="0.2">
      <c r="A2071" s="11"/>
      <c r="B2071" s="11"/>
      <c r="C2071" s="11"/>
      <c r="D2071" s="19"/>
      <c r="E2071" s="12" t="s">
        <v>1311</v>
      </c>
      <c r="F2071" s="11">
        <v>1</v>
      </c>
      <c r="G2071" s="17">
        <v>2</v>
      </c>
      <c r="H2071" s="17">
        <v>0</v>
      </c>
      <c r="I2071" s="17">
        <v>0</v>
      </c>
      <c r="J2071" s="13">
        <f>F2071*(G2071+ (G2071= 0))*(H2071+ (H2071= 0))*(I2071+ (I2071= 0))</f>
        <v>2</v>
      </c>
      <c r="K2071" s="11"/>
      <c r="L2071" s="11"/>
      <c r="M2071" s="11"/>
    </row>
    <row r="2072" spans="1:13" x14ac:dyDescent="0.2">
      <c r="A2072" s="11"/>
      <c r="B2072" s="11"/>
      <c r="C2072" s="11"/>
      <c r="D2072" s="19"/>
      <c r="E2072" s="12" t="s">
        <v>0</v>
      </c>
      <c r="F2072" s="11">
        <v>0</v>
      </c>
      <c r="G2072" s="17">
        <v>0</v>
      </c>
      <c r="H2072" s="17">
        <v>0</v>
      </c>
      <c r="I2072" s="17">
        <v>0</v>
      </c>
      <c r="J2072" s="13">
        <f>F2072*(G2072+ (G2072= 0))*(H2072+ (H2072= 0))*(I2072+ (I2072= 0))</f>
        <v>0</v>
      </c>
      <c r="K2072" s="11"/>
      <c r="L2072" s="11"/>
      <c r="M2072" s="11"/>
    </row>
    <row r="2073" spans="1:13" x14ac:dyDescent="0.2">
      <c r="A2073" s="11"/>
      <c r="B2073" s="11"/>
      <c r="C2073" s="11"/>
      <c r="D2073" s="19"/>
      <c r="E2073" s="11"/>
      <c r="F2073" s="11"/>
      <c r="G2073" s="11"/>
      <c r="H2073" s="11"/>
      <c r="I2073" s="11"/>
      <c r="J2073" s="16" t="s">
        <v>1613</v>
      </c>
      <c r="K2073" s="10">
        <f>SUM(J2068:J2072)</f>
        <v>8</v>
      </c>
      <c r="L2073" s="17">
        <v>119.4</v>
      </c>
      <c r="M2073" s="10">
        <f>ROUND(L2073*K2073,2)</f>
        <v>955.2</v>
      </c>
    </row>
    <row r="2074" spans="1:13" ht="0.95" customHeight="1" x14ac:dyDescent="0.2">
      <c r="A2074" s="18"/>
      <c r="B2074" s="18"/>
      <c r="C2074" s="18"/>
      <c r="D2074" s="26"/>
      <c r="E2074" s="18"/>
      <c r="F2074" s="18"/>
      <c r="G2074" s="18"/>
      <c r="H2074" s="18"/>
      <c r="I2074" s="18"/>
      <c r="J2074" s="18"/>
      <c r="K2074" s="18"/>
      <c r="L2074" s="18"/>
      <c r="M2074" s="18"/>
    </row>
    <row r="2075" spans="1:13" ht="22.5" x14ac:dyDescent="0.2">
      <c r="A2075" s="12" t="s">
        <v>1614</v>
      </c>
      <c r="B2075" s="12" t="s">
        <v>20</v>
      </c>
      <c r="C2075" s="12" t="s">
        <v>111</v>
      </c>
      <c r="D2075" s="25" t="s">
        <v>1615</v>
      </c>
      <c r="E2075" s="11"/>
      <c r="F2075" s="11"/>
      <c r="G2075" s="11"/>
      <c r="H2075" s="11"/>
      <c r="I2075" s="11"/>
      <c r="J2075" s="11"/>
      <c r="K2075" s="13">
        <f>K2082</f>
        <v>10</v>
      </c>
      <c r="L2075" s="13">
        <f>L2082</f>
        <v>129.4</v>
      </c>
      <c r="M2075" s="13">
        <f>M2082</f>
        <v>1294</v>
      </c>
    </row>
    <row r="2076" spans="1:13" ht="33.75" x14ac:dyDescent="0.2">
      <c r="A2076" s="11"/>
      <c r="B2076" s="11"/>
      <c r="C2076" s="11"/>
      <c r="D2076" s="19" t="s">
        <v>1616</v>
      </c>
      <c r="E2076" s="11"/>
      <c r="F2076" s="11"/>
      <c r="G2076" s="11"/>
      <c r="H2076" s="11"/>
      <c r="I2076" s="11"/>
      <c r="J2076" s="11"/>
      <c r="K2076" s="11"/>
      <c r="L2076" s="11"/>
      <c r="M2076" s="11"/>
    </row>
    <row r="2077" spans="1:13" x14ac:dyDescent="0.2">
      <c r="A2077" s="11"/>
      <c r="B2077" s="11"/>
      <c r="C2077" s="11"/>
      <c r="D2077" s="19"/>
      <c r="E2077" s="12" t="s">
        <v>1204</v>
      </c>
      <c r="F2077" s="11">
        <v>1</v>
      </c>
      <c r="G2077" s="17">
        <v>5</v>
      </c>
      <c r="H2077" s="17">
        <v>0</v>
      </c>
      <c r="I2077" s="17">
        <v>0</v>
      </c>
      <c r="J2077" s="13">
        <f>F2077*(G2077+ (G2077= 0))*(H2077+ (H2077= 0))*(I2077+ (I2077= 0))</f>
        <v>5</v>
      </c>
      <c r="K2077" s="11"/>
      <c r="L2077" s="11"/>
      <c r="M2077" s="11"/>
    </row>
    <row r="2078" spans="1:13" x14ac:dyDescent="0.2">
      <c r="A2078" s="11"/>
      <c r="B2078" s="11"/>
      <c r="C2078" s="11"/>
      <c r="D2078" s="19"/>
      <c r="E2078" s="12" t="s">
        <v>1218</v>
      </c>
      <c r="F2078" s="11">
        <v>1</v>
      </c>
      <c r="G2078" s="17">
        <v>1</v>
      </c>
      <c r="H2078" s="17">
        <v>0</v>
      </c>
      <c r="I2078" s="17">
        <v>0</v>
      </c>
      <c r="J2078" s="13">
        <f>F2078*(G2078+ (G2078= 0))*(H2078+ (H2078= 0))*(I2078+ (I2078= 0))</f>
        <v>1</v>
      </c>
      <c r="K2078" s="11"/>
      <c r="L2078" s="11"/>
      <c r="M2078" s="11"/>
    </row>
    <row r="2079" spans="1:13" x14ac:dyDescent="0.2">
      <c r="A2079" s="11"/>
      <c r="B2079" s="11"/>
      <c r="C2079" s="11"/>
      <c r="D2079" s="19"/>
      <c r="E2079" s="12" t="s">
        <v>1209</v>
      </c>
      <c r="F2079" s="11">
        <v>1</v>
      </c>
      <c r="G2079" s="17">
        <v>2</v>
      </c>
      <c r="H2079" s="17">
        <v>0</v>
      </c>
      <c r="I2079" s="17">
        <v>0</v>
      </c>
      <c r="J2079" s="13">
        <f>F2079*(G2079+ (G2079= 0))*(H2079+ (H2079= 0))*(I2079+ (I2079= 0))</f>
        <v>2</v>
      </c>
      <c r="K2079" s="11"/>
      <c r="L2079" s="11"/>
      <c r="M2079" s="11"/>
    </row>
    <row r="2080" spans="1:13" x14ac:dyDescent="0.2">
      <c r="A2080" s="11"/>
      <c r="B2080" s="11"/>
      <c r="C2080" s="11"/>
      <c r="D2080" s="19"/>
      <c r="E2080" s="12" t="s">
        <v>1311</v>
      </c>
      <c r="F2080" s="11">
        <v>1</v>
      </c>
      <c r="G2080" s="17">
        <v>2</v>
      </c>
      <c r="H2080" s="17">
        <v>0</v>
      </c>
      <c r="I2080" s="17">
        <v>0</v>
      </c>
      <c r="J2080" s="13">
        <f>F2080*(G2080+ (G2080= 0))*(H2080+ (H2080= 0))*(I2080+ (I2080= 0))</f>
        <v>2</v>
      </c>
      <c r="K2080" s="11"/>
      <c r="L2080" s="11"/>
      <c r="M2080" s="11"/>
    </row>
    <row r="2081" spans="1:13" x14ac:dyDescent="0.2">
      <c r="A2081" s="11"/>
      <c r="B2081" s="11"/>
      <c r="C2081" s="11"/>
      <c r="D2081" s="19"/>
      <c r="E2081" s="12" t="s">
        <v>0</v>
      </c>
      <c r="F2081" s="11">
        <v>0</v>
      </c>
      <c r="G2081" s="17">
        <v>0</v>
      </c>
      <c r="H2081" s="17">
        <v>0</v>
      </c>
      <c r="I2081" s="17">
        <v>0</v>
      </c>
      <c r="J2081" s="13">
        <f>F2081*(G2081+ (G2081= 0))*(H2081+ (H2081= 0))*(I2081+ (I2081= 0))</f>
        <v>0</v>
      </c>
      <c r="K2081" s="11"/>
      <c r="L2081" s="11"/>
      <c r="M2081" s="11"/>
    </row>
    <row r="2082" spans="1:13" x14ac:dyDescent="0.2">
      <c r="A2082" s="11"/>
      <c r="B2082" s="11"/>
      <c r="C2082" s="11"/>
      <c r="D2082" s="19"/>
      <c r="E2082" s="11"/>
      <c r="F2082" s="11"/>
      <c r="G2082" s="11"/>
      <c r="H2082" s="11"/>
      <c r="I2082" s="11"/>
      <c r="J2082" s="16" t="s">
        <v>1617</v>
      </c>
      <c r="K2082" s="10">
        <f>SUM(J2077:J2081)</f>
        <v>10</v>
      </c>
      <c r="L2082" s="17">
        <v>129.4</v>
      </c>
      <c r="M2082" s="10">
        <f>ROUND(L2082*K2082,2)</f>
        <v>1294</v>
      </c>
    </row>
    <row r="2083" spans="1:13" ht="0.95" customHeight="1" x14ac:dyDescent="0.2">
      <c r="A2083" s="18"/>
      <c r="B2083" s="18"/>
      <c r="C2083" s="18"/>
      <c r="D2083" s="26"/>
      <c r="E2083" s="18"/>
      <c r="F2083" s="18"/>
      <c r="G2083" s="18"/>
      <c r="H2083" s="18"/>
      <c r="I2083" s="18"/>
      <c r="J2083" s="18"/>
      <c r="K2083" s="18"/>
      <c r="L2083" s="18"/>
      <c r="M2083" s="18"/>
    </row>
    <row r="2084" spans="1:13" x14ac:dyDescent="0.2">
      <c r="A2084" s="12" t="s">
        <v>1618</v>
      </c>
      <c r="B2084" s="12" t="s">
        <v>20</v>
      </c>
      <c r="C2084" s="12" t="s">
        <v>111</v>
      </c>
      <c r="D2084" s="25" t="s">
        <v>1619</v>
      </c>
      <c r="E2084" s="11"/>
      <c r="F2084" s="11"/>
      <c r="G2084" s="11"/>
      <c r="H2084" s="11"/>
      <c r="I2084" s="11"/>
      <c r="J2084" s="11"/>
      <c r="K2084" s="13">
        <f>K2090</f>
        <v>5</v>
      </c>
      <c r="L2084" s="13">
        <f>L2090</f>
        <v>140.16999999999999</v>
      </c>
      <c r="M2084" s="13">
        <f>M2090</f>
        <v>700.85</v>
      </c>
    </row>
    <row r="2085" spans="1:13" ht="33.75" x14ac:dyDescent="0.2">
      <c r="A2085" s="11"/>
      <c r="B2085" s="11"/>
      <c r="C2085" s="11"/>
      <c r="D2085" s="19" t="s">
        <v>1620</v>
      </c>
      <c r="E2085" s="11"/>
      <c r="F2085" s="11"/>
      <c r="G2085" s="11"/>
      <c r="H2085" s="11"/>
      <c r="I2085" s="11"/>
      <c r="J2085" s="11"/>
      <c r="K2085" s="11"/>
      <c r="L2085" s="11"/>
      <c r="M2085" s="11"/>
    </row>
    <row r="2086" spans="1:13" x14ac:dyDescent="0.2">
      <c r="A2086" s="11"/>
      <c r="B2086" s="11"/>
      <c r="C2086" s="11"/>
      <c r="D2086" s="19"/>
      <c r="E2086" s="12" t="s">
        <v>1218</v>
      </c>
      <c r="F2086" s="11">
        <v>1</v>
      </c>
      <c r="G2086" s="17">
        <v>1</v>
      </c>
      <c r="H2086" s="17">
        <v>0</v>
      </c>
      <c r="I2086" s="17">
        <v>0</v>
      </c>
      <c r="J2086" s="13">
        <f>F2086*(G2086+ (G2086= 0))*(H2086+ (H2086= 0))*(I2086+ (I2086= 0))</f>
        <v>1</v>
      </c>
      <c r="K2086" s="11"/>
      <c r="L2086" s="11"/>
      <c r="M2086" s="11"/>
    </row>
    <row r="2087" spans="1:13" x14ac:dyDescent="0.2">
      <c r="A2087" s="11"/>
      <c r="B2087" s="11"/>
      <c r="C2087" s="11"/>
      <c r="D2087" s="19"/>
      <c r="E2087" s="12" t="s">
        <v>1209</v>
      </c>
      <c r="F2087" s="11">
        <v>1</v>
      </c>
      <c r="G2087" s="17">
        <v>2</v>
      </c>
      <c r="H2087" s="17">
        <v>0</v>
      </c>
      <c r="I2087" s="17">
        <v>0</v>
      </c>
      <c r="J2087" s="13">
        <f>F2087*(G2087+ (G2087= 0))*(H2087+ (H2087= 0))*(I2087+ (I2087= 0))</f>
        <v>2</v>
      </c>
      <c r="K2087" s="11"/>
      <c r="L2087" s="11"/>
      <c r="M2087" s="11"/>
    </row>
    <row r="2088" spans="1:13" x14ac:dyDescent="0.2">
      <c r="A2088" s="11"/>
      <c r="B2088" s="11"/>
      <c r="C2088" s="11"/>
      <c r="D2088" s="19"/>
      <c r="E2088" s="12" t="s">
        <v>1311</v>
      </c>
      <c r="F2088" s="11">
        <v>1</v>
      </c>
      <c r="G2088" s="17">
        <v>2</v>
      </c>
      <c r="H2088" s="17">
        <v>0</v>
      </c>
      <c r="I2088" s="17">
        <v>0</v>
      </c>
      <c r="J2088" s="13">
        <f>F2088*(G2088+ (G2088= 0))*(H2088+ (H2088= 0))*(I2088+ (I2088= 0))</f>
        <v>2</v>
      </c>
      <c r="K2088" s="11"/>
      <c r="L2088" s="11"/>
      <c r="M2088" s="11"/>
    </row>
    <row r="2089" spans="1:13" x14ac:dyDescent="0.2">
      <c r="A2089" s="11"/>
      <c r="B2089" s="11"/>
      <c r="C2089" s="11"/>
      <c r="D2089" s="19"/>
      <c r="E2089" s="12" t="s">
        <v>0</v>
      </c>
      <c r="F2089" s="11">
        <v>0</v>
      </c>
      <c r="G2089" s="17">
        <v>0</v>
      </c>
      <c r="H2089" s="17">
        <v>0</v>
      </c>
      <c r="I2089" s="17">
        <v>0</v>
      </c>
      <c r="J2089" s="13">
        <f>F2089*(G2089+ (G2089= 0))*(H2089+ (H2089= 0))*(I2089+ (I2089= 0))</f>
        <v>0</v>
      </c>
      <c r="K2089" s="11"/>
      <c r="L2089" s="11"/>
      <c r="M2089" s="11"/>
    </row>
    <row r="2090" spans="1:13" x14ac:dyDescent="0.2">
      <c r="A2090" s="11"/>
      <c r="B2090" s="11"/>
      <c r="C2090" s="11"/>
      <c r="D2090" s="19"/>
      <c r="E2090" s="11"/>
      <c r="F2090" s="11"/>
      <c r="G2090" s="11"/>
      <c r="H2090" s="11"/>
      <c r="I2090" s="11"/>
      <c r="J2090" s="16" t="s">
        <v>1621</v>
      </c>
      <c r="K2090" s="10">
        <f>SUM(J2086:J2089)</f>
        <v>5</v>
      </c>
      <c r="L2090" s="17">
        <v>140.16999999999999</v>
      </c>
      <c r="M2090" s="10">
        <f>ROUND(L2090*K2090,2)</f>
        <v>700.85</v>
      </c>
    </row>
    <row r="2091" spans="1:13" ht="0.95" customHeight="1" x14ac:dyDescent="0.2">
      <c r="A2091" s="18"/>
      <c r="B2091" s="18"/>
      <c r="C2091" s="18"/>
      <c r="D2091" s="26"/>
      <c r="E2091" s="18"/>
      <c r="F2091" s="18"/>
      <c r="G2091" s="18"/>
      <c r="H2091" s="18"/>
      <c r="I2091" s="18"/>
      <c r="J2091" s="18"/>
      <c r="K2091" s="18"/>
      <c r="L2091" s="18"/>
      <c r="M2091" s="18"/>
    </row>
    <row r="2092" spans="1:13" ht="22.5" x14ac:dyDescent="0.2">
      <c r="A2092" s="12" t="s">
        <v>1622</v>
      </c>
      <c r="B2092" s="12" t="s">
        <v>20</v>
      </c>
      <c r="C2092" s="12" t="s">
        <v>96</v>
      </c>
      <c r="D2092" s="25" t="s">
        <v>1623</v>
      </c>
      <c r="E2092" s="11"/>
      <c r="F2092" s="11"/>
      <c r="G2092" s="11"/>
      <c r="H2092" s="11"/>
      <c r="I2092" s="11"/>
      <c r="J2092" s="11"/>
      <c r="K2092" s="13">
        <f>K2100</f>
        <v>575</v>
      </c>
      <c r="L2092" s="13">
        <f>L2100</f>
        <v>1.83</v>
      </c>
      <c r="M2092" s="13">
        <f>M2100</f>
        <v>1052.25</v>
      </c>
    </row>
    <row r="2093" spans="1:13" ht="22.5" x14ac:dyDescent="0.2">
      <c r="A2093" s="11"/>
      <c r="B2093" s="11"/>
      <c r="C2093" s="11"/>
      <c r="D2093" s="19" t="s">
        <v>1624</v>
      </c>
      <c r="E2093" s="11"/>
      <c r="F2093" s="11"/>
      <c r="G2093" s="11"/>
      <c r="H2093" s="11"/>
      <c r="I2093" s="11"/>
      <c r="J2093" s="11"/>
      <c r="K2093" s="11"/>
      <c r="L2093" s="11"/>
      <c r="M2093" s="11"/>
    </row>
    <row r="2094" spans="1:13" x14ac:dyDescent="0.2">
      <c r="A2094" s="11"/>
      <c r="B2094" s="11"/>
      <c r="C2094" s="11"/>
      <c r="D2094" s="19"/>
      <c r="E2094" s="12" t="s">
        <v>1204</v>
      </c>
      <c r="F2094" s="11">
        <v>1</v>
      </c>
      <c r="G2094" s="17">
        <v>150</v>
      </c>
      <c r="H2094" s="17">
        <v>0</v>
      </c>
      <c r="I2094" s="17">
        <v>0</v>
      </c>
      <c r="J2094" s="13">
        <f>F2094*(G2094+ (G2094= 0))*(H2094+ (H2094= 0))*(I2094+ (I2094= 0))</f>
        <v>150</v>
      </c>
      <c r="K2094" s="11"/>
      <c r="L2094" s="11"/>
      <c r="M2094" s="11"/>
    </row>
    <row r="2095" spans="1:13" x14ac:dyDescent="0.2">
      <c r="A2095" s="11"/>
      <c r="B2095" s="11"/>
      <c r="C2095" s="11"/>
      <c r="D2095" s="19"/>
      <c r="E2095" s="12" t="s">
        <v>1218</v>
      </c>
      <c r="F2095" s="11">
        <v>1</v>
      </c>
      <c r="G2095" s="17">
        <v>50</v>
      </c>
      <c r="H2095" s="17">
        <v>0</v>
      </c>
      <c r="I2095" s="17">
        <v>0</v>
      </c>
      <c r="J2095" s="13">
        <f>F2095*(G2095+ (G2095= 0))*(H2095+ (H2095= 0))*(I2095+ (I2095= 0))</f>
        <v>50</v>
      </c>
      <c r="K2095" s="11"/>
      <c r="L2095" s="11"/>
      <c r="M2095" s="11"/>
    </row>
    <row r="2096" spans="1:13" x14ac:dyDescent="0.2">
      <c r="A2096" s="11"/>
      <c r="B2096" s="11"/>
      <c r="C2096" s="11"/>
      <c r="D2096" s="19"/>
      <c r="E2096" s="12" t="s">
        <v>1209</v>
      </c>
      <c r="F2096" s="11">
        <v>1</v>
      </c>
      <c r="G2096" s="17">
        <v>120</v>
      </c>
      <c r="H2096" s="17">
        <v>0</v>
      </c>
      <c r="I2096" s="17">
        <v>0</v>
      </c>
      <c r="J2096" s="13">
        <f>F2096*(G2096+ (G2096= 0))*(H2096+ (H2096= 0))*(I2096+ (I2096= 0))</f>
        <v>120</v>
      </c>
      <c r="K2096" s="11"/>
      <c r="L2096" s="11"/>
      <c r="M2096" s="11"/>
    </row>
    <row r="2097" spans="1:13" x14ac:dyDescent="0.2">
      <c r="A2097" s="11"/>
      <c r="B2097" s="11"/>
      <c r="C2097" s="11"/>
      <c r="D2097" s="19"/>
      <c r="E2097" s="12" t="s">
        <v>1311</v>
      </c>
      <c r="F2097" s="11">
        <v>1</v>
      </c>
      <c r="G2097" s="17">
        <v>80</v>
      </c>
      <c r="H2097" s="17">
        <v>0</v>
      </c>
      <c r="I2097" s="17">
        <v>0</v>
      </c>
      <c r="J2097" s="13">
        <f>F2097*(G2097+ (G2097= 0))*(H2097+ (H2097= 0))*(I2097+ (I2097= 0))</f>
        <v>80</v>
      </c>
      <c r="K2097" s="11"/>
      <c r="L2097" s="11"/>
      <c r="M2097" s="11"/>
    </row>
    <row r="2098" spans="1:13" x14ac:dyDescent="0.2">
      <c r="A2098" s="11"/>
      <c r="B2098" s="11"/>
      <c r="C2098" s="11"/>
      <c r="D2098" s="19"/>
      <c r="E2098" s="12" t="s">
        <v>1625</v>
      </c>
      <c r="F2098" s="11">
        <v>1</v>
      </c>
      <c r="G2098" s="17">
        <v>175</v>
      </c>
      <c r="H2098" s="17">
        <v>0</v>
      </c>
      <c r="I2098" s="17">
        <v>0</v>
      </c>
      <c r="J2098" s="13">
        <f>F2098*(G2098+ (G2098= 0))*(H2098+ (H2098= 0))*(I2098+ (I2098= 0))</f>
        <v>175</v>
      </c>
      <c r="K2098" s="11"/>
      <c r="L2098" s="11"/>
      <c r="M2098" s="11"/>
    </row>
    <row r="2099" spans="1:13" x14ac:dyDescent="0.2">
      <c r="A2099" s="11"/>
      <c r="B2099" s="11"/>
      <c r="C2099" s="11"/>
      <c r="D2099" s="19"/>
      <c r="E2099" s="12" t="s">
        <v>0</v>
      </c>
      <c r="F2099" s="11">
        <v>0</v>
      </c>
      <c r="G2099" s="17">
        <v>0</v>
      </c>
      <c r="H2099" s="17">
        <v>0</v>
      </c>
      <c r="I2099" s="17">
        <v>0</v>
      </c>
      <c r="J2099" s="13">
        <f>F2099*(G2099+ (G2099= 0))*(H2099+ (H2099= 0))*(I2099+ (I2099= 0))</f>
        <v>0</v>
      </c>
      <c r="K2099" s="11"/>
      <c r="L2099" s="11"/>
      <c r="M2099" s="11"/>
    </row>
    <row r="2100" spans="1:13" x14ac:dyDescent="0.2">
      <c r="A2100" s="11"/>
      <c r="B2100" s="11"/>
      <c r="C2100" s="11"/>
      <c r="D2100" s="19"/>
      <c r="E2100" s="11"/>
      <c r="F2100" s="11"/>
      <c r="G2100" s="11"/>
      <c r="H2100" s="11"/>
      <c r="I2100" s="11"/>
      <c r="J2100" s="16" t="s">
        <v>1626</v>
      </c>
      <c r="K2100" s="10">
        <f>SUM(J2094:J2099)</f>
        <v>575</v>
      </c>
      <c r="L2100" s="17">
        <v>1.83</v>
      </c>
      <c r="M2100" s="10">
        <f>ROUND(L2100*K2100,2)</f>
        <v>1052.25</v>
      </c>
    </row>
    <row r="2101" spans="1:13" ht="0.95" customHeight="1" x14ac:dyDescent="0.2">
      <c r="A2101" s="18"/>
      <c r="B2101" s="18"/>
      <c r="C2101" s="18"/>
      <c r="D2101" s="26"/>
      <c r="E2101" s="18"/>
      <c r="F2101" s="18"/>
      <c r="G2101" s="18"/>
      <c r="H2101" s="18"/>
      <c r="I2101" s="18"/>
      <c r="J2101" s="18"/>
      <c r="K2101" s="18"/>
      <c r="L2101" s="18"/>
      <c r="M2101" s="18"/>
    </row>
    <row r="2102" spans="1:13" ht="33.75" x14ac:dyDescent="0.2">
      <c r="A2102" s="12" t="s">
        <v>1627</v>
      </c>
      <c r="B2102" s="12" t="s">
        <v>20</v>
      </c>
      <c r="C2102" s="12" t="s">
        <v>96</v>
      </c>
      <c r="D2102" s="25" t="s">
        <v>1628</v>
      </c>
      <c r="E2102" s="11"/>
      <c r="F2102" s="11"/>
      <c r="G2102" s="11"/>
      <c r="H2102" s="11"/>
      <c r="I2102" s="11"/>
      <c r="J2102" s="11"/>
      <c r="K2102" s="13">
        <f>K2107</f>
        <v>75</v>
      </c>
      <c r="L2102" s="13">
        <f>L2107</f>
        <v>5.0199999999999996</v>
      </c>
      <c r="M2102" s="13">
        <f>M2107</f>
        <v>376.5</v>
      </c>
    </row>
    <row r="2103" spans="1:13" ht="67.5" x14ac:dyDescent="0.2">
      <c r="A2103" s="11"/>
      <c r="B2103" s="11"/>
      <c r="C2103" s="11"/>
      <c r="D2103" s="19" t="s">
        <v>1629</v>
      </c>
      <c r="E2103" s="11"/>
      <c r="F2103" s="11"/>
      <c r="G2103" s="11"/>
      <c r="H2103" s="11"/>
      <c r="I2103" s="11"/>
      <c r="J2103" s="11"/>
      <c r="K2103" s="11"/>
      <c r="L2103" s="11"/>
      <c r="M2103" s="11"/>
    </row>
    <row r="2104" spans="1:13" x14ac:dyDescent="0.2">
      <c r="A2104" s="11"/>
      <c r="B2104" s="11"/>
      <c r="C2104" s="11"/>
      <c r="D2104" s="19"/>
      <c r="E2104" s="12" t="s">
        <v>1204</v>
      </c>
      <c r="F2104" s="11">
        <v>1</v>
      </c>
      <c r="G2104" s="17">
        <v>50</v>
      </c>
      <c r="H2104" s="17">
        <v>0</v>
      </c>
      <c r="I2104" s="17">
        <v>0</v>
      </c>
      <c r="J2104" s="13">
        <f>F2104*(G2104+ (G2104= 0))*(H2104+ (H2104= 0))*(I2104+ (I2104= 0))</f>
        <v>50</v>
      </c>
      <c r="K2104" s="11"/>
      <c r="L2104" s="11"/>
      <c r="M2104" s="11"/>
    </row>
    <row r="2105" spans="1:13" x14ac:dyDescent="0.2">
      <c r="A2105" s="11"/>
      <c r="B2105" s="11"/>
      <c r="C2105" s="11"/>
      <c r="D2105" s="19"/>
      <c r="E2105" s="12" t="s">
        <v>1311</v>
      </c>
      <c r="F2105" s="11">
        <v>1</v>
      </c>
      <c r="G2105" s="17">
        <v>25</v>
      </c>
      <c r="H2105" s="17">
        <v>0</v>
      </c>
      <c r="I2105" s="17">
        <v>0</v>
      </c>
      <c r="J2105" s="13">
        <f>F2105*(G2105+ (G2105= 0))*(H2105+ (H2105= 0))*(I2105+ (I2105= 0))</f>
        <v>25</v>
      </c>
      <c r="K2105" s="11"/>
      <c r="L2105" s="11"/>
      <c r="M2105" s="11"/>
    </row>
    <row r="2106" spans="1:13" x14ac:dyDescent="0.2">
      <c r="A2106" s="11"/>
      <c r="B2106" s="11"/>
      <c r="C2106" s="11"/>
      <c r="D2106" s="19"/>
      <c r="E2106" s="12" t="s">
        <v>0</v>
      </c>
      <c r="F2106" s="11">
        <v>0</v>
      </c>
      <c r="G2106" s="17">
        <v>0</v>
      </c>
      <c r="H2106" s="17">
        <v>0</v>
      </c>
      <c r="I2106" s="17">
        <v>0</v>
      </c>
      <c r="J2106" s="13">
        <f>F2106*(G2106+ (G2106= 0))*(H2106+ (H2106= 0))*(I2106+ (I2106= 0))</f>
        <v>0</v>
      </c>
      <c r="K2106" s="11"/>
      <c r="L2106" s="11"/>
      <c r="M2106" s="11"/>
    </row>
    <row r="2107" spans="1:13" x14ac:dyDescent="0.2">
      <c r="A2107" s="11"/>
      <c r="B2107" s="11"/>
      <c r="C2107" s="11"/>
      <c r="D2107" s="19"/>
      <c r="E2107" s="11"/>
      <c r="F2107" s="11"/>
      <c r="G2107" s="11"/>
      <c r="H2107" s="11"/>
      <c r="I2107" s="11"/>
      <c r="J2107" s="16" t="s">
        <v>1630</v>
      </c>
      <c r="K2107" s="10">
        <f>SUM(J2104:J2106)</f>
        <v>75</v>
      </c>
      <c r="L2107" s="17">
        <v>5.0199999999999996</v>
      </c>
      <c r="M2107" s="10">
        <f>ROUND(L2107*K2107,2)</f>
        <v>376.5</v>
      </c>
    </row>
    <row r="2108" spans="1:13" ht="0.95" customHeight="1" x14ac:dyDescent="0.2">
      <c r="A2108" s="18"/>
      <c r="B2108" s="18"/>
      <c r="C2108" s="18"/>
      <c r="D2108" s="26"/>
      <c r="E2108" s="18"/>
      <c r="F2108" s="18"/>
      <c r="G2108" s="18"/>
      <c r="H2108" s="18"/>
      <c r="I2108" s="18"/>
      <c r="J2108" s="18"/>
      <c r="K2108" s="18"/>
      <c r="L2108" s="18"/>
      <c r="M2108" s="18"/>
    </row>
    <row r="2109" spans="1:13" ht="33.75" x14ac:dyDescent="0.2">
      <c r="A2109" s="12" t="s">
        <v>1402</v>
      </c>
      <c r="B2109" s="12" t="s">
        <v>20</v>
      </c>
      <c r="C2109" s="12" t="s">
        <v>96</v>
      </c>
      <c r="D2109" s="25" t="s">
        <v>1403</v>
      </c>
      <c r="E2109" s="11"/>
      <c r="F2109" s="11"/>
      <c r="G2109" s="11"/>
      <c r="H2109" s="11"/>
      <c r="I2109" s="11"/>
      <c r="J2109" s="11"/>
      <c r="K2109" s="13">
        <f>K2114</f>
        <v>115</v>
      </c>
      <c r="L2109" s="13">
        <f>L2114</f>
        <v>3.5</v>
      </c>
      <c r="M2109" s="13">
        <f>M2114</f>
        <v>402.5</v>
      </c>
    </row>
    <row r="2110" spans="1:13" ht="67.5" x14ac:dyDescent="0.2">
      <c r="A2110" s="11"/>
      <c r="B2110" s="11"/>
      <c r="C2110" s="11"/>
      <c r="D2110" s="19" t="s">
        <v>1404</v>
      </c>
      <c r="E2110" s="11"/>
      <c r="F2110" s="11"/>
      <c r="G2110" s="11"/>
      <c r="H2110" s="11"/>
      <c r="I2110" s="11"/>
      <c r="J2110" s="11"/>
      <c r="K2110" s="11"/>
      <c r="L2110" s="11"/>
      <c r="M2110" s="11"/>
    </row>
    <row r="2111" spans="1:13" x14ac:dyDescent="0.2">
      <c r="A2111" s="11"/>
      <c r="B2111" s="11"/>
      <c r="C2111" s="11"/>
      <c r="D2111" s="19"/>
      <c r="E2111" s="12" t="s">
        <v>1631</v>
      </c>
      <c r="F2111" s="11">
        <v>1</v>
      </c>
      <c r="G2111" s="17">
        <v>65</v>
      </c>
      <c r="H2111" s="17">
        <v>0</v>
      </c>
      <c r="I2111" s="17">
        <v>0</v>
      </c>
      <c r="J2111" s="13">
        <f>F2111*(G2111+ (G2111= 0))*(H2111+ (H2111= 0))*(I2111+ (I2111= 0))</f>
        <v>65</v>
      </c>
      <c r="K2111" s="11"/>
      <c r="L2111" s="11"/>
      <c r="M2111" s="11"/>
    </row>
    <row r="2112" spans="1:13" x14ac:dyDescent="0.2">
      <c r="A2112" s="11"/>
      <c r="B2112" s="11"/>
      <c r="C2112" s="11"/>
      <c r="D2112" s="19"/>
      <c r="E2112" s="12" t="s">
        <v>1311</v>
      </c>
      <c r="F2112" s="11">
        <v>1</v>
      </c>
      <c r="G2112" s="17">
        <v>50</v>
      </c>
      <c r="H2112" s="17">
        <v>0</v>
      </c>
      <c r="I2112" s="17">
        <v>0</v>
      </c>
      <c r="J2112" s="13">
        <f>F2112*(G2112+ (G2112= 0))*(H2112+ (H2112= 0))*(I2112+ (I2112= 0))</f>
        <v>50</v>
      </c>
      <c r="K2112" s="11"/>
      <c r="L2112" s="11"/>
      <c r="M2112" s="11"/>
    </row>
    <row r="2113" spans="1:13" x14ac:dyDescent="0.2">
      <c r="A2113" s="11"/>
      <c r="B2113" s="11"/>
      <c r="C2113" s="11"/>
      <c r="D2113" s="19"/>
      <c r="E2113" s="12" t="s">
        <v>0</v>
      </c>
      <c r="F2113" s="11">
        <v>0</v>
      </c>
      <c r="G2113" s="17">
        <v>0</v>
      </c>
      <c r="H2113" s="17">
        <v>0</v>
      </c>
      <c r="I2113" s="17">
        <v>0</v>
      </c>
      <c r="J2113" s="13">
        <f>F2113*(G2113+ (G2113= 0))*(H2113+ (H2113= 0))*(I2113+ (I2113= 0))</f>
        <v>0</v>
      </c>
      <c r="K2113" s="11"/>
      <c r="L2113" s="11"/>
      <c r="M2113" s="11"/>
    </row>
    <row r="2114" spans="1:13" x14ac:dyDescent="0.2">
      <c r="A2114" s="11"/>
      <c r="B2114" s="11"/>
      <c r="C2114" s="11"/>
      <c r="D2114" s="19"/>
      <c r="E2114" s="11"/>
      <c r="F2114" s="11"/>
      <c r="G2114" s="11"/>
      <c r="H2114" s="11"/>
      <c r="I2114" s="11"/>
      <c r="J2114" s="16" t="s">
        <v>1405</v>
      </c>
      <c r="K2114" s="10">
        <f>SUM(J2111:J2113)</f>
        <v>115</v>
      </c>
      <c r="L2114" s="17">
        <v>3.5</v>
      </c>
      <c r="M2114" s="10">
        <f>ROUND(L2114*K2114,2)</f>
        <v>402.5</v>
      </c>
    </row>
    <row r="2115" spans="1:13" ht="0.95" customHeight="1" x14ac:dyDescent="0.2">
      <c r="A2115" s="18"/>
      <c r="B2115" s="18"/>
      <c r="C2115" s="18"/>
      <c r="D2115" s="26"/>
      <c r="E2115" s="18"/>
      <c r="F2115" s="18"/>
      <c r="G2115" s="18"/>
      <c r="H2115" s="18"/>
      <c r="I2115" s="18"/>
      <c r="J2115" s="18"/>
      <c r="K2115" s="18"/>
      <c r="L2115" s="18"/>
      <c r="M2115" s="18"/>
    </row>
    <row r="2116" spans="1:13" ht="33.75" x14ac:dyDescent="0.2">
      <c r="A2116" s="12" t="s">
        <v>1398</v>
      </c>
      <c r="B2116" s="12" t="s">
        <v>20</v>
      </c>
      <c r="C2116" s="12" t="s">
        <v>96</v>
      </c>
      <c r="D2116" s="25" t="s">
        <v>1399</v>
      </c>
      <c r="E2116" s="11"/>
      <c r="F2116" s="11"/>
      <c r="G2116" s="11"/>
      <c r="H2116" s="11"/>
      <c r="I2116" s="11"/>
      <c r="J2116" s="11"/>
      <c r="K2116" s="13">
        <f>K2123</f>
        <v>155</v>
      </c>
      <c r="L2116" s="13">
        <f>L2123</f>
        <v>1.32</v>
      </c>
      <c r="M2116" s="13">
        <f>M2123</f>
        <v>204.6</v>
      </c>
    </row>
    <row r="2117" spans="1:13" ht="67.5" x14ac:dyDescent="0.2">
      <c r="A2117" s="11"/>
      <c r="B2117" s="11"/>
      <c r="C2117" s="11"/>
      <c r="D2117" s="19" t="s">
        <v>1400</v>
      </c>
      <c r="E2117" s="11"/>
      <c r="F2117" s="11"/>
      <c r="G2117" s="11"/>
      <c r="H2117" s="11"/>
      <c r="I2117" s="11"/>
      <c r="J2117" s="11"/>
      <c r="K2117" s="11"/>
      <c r="L2117" s="11"/>
      <c r="M2117" s="11"/>
    </row>
    <row r="2118" spans="1:13" x14ac:dyDescent="0.2">
      <c r="A2118" s="11"/>
      <c r="B2118" s="11"/>
      <c r="C2118" s="11"/>
      <c r="D2118" s="19"/>
      <c r="E2118" s="12" t="s">
        <v>1204</v>
      </c>
      <c r="F2118" s="11">
        <v>1</v>
      </c>
      <c r="G2118" s="17">
        <v>25</v>
      </c>
      <c r="H2118" s="17">
        <v>0</v>
      </c>
      <c r="I2118" s="17">
        <v>0</v>
      </c>
      <c r="J2118" s="13">
        <f>F2118*(G2118+ (G2118= 0))*(H2118+ (H2118= 0))*(I2118+ (I2118= 0))</f>
        <v>25</v>
      </c>
      <c r="K2118" s="11"/>
      <c r="L2118" s="11"/>
      <c r="M2118" s="11"/>
    </row>
    <row r="2119" spans="1:13" x14ac:dyDescent="0.2">
      <c r="A2119" s="11"/>
      <c r="B2119" s="11"/>
      <c r="C2119" s="11"/>
      <c r="D2119" s="19"/>
      <c r="E2119" s="12" t="s">
        <v>1218</v>
      </c>
      <c r="F2119" s="11">
        <v>1</v>
      </c>
      <c r="G2119" s="17">
        <v>30</v>
      </c>
      <c r="H2119" s="17">
        <v>0</v>
      </c>
      <c r="I2119" s="17">
        <v>0</v>
      </c>
      <c r="J2119" s="13">
        <f>F2119*(G2119+ (G2119= 0))*(H2119+ (H2119= 0))*(I2119+ (I2119= 0))</f>
        <v>30</v>
      </c>
      <c r="K2119" s="11"/>
      <c r="L2119" s="11"/>
      <c r="M2119" s="11"/>
    </row>
    <row r="2120" spans="1:13" x14ac:dyDescent="0.2">
      <c r="A2120" s="11"/>
      <c r="B2120" s="11"/>
      <c r="C2120" s="11"/>
      <c r="D2120" s="19"/>
      <c r="E2120" s="12" t="s">
        <v>1209</v>
      </c>
      <c r="F2120" s="11">
        <v>1</v>
      </c>
      <c r="G2120" s="17">
        <v>75</v>
      </c>
      <c r="H2120" s="17">
        <v>0</v>
      </c>
      <c r="I2120" s="17">
        <v>0</v>
      </c>
      <c r="J2120" s="13">
        <f>F2120*(G2120+ (G2120= 0))*(H2120+ (H2120= 0))*(I2120+ (I2120= 0))</f>
        <v>75</v>
      </c>
      <c r="K2120" s="11"/>
      <c r="L2120" s="11"/>
      <c r="M2120" s="11"/>
    </row>
    <row r="2121" spans="1:13" x14ac:dyDescent="0.2">
      <c r="A2121" s="11"/>
      <c r="B2121" s="11"/>
      <c r="C2121" s="11"/>
      <c r="D2121" s="19"/>
      <c r="E2121" s="12" t="s">
        <v>1311</v>
      </c>
      <c r="F2121" s="11">
        <v>1</v>
      </c>
      <c r="G2121" s="17">
        <v>25</v>
      </c>
      <c r="H2121" s="17">
        <v>0</v>
      </c>
      <c r="I2121" s="17">
        <v>0</v>
      </c>
      <c r="J2121" s="13">
        <f>F2121*(G2121+ (G2121= 0))*(H2121+ (H2121= 0))*(I2121+ (I2121= 0))</f>
        <v>25</v>
      </c>
      <c r="K2121" s="11"/>
      <c r="L2121" s="11"/>
      <c r="M2121" s="11"/>
    </row>
    <row r="2122" spans="1:13" x14ac:dyDescent="0.2">
      <c r="A2122" s="11"/>
      <c r="B2122" s="11"/>
      <c r="C2122" s="11"/>
      <c r="D2122" s="19"/>
      <c r="E2122" s="12" t="s">
        <v>0</v>
      </c>
      <c r="F2122" s="11">
        <v>0</v>
      </c>
      <c r="G2122" s="17">
        <v>0</v>
      </c>
      <c r="H2122" s="17">
        <v>0</v>
      </c>
      <c r="I2122" s="17">
        <v>0</v>
      </c>
      <c r="J2122" s="13">
        <f>F2122*(G2122+ (G2122= 0))*(H2122+ (H2122= 0))*(I2122+ (I2122= 0))</f>
        <v>0</v>
      </c>
      <c r="K2122" s="11"/>
      <c r="L2122" s="11"/>
      <c r="M2122" s="11"/>
    </row>
    <row r="2123" spans="1:13" x14ac:dyDescent="0.2">
      <c r="A2123" s="11"/>
      <c r="B2123" s="11"/>
      <c r="C2123" s="11"/>
      <c r="D2123" s="19"/>
      <c r="E2123" s="11"/>
      <c r="F2123" s="11"/>
      <c r="G2123" s="11"/>
      <c r="H2123" s="11"/>
      <c r="I2123" s="11"/>
      <c r="J2123" s="16" t="s">
        <v>1401</v>
      </c>
      <c r="K2123" s="10">
        <f>SUM(J2118:J2122)</f>
        <v>155</v>
      </c>
      <c r="L2123" s="17">
        <v>1.32</v>
      </c>
      <c r="M2123" s="10">
        <f>ROUND(L2123*K2123,2)</f>
        <v>204.6</v>
      </c>
    </row>
    <row r="2124" spans="1:13" ht="0.95" customHeight="1" x14ac:dyDescent="0.2">
      <c r="A2124" s="18"/>
      <c r="B2124" s="18"/>
      <c r="C2124" s="18"/>
      <c r="D2124" s="26"/>
      <c r="E2124" s="18"/>
      <c r="F2124" s="18"/>
      <c r="G2124" s="18"/>
      <c r="H2124" s="18"/>
      <c r="I2124" s="18"/>
      <c r="J2124" s="18"/>
      <c r="K2124" s="18"/>
      <c r="L2124" s="18"/>
      <c r="M2124" s="18"/>
    </row>
    <row r="2125" spans="1:13" ht="22.5" x14ac:dyDescent="0.2">
      <c r="A2125" s="12" t="s">
        <v>1406</v>
      </c>
      <c r="B2125" s="12" t="s">
        <v>20</v>
      </c>
      <c r="C2125" s="12" t="s">
        <v>111</v>
      </c>
      <c r="D2125" s="25" t="s">
        <v>1407</v>
      </c>
      <c r="E2125" s="11"/>
      <c r="F2125" s="11"/>
      <c r="G2125" s="11"/>
      <c r="H2125" s="11"/>
      <c r="I2125" s="11"/>
      <c r="J2125" s="11"/>
      <c r="K2125" s="13">
        <f>K2132</f>
        <v>35</v>
      </c>
      <c r="L2125" s="13">
        <f>L2132</f>
        <v>14.88</v>
      </c>
      <c r="M2125" s="13">
        <f>M2132</f>
        <v>520.79999999999995</v>
      </c>
    </row>
    <row r="2126" spans="1:13" ht="33.75" x14ac:dyDescent="0.2">
      <c r="A2126" s="11"/>
      <c r="B2126" s="11"/>
      <c r="C2126" s="11"/>
      <c r="D2126" s="19" t="s">
        <v>1408</v>
      </c>
      <c r="E2126" s="11"/>
      <c r="F2126" s="11"/>
      <c r="G2126" s="11"/>
      <c r="H2126" s="11"/>
      <c r="I2126" s="11"/>
      <c r="J2126" s="11"/>
      <c r="K2126" s="11"/>
      <c r="L2126" s="11"/>
      <c r="M2126" s="11"/>
    </row>
    <row r="2127" spans="1:13" x14ac:dyDescent="0.2">
      <c r="A2127" s="11"/>
      <c r="B2127" s="11"/>
      <c r="C2127" s="11"/>
      <c r="D2127" s="19"/>
      <c r="E2127" s="12" t="s">
        <v>1204</v>
      </c>
      <c r="F2127" s="11">
        <v>1</v>
      </c>
      <c r="G2127" s="17">
        <v>15</v>
      </c>
      <c r="H2127" s="17">
        <v>0</v>
      </c>
      <c r="I2127" s="17">
        <v>0</v>
      </c>
      <c r="J2127" s="13">
        <f>F2127*(G2127+ (G2127= 0))*(H2127+ (H2127= 0))*(I2127+ (I2127= 0))</f>
        <v>15</v>
      </c>
      <c r="K2127" s="11"/>
      <c r="L2127" s="11"/>
      <c r="M2127" s="11"/>
    </row>
    <row r="2128" spans="1:13" x14ac:dyDescent="0.2">
      <c r="A2128" s="11"/>
      <c r="B2128" s="11"/>
      <c r="C2128" s="11"/>
      <c r="D2128" s="19"/>
      <c r="E2128" s="12" t="s">
        <v>1218</v>
      </c>
      <c r="F2128" s="11">
        <v>1</v>
      </c>
      <c r="G2128" s="17">
        <v>4</v>
      </c>
      <c r="H2128" s="17">
        <v>0</v>
      </c>
      <c r="I2128" s="17">
        <v>0</v>
      </c>
      <c r="J2128" s="13">
        <f>F2128*(G2128+ (G2128= 0))*(H2128+ (H2128= 0))*(I2128+ (I2128= 0))</f>
        <v>4</v>
      </c>
      <c r="K2128" s="11"/>
      <c r="L2128" s="11"/>
      <c r="M2128" s="11"/>
    </row>
    <row r="2129" spans="1:13" x14ac:dyDescent="0.2">
      <c r="A2129" s="11"/>
      <c r="B2129" s="11"/>
      <c r="C2129" s="11"/>
      <c r="D2129" s="19"/>
      <c r="E2129" s="12" t="s">
        <v>1209</v>
      </c>
      <c r="F2129" s="11">
        <v>1</v>
      </c>
      <c r="G2129" s="17">
        <v>6</v>
      </c>
      <c r="H2129" s="17">
        <v>0</v>
      </c>
      <c r="I2129" s="17">
        <v>0</v>
      </c>
      <c r="J2129" s="13">
        <f>F2129*(G2129+ (G2129= 0))*(H2129+ (H2129= 0))*(I2129+ (I2129= 0))</f>
        <v>6</v>
      </c>
      <c r="K2129" s="11"/>
      <c r="L2129" s="11"/>
      <c r="M2129" s="11"/>
    </row>
    <row r="2130" spans="1:13" x14ac:dyDescent="0.2">
      <c r="A2130" s="11"/>
      <c r="B2130" s="11"/>
      <c r="C2130" s="11"/>
      <c r="D2130" s="19"/>
      <c r="E2130" s="12" t="s">
        <v>1311</v>
      </c>
      <c r="F2130" s="11">
        <v>1</v>
      </c>
      <c r="G2130" s="17">
        <v>10</v>
      </c>
      <c r="H2130" s="17">
        <v>0</v>
      </c>
      <c r="I2130" s="17">
        <v>0</v>
      </c>
      <c r="J2130" s="13">
        <f>F2130*(G2130+ (G2130= 0))*(H2130+ (H2130= 0))*(I2130+ (I2130= 0))</f>
        <v>10</v>
      </c>
      <c r="K2130" s="11"/>
      <c r="L2130" s="11"/>
      <c r="M2130" s="11"/>
    </row>
    <row r="2131" spans="1:13" x14ac:dyDescent="0.2">
      <c r="A2131" s="11"/>
      <c r="B2131" s="11"/>
      <c r="C2131" s="11"/>
      <c r="D2131" s="19"/>
      <c r="E2131" s="12" t="s">
        <v>0</v>
      </c>
      <c r="F2131" s="11">
        <v>0</v>
      </c>
      <c r="G2131" s="17">
        <v>0</v>
      </c>
      <c r="H2131" s="17">
        <v>0</v>
      </c>
      <c r="I2131" s="17">
        <v>0</v>
      </c>
      <c r="J2131" s="13">
        <f>F2131*(G2131+ (G2131= 0))*(H2131+ (H2131= 0))*(I2131+ (I2131= 0))</f>
        <v>0</v>
      </c>
      <c r="K2131" s="11"/>
      <c r="L2131" s="11"/>
      <c r="M2131" s="11"/>
    </row>
    <row r="2132" spans="1:13" x14ac:dyDescent="0.2">
      <c r="A2132" s="11"/>
      <c r="B2132" s="11"/>
      <c r="C2132" s="11"/>
      <c r="D2132" s="19"/>
      <c r="E2132" s="11"/>
      <c r="F2132" s="11"/>
      <c r="G2132" s="11"/>
      <c r="H2132" s="11"/>
      <c r="I2132" s="11"/>
      <c r="J2132" s="16" t="s">
        <v>1409</v>
      </c>
      <c r="K2132" s="10">
        <f>SUM(J2127:J2131)</f>
        <v>35</v>
      </c>
      <c r="L2132" s="17">
        <v>14.88</v>
      </c>
      <c r="M2132" s="10">
        <f>ROUND(L2132*K2132,2)</f>
        <v>520.79999999999995</v>
      </c>
    </row>
    <row r="2133" spans="1:13" ht="0.95" customHeight="1" x14ac:dyDescent="0.2">
      <c r="A2133" s="18"/>
      <c r="B2133" s="18"/>
      <c r="C2133" s="18"/>
      <c r="D2133" s="26"/>
      <c r="E2133" s="18"/>
      <c r="F2133" s="18"/>
      <c r="G2133" s="18"/>
      <c r="H2133" s="18"/>
      <c r="I2133" s="18"/>
      <c r="J2133" s="18"/>
      <c r="K2133" s="18"/>
      <c r="L2133" s="18"/>
      <c r="M2133" s="18"/>
    </row>
    <row r="2134" spans="1:13" x14ac:dyDescent="0.2">
      <c r="A2134" s="12" t="s">
        <v>1632</v>
      </c>
      <c r="B2134" s="12" t="s">
        <v>20</v>
      </c>
      <c r="C2134" s="12" t="s">
        <v>96</v>
      </c>
      <c r="D2134" s="25" t="s">
        <v>1633</v>
      </c>
      <c r="E2134" s="11"/>
      <c r="F2134" s="11"/>
      <c r="G2134" s="11"/>
      <c r="H2134" s="11"/>
      <c r="I2134" s="11"/>
      <c r="J2134" s="11"/>
      <c r="K2134" s="17">
        <v>125</v>
      </c>
      <c r="L2134" s="17">
        <v>2.58</v>
      </c>
      <c r="M2134" s="13">
        <f>ROUND(K2134*L2134,2)</f>
        <v>322.5</v>
      </c>
    </row>
    <row r="2135" spans="1:13" ht="56.25" x14ac:dyDescent="0.2">
      <c r="A2135" s="11"/>
      <c r="B2135" s="11"/>
      <c r="C2135" s="11"/>
      <c r="D2135" s="19" t="s">
        <v>1634</v>
      </c>
      <c r="E2135" s="11"/>
      <c r="F2135" s="11"/>
      <c r="G2135" s="11"/>
      <c r="H2135" s="11"/>
      <c r="I2135" s="11"/>
      <c r="J2135" s="11"/>
      <c r="K2135" s="11"/>
      <c r="L2135" s="11"/>
      <c r="M2135" s="11"/>
    </row>
    <row r="2136" spans="1:13" x14ac:dyDescent="0.2">
      <c r="A2136" s="11"/>
      <c r="B2136" s="11"/>
      <c r="C2136" s="11"/>
      <c r="D2136" s="19"/>
      <c r="E2136" s="11"/>
      <c r="F2136" s="11"/>
      <c r="G2136" s="11"/>
      <c r="H2136" s="11"/>
      <c r="I2136" s="11"/>
      <c r="J2136" s="16" t="s">
        <v>1635</v>
      </c>
      <c r="K2136" s="17">
        <v>1</v>
      </c>
      <c r="L2136" s="10">
        <f>M2053+M2055+M2064+M2073+M2082+M2090+M2100+M2107+M2114+M2123+M2132+M2134</f>
        <v>9103.9499999999989</v>
      </c>
      <c r="M2136" s="10">
        <f>ROUND(L2136*K2136,2)</f>
        <v>9103.9500000000007</v>
      </c>
    </row>
    <row r="2137" spans="1:13" ht="0.95" customHeight="1" x14ac:dyDescent="0.2">
      <c r="A2137" s="18"/>
      <c r="B2137" s="18"/>
      <c r="C2137" s="18"/>
      <c r="D2137" s="26"/>
      <c r="E2137" s="18"/>
      <c r="F2137" s="18"/>
      <c r="G2137" s="18"/>
      <c r="H2137" s="18"/>
      <c r="I2137" s="18"/>
      <c r="J2137" s="18"/>
      <c r="K2137" s="18"/>
      <c r="L2137" s="18"/>
      <c r="M2137" s="18"/>
    </row>
    <row r="2138" spans="1:13" x14ac:dyDescent="0.2">
      <c r="A2138" s="11"/>
      <c r="B2138" s="11"/>
      <c r="C2138" s="11"/>
      <c r="D2138" s="19"/>
      <c r="E2138" s="11"/>
      <c r="F2138" s="11"/>
      <c r="G2138" s="11"/>
      <c r="H2138" s="11"/>
      <c r="I2138" s="11"/>
      <c r="J2138" s="16" t="s">
        <v>1636</v>
      </c>
      <c r="K2138" s="20">
        <v>1</v>
      </c>
      <c r="L2138" s="10">
        <f>M2049+M2136</f>
        <v>9860.67</v>
      </c>
      <c r="M2138" s="10">
        <f>ROUND(L2138*K2138,2)</f>
        <v>9860.67</v>
      </c>
    </row>
    <row r="2139" spans="1:13" ht="0.95" customHeight="1" x14ac:dyDescent="0.2">
      <c r="A2139" s="18"/>
      <c r="B2139" s="18"/>
      <c r="C2139" s="18"/>
      <c r="D2139" s="26"/>
      <c r="E2139" s="18"/>
      <c r="F2139" s="18"/>
      <c r="G2139" s="18"/>
      <c r="H2139" s="18"/>
      <c r="I2139" s="18"/>
      <c r="J2139" s="18"/>
      <c r="K2139" s="18"/>
      <c r="L2139" s="18"/>
      <c r="M2139" s="18"/>
    </row>
    <row r="2140" spans="1:13" x14ac:dyDescent="0.2">
      <c r="A2140" s="7" t="s">
        <v>1637</v>
      </c>
      <c r="B2140" s="7" t="s">
        <v>17</v>
      </c>
      <c r="C2140" s="7" t="s">
        <v>0</v>
      </c>
      <c r="D2140" s="24" t="s">
        <v>1638</v>
      </c>
      <c r="E2140" s="8"/>
      <c r="F2140" s="8"/>
      <c r="G2140" s="8"/>
      <c r="H2140" s="8"/>
      <c r="I2140" s="8"/>
      <c r="J2140" s="8"/>
      <c r="K2140" s="9">
        <f>K2162</f>
        <v>1</v>
      </c>
      <c r="L2140" s="10">
        <f>L2162</f>
        <v>33110.75</v>
      </c>
      <c r="M2140" s="10">
        <f>M2162</f>
        <v>33110.75</v>
      </c>
    </row>
    <row r="2141" spans="1:13" x14ac:dyDescent="0.2">
      <c r="A2141" s="11"/>
      <c r="B2141" s="11"/>
      <c r="C2141" s="11"/>
      <c r="D2141" s="19"/>
      <c r="E2141" s="11"/>
      <c r="F2141" s="11"/>
      <c r="G2141" s="11"/>
      <c r="H2141" s="11"/>
      <c r="I2141" s="11"/>
      <c r="J2141" s="11"/>
      <c r="K2141" s="11"/>
      <c r="L2141" s="11"/>
      <c r="M2141" s="11"/>
    </row>
    <row r="2142" spans="1:13" x14ac:dyDescent="0.2">
      <c r="A2142" s="21" t="s">
        <v>1639</v>
      </c>
      <c r="B2142" s="21" t="s">
        <v>17</v>
      </c>
      <c r="C2142" s="21" t="s">
        <v>0</v>
      </c>
      <c r="D2142" s="27" t="s">
        <v>1640</v>
      </c>
      <c r="E2142" s="22"/>
      <c r="F2142" s="22"/>
      <c r="G2142" s="22"/>
      <c r="H2142" s="22"/>
      <c r="I2142" s="22"/>
      <c r="J2142" s="22"/>
      <c r="K2142" s="10">
        <f>K2146</f>
        <v>1</v>
      </c>
      <c r="L2142" s="10">
        <f>L2146</f>
        <v>24500</v>
      </c>
      <c r="M2142" s="10">
        <f>M2146</f>
        <v>24500</v>
      </c>
    </row>
    <row r="2143" spans="1:13" x14ac:dyDescent="0.2">
      <c r="A2143" s="11"/>
      <c r="B2143" s="11"/>
      <c r="C2143" s="11"/>
      <c r="D2143" s="19"/>
      <c r="E2143" s="11"/>
      <c r="F2143" s="11"/>
      <c r="G2143" s="11"/>
      <c r="H2143" s="11"/>
      <c r="I2143" s="11"/>
      <c r="J2143" s="11"/>
      <c r="K2143" s="11"/>
      <c r="L2143" s="11"/>
      <c r="M2143" s="11"/>
    </row>
    <row r="2144" spans="1:13" x14ac:dyDescent="0.2">
      <c r="A2144" s="12" t="s">
        <v>1641</v>
      </c>
      <c r="B2144" s="12" t="s">
        <v>20</v>
      </c>
      <c r="C2144" s="12" t="s">
        <v>111</v>
      </c>
      <c r="D2144" s="25" t="s">
        <v>1642</v>
      </c>
      <c r="E2144" s="11"/>
      <c r="F2144" s="11"/>
      <c r="G2144" s="11"/>
      <c r="H2144" s="11"/>
      <c r="I2144" s="11"/>
      <c r="J2144" s="11"/>
      <c r="K2144" s="17">
        <v>1</v>
      </c>
      <c r="L2144" s="17">
        <v>24500</v>
      </c>
      <c r="M2144" s="13">
        <f>ROUND(K2144*L2144,2)</f>
        <v>24500</v>
      </c>
    </row>
    <row r="2145" spans="1:13" ht="409.5" x14ac:dyDescent="0.2">
      <c r="A2145" s="11"/>
      <c r="B2145" s="11"/>
      <c r="C2145" s="11"/>
      <c r="D2145" s="19" t="s">
        <v>1643</v>
      </c>
      <c r="E2145" s="11"/>
      <c r="F2145" s="11"/>
      <c r="G2145" s="11"/>
      <c r="H2145" s="11"/>
      <c r="I2145" s="11"/>
      <c r="J2145" s="11"/>
      <c r="K2145" s="11"/>
      <c r="L2145" s="11"/>
      <c r="M2145" s="11"/>
    </row>
    <row r="2146" spans="1:13" x14ac:dyDescent="0.2">
      <c r="A2146" s="11"/>
      <c r="B2146" s="11"/>
      <c r="C2146" s="11"/>
      <c r="D2146" s="19"/>
      <c r="E2146" s="11"/>
      <c r="F2146" s="11"/>
      <c r="G2146" s="11"/>
      <c r="H2146" s="11"/>
      <c r="I2146" s="11"/>
      <c r="J2146" s="16" t="s">
        <v>1644</v>
      </c>
      <c r="K2146" s="17">
        <v>1</v>
      </c>
      <c r="L2146" s="10">
        <f>M2144</f>
        <v>24500</v>
      </c>
      <c r="M2146" s="10">
        <f>ROUND(L2146*K2146,2)</f>
        <v>24500</v>
      </c>
    </row>
    <row r="2147" spans="1:13" ht="0.95" customHeight="1" x14ac:dyDescent="0.2">
      <c r="A2147" s="18"/>
      <c r="B2147" s="18"/>
      <c r="C2147" s="18"/>
      <c r="D2147" s="26"/>
      <c r="E2147" s="18"/>
      <c r="F2147" s="18"/>
      <c r="G2147" s="18"/>
      <c r="H2147" s="18"/>
      <c r="I2147" s="18"/>
      <c r="J2147" s="18"/>
      <c r="K2147" s="18"/>
      <c r="L2147" s="18"/>
      <c r="M2147" s="18"/>
    </row>
    <row r="2148" spans="1:13" x14ac:dyDescent="0.2">
      <c r="A2148" s="21" t="s">
        <v>1645</v>
      </c>
      <c r="B2148" s="21" t="s">
        <v>17</v>
      </c>
      <c r="C2148" s="21" t="s">
        <v>0</v>
      </c>
      <c r="D2148" s="27" t="s">
        <v>1646</v>
      </c>
      <c r="E2148" s="22"/>
      <c r="F2148" s="22"/>
      <c r="G2148" s="22"/>
      <c r="H2148" s="22"/>
      <c r="I2148" s="22"/>
      <c r="J2148" s="22"/>
      <c r="K2148" s="10">
        <f>K2160</f>
        <v>1</v>
      </c>
      <c r="L2148" s="10">
        <f>L2160</f>
        <v>8610.75</v>
      </c>
      <c r="M2148" s="10">
        <f>M2160</f>
        <v>8610.75</v>
      </c>
    </row>
    <row r="2149" spans="1:13" x14ac:dyDescent="0.2">
      <c r="A2149" s="11"/>
      <c r="B2149" s="11"/>
      <c r="C2149" s="11"/>
      <c r="D2149" s="19"/>
      <c r="E2149" s="11"/>
      <c r="F2149" s="11"/>
      <c r="G2149" s="11"/>
      <c r="H2149" s="11"/>
      <c r="I2149" s="11"/>
      <c r="J2149" s="11"/>
      <c r="K2149" s="11"/>
      <c r="L2149" s="11"/>
      <c r="M2149" s="11"/>
    </row>
    <row r="2150" spans="1:13" ht="33.75" x14ac:dyDescent="0.2">
      <c r="A2150" s="12" t="s">
        <v>1398</v>
      </c>
      <c r="B2150" s="12" t="s">
        <v>20</v>
      </c>
      <c r="C2150" s="12" t="s">
        <v>96</v>
      </c>
      <c r="D2150" s="25" t="s">
        <v>1399</v>
      </c>
      <c r="E2150" s="11"/>
      <c r="F2150" s="11"/>
      <c r="G2150" s="11"/>
      <c r="H2150" s="11"/>
      <c r="I2150" s="11"/>
      <c r="J2150" s="11"/>
      <c r="K2150" s="17">
        <v>1000</v>
      </c>
      <c r="L2150" s="17">
        <v>1.32</v>
      </c>
      <c r="M2150" s="13">
        <f>ROUND(K2150*L2150,2)</f>
        <v>1320</v>
      </c>
    </row>
    <row r="2151" spans="1:13" ht="67.5" x14ac:dyDescent="0.2">
      <c r="A2151" s="11"/>
      <c r="B2151" s="11"/>
      <c r="C2151" s="11"/>
      <c r="D2151" s="19" t="s">
        <v>1400</v>
      </c>
      <c r="E2151" s="11"/>
      <c r="F2151" s="11"/>
      <c r="G2151" s="11"/>
      <c r="H2151" s="11"/>
      <c r="I2151" s="11"/>
      <c r="J2151" s="11"/>
      <c r="K2151" s="11"/>
      <c r="L2151" s="11"/>
      <c r="M2151" s="11"/>
    </row>
    <row r="2152" spans="1:13" ht="22.5" x14ac:dyDescent="0.2">
      <c r="A2152" s="12" t="s">
        <v>1647</v>
      </c>
      <c r="B2152" s="12" t="s">
        <v>20</v>
      </c>
      <c r="C2152" s="12" t="s">
        <v>111</v>
      </c>
      <c r="D2152" s="25" t="s">
        <v>1648</v>
      </c>
      <c r="E2152" s="11"/>
      <c r="F2152" s="11"/>
      <c r="G2152" s="11"/>
      <c r="H2152" s="11"/>
      <c r="I2152" s="11"/>
      <c r="J2152" s="11"/>
      <c r="K2152" s="17">
        <v>25</v>
      </c>
      <c r="L2152" s="17">
        <v>17.489999999999998</v>
      </c>
      <c r="M2152" s="13">
        <f>ROUND(K2152*L2152,2)</f>
        <v>437.25</v>
      </c>
    </row>
    <row r="2153" spans="1:13" ht="33.75" x14ac:dyDescent="0.2">
      <c r="A2153" s="11"/>
      <c r="B2153" s="11"/>
      <c r="C2153" s="11"/>
      <c r="D2153" s="19" t="s">
        <v>1649</v>
      </c>
      <c r="E2153" s="11"/>
      <c r="F2153" s="11"/>
      <c r="G2153" s="11"/>
      <c r="H2153" s="11"/>
      <c r="I2153" s="11"/>
      <c r="J2153" s="11"/>
      <c r="K2153" s="11"/>
      <c r="L2153" s="11"/>
      <c r="M2153" s="11"/>
    </row>
    <row r="2154" spans="1:13" ht="22.5" x14ac:dyDescent="0.2">
      <c r="A2154" s="12" t="s">
        <v>1584</v>
      </c>
      <c r="B2154" s="12" t="s">
        <v>20</v>
      </c>
      <c r="C2154" s="12" t="s">
        <v>96</v>
      </c>
      <c r="D2154" s="25" t="s">
        <v>1585</v>
      </c>
      <c r="E2154" s="11"/>
      <c r="F2154" s="11"/>
      <c r="G2154" s="11"/>
      <c r="H2154" s="11"/>
      <c r="I2154" s="11"/>
      <c r="J2154" s="11"/>
      <c r="K2154" s="17">
        <v>1200</v>
      </c>
      <c r="L2154" s="17">
        <v>2.12</v>
      </c>
      <c r="M2154" s="13">
        <f>ROUND(K2154*L2154,2)</f>
        <v>2544</v>
      </c>
    </row>
    <row r="2155" spans="1:13" ht="78.75" x14ac:dyDescent="0.2">
      <c r="A2155" s="11"/>
      <c r="B2155" s="11"/>
      <c r="C2155" s="11"/>
      <c r="D2155" s="19" t="s">
        <v>1586</v>
      </c>
      <c r="E2155" s="11"/>
      <c r="F2155" s="11"/>
      <c r="G2155" s="11"/>
      <c r="H2155" s="11"/>
      <c r="I2155" s="11"/>
      <c r="J2155" s="11"/>
      <c r="K2155" s="11"/>
      <c r="L2155" s="11"/>
      <c r="M2155" s="11"/>
    </row>
    <row r="2156" spans="1:13" ht="22.5" x14ac:dyDescent="0.2">
      <c r="A2156" s="12" t="s">
        <v>1650</v>
      </c>
      <c r="B2156" s="12" t="s">
        <v>20</v>
      </c>
      <c r="C2156" s="12" t="s">
        <v>96</v>
      </c>
      <c r="D2156" s="25" t="s">
        <v>1651</v>
      </c>
      <c r="E2156" s="11"/>
      <c r="F2156" s="11"/>
      <c r="G2156" s="11"/>
      <c r="H2156" s="11"/>
      <c r="I2156" s="11"/>
      <c r="J2156" s="11"/>
      <c r="K2156" s="17">
        <v>750</v>
      </c>
      <c r="L2156" s="17">
        <v>5.27</v>
      </c>
      <c r="M2156" s="13">
        <f>ROUND(K2156*L2156,2)</f>
        <v>3952.5</v>
      </c>
    </row>
    <row r="2157" spans="1:13" ht="56.25" x14ac:dyDescent="0.2">
      <c r="A2157" s="11"/>
      <c r="B2157" s="11"/>
      <c r="C2157" s="11"/>
      <c r="D2157" s="19" t="s">
        <v>1652</v>
      </c>
      <c r="E2157" s="11"/>
      <c r="F2157" s="11"/>
      <c r="G2157" s="11"/>
      <c r="H2157" s="11"/>
      <c r="I2157" s="11"/>
      <c r="J2157" s="11"/>
      <c r="K2157" s="11"/>
      <c r="L2157" s="11"/>
      <c r="M2157" s="11"/>
    </row>
    <row r="2158" spans="1:13" ht="22.5" x14ac:dyDescent="0.2">
      <c r="A2158" s="12" t="s">
        <v>1653</v>
      </c>
      <c r="B2158" s="12" t="s">
        <v>20</v>
      </c>
      <c r="C2158" s="12" t="s">
        <v>96</v>
      </c>
      <c r="D2158" s="25" t="s">
        <v>1654</v>
      </c>
      <c r="E2158" s="11"/>
      <c r="F2158" s="11"/>
      <c r="G2158" s="11"/>
      <c r="H2158" s="11"/>
      <c r="I2158" s="11"/>
      <c r="J2158" s="11"/>
      <c r="K2158" s="17">
        <v>175</v>
      </c>
      <c r="L2158" s="17">
        <v>2.04</v>
      </c>
      <c r="M2158" s="13">
        <f>ROUND(K2158*L2158,2)</f>
        <v>357</v>
      </c>
    </row>
    <row r="2159" spans="1:13" ht="56.25" x14ac:dyDescent="0.2">
      <c r="A2159" s="11"/>
      <c r="B2159" s="11"/>
      <c r="C2159" s="11"/>
      <c r="D2159" s="19" t="s">
        <v>1655</v>
      </c>
      <c r="E2159" s="11"/>
      <c r="F2159" s="11"/>
      <c r="G2159" s="11"/>
      <c r="H2159" s="11"/>
      <c r="I2159" s="11"/>
      <c r="J2159" s="11"/>
      <c r="K2159" s="11"/>
      <c r="L2159" s="11"/>
      <c r="M2159" s="11"/>
    </row>
    <row r="2160" spans="1:13" x14ac:dyDescent="0.2">
      <c r="A2160" s="11"/>
      <c r="B2160" s="11"/>
      <c r="C2160" s="11"/>
      <c r="D2160" s="19"/>
      <c r="E2160" s="11"/>
      <c r="F2160" s="11"/>
      <c r="G2160" s="11"/>
      <c r="H2160" s="11"/>
      <c r="I2160" s="11"/>
      <c r="J2160" s="16" t="s">
        <v>1656</v>
      </c>
      <c r="K2160" s="17">
        <v>1</v>
      </c>
      <c r="L2160" s="10">
        <f>M2150+M2152+M2154+M2156+M2158</f>
        <v>8610.75</v>
      </c>
      <c r="M2160" s="10">
        <f>ROUND(L2160*K2160,2)</f>
        <v>8610.75</v>
      </c>
    </row>
    <row r="2161" spans="1:13" ht="0.95" customHeight="1" x14ac:dyDescent="0.2">
      <c r="A2161" s="18"/>
      <c r="B2161" s="18"/>
      <c r="C2161" s="18"/>
      <c r="D2161" s="26"/>
      <c r="E2161" s="18"/>
      <c r="F2161" s="18"/>
      <c r="G2161" s="18"/>
      <c r="H2161" s="18"/>
      <c r="I2161" s="18"/>
      <c r="J2161" s="18"/>
      <c r="K2161" s="18"/>
      <c r="L2161" s="18"/>
      <c r="M2161" s="18"/>
    </row>
    <row r="2162" spans="1:13" x14ac:dyDescent="0.2">
      <c r="A2162" s="11"/>
      <c r="B2162" s="11"/>
      <c r="C2162" s="11"/>
      <c r="D2162" s="19"/>
      <c r="E2162" s="11"/>
      <c r="F2162" s="11"/>
      <c r="G2162" s="11"/>
      <c r="H2162" s="11"/>
      <c r="I2162" s="11"/>
      <c r="J2162" s="16" t="s">
        <v>1657</v>
      </c>
      <c r="K2162" s="20">
        <v>1</v>
      </c>
      <c r="L2162" s="10">
        <f>M2146+M2160</f>
        <v>33110.75</v>
      </c>
      <c r="M2162" s="10">
        <f>ROUND(L2162*K2162,2)</f>
        <v>33110.75</v>
      </c>
    </row>
    <row r="2163" spans="1:13" ht="0.95" customHeight="1" x14ac:dyDescent="0.2">
      <c r="A2163" s="18"/>
      <c r="B2163" s="18"/>
      <c r="C2163" s="18"/>
      <c r="D2163" s="26"/>
      <c r="E2163" s="18"/>
      <c r="F2163" s="18"/>
      <c r="G2163" s="18"/>
      <c r="H2163" s="18"/>
      <c r="I2163" s="18"/>
      <c r="J2163" s="18"/>
      <c r="K2163" s="18"/>
      <c r="L2163" s="18"/>
      <c r="M2163" s="18"/>
    </row>
    <row r="2164" spans="1:13" x14ac:dyDescent="0.2">
      <c r="A2164" s="7" t="s">
        <v>1658</v>
      </c>
      <c r="B2164" s="7" t="s">
        <v>17</v>
      </c>
      <c r="C2164" s="7" t="s">
        <v>0</v>
      </c>
      <c r="D2164" s="24" t="s">
        <v>1659</v>
      </c>
      <c r="E2164" s="8"/>
      <c r="F2164" s="8"/>
      <c r="G2164" s="8"/>
      <c r="H2164" s="8"/>
      <c r="I2164" s="8"/>
      <c r="J2164" s="8"/>
      <c r="K2164" s="9">
        <f>K2194</f>
        <v>1</v>
      </c>
      <c r="L2164" s="10">
        <f>L2194</f>
        <v>5658.24</v>
      </c>
      <c r="M2164" s="10">
        <f>M2194</f>
        <v>5658.24</v>
      </c>
    </row>
    <row r="2165" spans="1:13" x14ac:dyDescent="0.2">
      <c r="A2165" s="11"/>
      <c r="B2165" s="11"/>
      <c r="C2165" s="11"/>
      <c r="D2165" s="19"/>
      <c r="E2165" s="11"/>
      <c r="F2165" s="11"/>
      <c r="G2165" s="11"/>
      <c r="H2165" s="11"/>
      <c r="I2165" s="11"/>
      <c r="J2165" s="11"/>
      <c r="K2165" s="11"/>
      <c r="L2165" s="11"/>
      <c r="M2165" s="11"/>
    </row>
    <row r="2166" spans="1:13" x14ac:dyDescent="0.2">
      <c r="A2166" s="21" t="s">
        <v>1660</v>
      </c>
      <c r="B2166" s="21" t="s">
        <v>17</v>
      </c>
      <c r="C2166" s="21" t="s">
        <v>0</v>
      </c>
      <c r="D2166" s="27" t="s">
        <v>1661</v>
      </c>
      <c r="E2166" s="22"/>
      <c r="F2166" s="22"/>
      <c r="G2166" s="22"/>
      <c r="H2166" s="22"/>
      <c r="I2166" s="22"/>
      <c r="J2166" s="22"/>
      <c r="K2166" s="10">
        <f>K2176</f>
        <v>1</v>
      </c>
      <c r="L2166" s="10">
        <f>L2176</f>
        <v>4077.48</v>
      </c>
      <c r="M2166" s="10">
        <f>M2176</f>
        <v>4077.48</v>
      </c>
    </row>
    <row r="2167" spans="1:13" x14ac:dyDescent="0.2">
      <c r="A2167" s="11"/>
      <c r="B2167" s="11"/>
      <c r="C2167" s="11"/>
      <c r="D2167" s="19"/>
      <c r="E2167" s="11"/>
      <c r="F2167" s="11"/>
      <c r="G2167" s="11"/>
      <c r="H2167" s="11"/>
      <c r="I2167" s="11"/>
      <c r="J2167" s="11"/>
      <c r="K2167" s="11"/>
      <c r="L2167" s="11"/>
      <c r="M2167" s="11"/>
    </row>
    <row r="2168" spans="1:13" ht="33.75" x14ac:dyDescent="0.2">
      <c r="A2168" s="12" t="s">
        <v>1662</v>
      </c>
      <c r="B2168" s="12" t="s">
        <v>20</v>
      </c>
      <c r="C2168" s="12" t="s">
        <v>111</v>
      </c>
      <c r="D2168" s="25" t="s">
        <v>1663</v>
      </c>
      <c r="E2168" s="11"/>
      <c r="F2168" s="11"/>
      <c r="G2168" s="11"/>
      <c r="H2168" s="11"/>
      <c r="I2168" s="11"/>
      <c r="J2168" s="11"/>
      <c r="K2168" s="17">
        <v>1</v>
      </c>
      <c r="L2168" s="17">
        <v>1939.38</v>
      </c>
      <c r="M2168" s="13">
        <f>ROUND(K2168*L2168,2)</f>
        <v>1939.38</v>
      </c>
    </row>
    <row r="2169" spans="1:13" ht="90" x14ac:dyDescent="0.2">
      <c r="A2169" s="11"/>
      <c r="B2169" s="11"/>
      <c r="C2169" s="11"/>
      <c r="D2169" s="19" t="s">
        <v>1664</v>
      </c>
      <c r="E2169" s="11"/>
      <c r="F2169" s="11"/>
      <c r="G2169" s="11"/>
      <c r="H2169" s="11"/>
      <c r="I2169" s="11"/>
      <c r="J2169" s="11"/>
      <c r="K2169" s="11"/>
      <c r="L2169" s="11"/>
      <c r="M2169" s="11"/>
    </row>
    <row r="2170" spans="1:13" ht="22.5" x14ac:dyDescent="0.2">
      <c r="A2170" s="12" t="s">
        <v>1665</v>
      </c>
      <c r="B2170" s="12" t="s">
        <v>20</v>
      </c>
      <c r="C2170" s="12" t="s">
        <v>111</v>
      </c>
      <c r="D2170" s="25" t="s">
        <v>1666</v>
      </c>
      <c r="E2170" s="11"/>
      <c r="F2170" s="11"/>
      <c r="G2170" s="11"/>
      <c r="H2170" s="11"/>
      <c r="I2170" s="11"/>
      <c r="J2170" s="11"/>
      <c r="K2170" s="17">
        <v>1</v>
      </c>
      <c r="L2170" s="17">
        <v>771.81</v>
      </c>
      <c r="M2170" s="13">
        <f>ROUND(K2170*L2170,2)</f>
        <v>771.81</v>
      </c>
    </row>
    <row r="2171" spans="1:13" ht="67.5" x14ac:dyDescent="0.2">
      <c r="A2171" s="11"/>
      <c r="B2171" s="11"/>
      <c r="C2171" s="11"/>
      <c r="D2171" s="19" t="s">
        <v>1667</v>
      </c>
      <c r="E2171" s="11"/>
      <c r="F2171" s="11"/>
      <c r="G2171" s="11"/>
      <c r="H2171" s="11"/>
      <c r="I2171" s="11"/>
      <c r="J2171" s="11"/>
      <c r="K2171" s="11"/>
      <c r="L2171" s="11"/>
      <c r="M2171" s="11"/>
    </row>
    <row r="2172" spans="1:13" ht="22.5" x14ac:dyDescent="0.2">
      <c r="A2172" s="12" t="s">
        <v>1668</v>
      </c>
      <c r="B2172" s="12" t="s">
        <v>20</v>
      </c>
      <c r="C2172" s="12" t="s">
        <v>111</v>
      </c>
      <c r="D2172" s="25" t="s">
        <v>1669</v>
      </c>
      <c r="E2172" s="11"/>
      <c r="F2172" s="11"/>
      <c r="G2172" s="11"/>
      <c r="H2172" s="11"/>
      <c r="I2172" s="11"/>
      <c r="J2172" s="11"/>
      <c r="K2172" s="17">
        <v>1</v>
      </c>
      <c r="L2172" s="17">
        <v>782.88</v>
      </c>
      <c r="M2172" s="13">
        <f>ROUND(K2172*L2172,2)</f>
        <v>782.88</v>
      </c>
    </row>
    <row r="2173" spans="1:13" ht="56.25" x14ac:dyDescent="0.2">
      <c r="A2173" s="11"/>
      <c r="B2173" s="11"/>
      <c r="C2173" s="11"/>
      <c r="D2173" s="19" t="s">
        <v>1670</v>
      </c>
      <c r="E2173" s="11"/>
      <c r="F2173" s="11"/>
      <c r="G2173" s="11"/>
      <c r="H2173" s="11"/>
      <c r="I2173" s="11"/>
      <c r="J2173" s="11"/>
      <c r="K2173" s="11"/>
      <c r="L2173" s="11"/>
      <c r="M2173" s="11"/>
    </row>
    <row r="2174" spans="1:13" ht="22.5" x14ac:dyDescent="0.2">
      <c r="A2174" s="12" t="s">
        <v>1671</v>
      </c>
      <c r="B2174" s="12" t="s">
        <v>20</v>
      </c>
      <c r="C2174" s="12" t="s">
        <v>111</v>
      </c>
      <c r="D2174" s="25" t="s">
        <v>1290</v>
      </c>
      <c r="E2174" s="11"/>
      <c r="F2174" s="11"/>
      <c r="G2174" s="11"/>
      <c r="H2174" s="11"/>
      <c r="I2174" s="11"/>
      <c r="J2174" s="11"/>
      <c r="K2174" s="17">
        <v>1</v>
      </c>
      <c r="L2174" s="17">
        <v>583.41</v>
      </c>
      <c r="M2174" s="13">
        <f>ROUND(K2174*L2174,2)</f>
        <v>583.41</v>
      </c>
    </row>
    <row r="2175" spans="1:13" ht="90" x14ac:dyDescent="0.2">
      <c r="A2175" s="11"/>
      <c r="B2175" s="11"/>
      <c r="C2175" s="11"/>
      <c r="D2175" s="19" t="s">
        <v>1672</v>
      </c>
      <c r="E2175" s="11"/>
      <c r="F2175" s="11"/>
      <c r="G2175" s="11"/>
      <c r="H2175" s="11"/>
      <c r="I2175" s="11"/>
      <c r="J2175" s="11"/>
      <c r="K2175" s="11"/>
      <c r="L2175" s="11"/>
      <c r="M2175" s="11"/>
    </row>
    <row r="2176" spans="1:13" x14ac:dyDescent="0.2">
      <c r="A2176" s="11"/>
      <c r="B2176" s="11"/>
      <c r="C2176" s="11"/>
      <c r="D2176" s="19"/>
      <c r="E2176" s="11"/>
      <c r="F2176" s="11"/>
      <c r="G2176" s="11"/>
      <c r="H2176" s="11"/>
      <c r="I2176" s="11"/>
      <c r="J2176" s="16" t="s">
        <v>1673</v>
      </c>
      <c r="K2176" s="17">
        <v>1</v>
      </c>
      <c r="L2176" s="10">
        <f>M2168+M2170+M2172+M2174</f>
        <v>4077.48</v>
      </c>
      <c r="M2176" s="10">
        <f>ROUND(L2176*K2176,2)</f>
        <v>4077.48</v>
      </c>
    </row>
    <row r="2177" spans="1:13" ht="0.95" customHeight="1" x14ac:dyDescent="0.2">
      <c r="A2177" s="18"/>
      <c r="B2177" s="18"/>
      <c r="C2177" s="18"/>
      <c r="D2177" s="26"/>
      <c r="E2177" s="18"/>
      <c r="F2177" s="18"/>
      <c r="G2177" s="18"/>
      <c r="H2177" s="18"/>
      <c r="I2177" s="18"/>
      <c r="J2177" s="18"/>
      <c r="K2177" s="18"/>
      <c r="L2177" s="18"/>
      <c r="M2177" s="18"/>
    </row>
    <row r="2178" spans="1:13" x14ac:dyDescent="0.2">
      <c r="A2178" s="21" t="s">
        <v>1674</v>
      </c>
      <c r="B2178" s="21" t="s">
        <v>17</v>
      </c>
      <c r="C2178" s="21" t="s">
        <v>0</v>
      </c>
      <c r="D2178" s="27" t="s">
        <v>1340</v>
      </c>
      <c r="E2178" s="22"/>
      <c r="F2178" s="22"/>
      <c r="G2178" s="22"/>
      <c r="H2178" s="22"/>
      <c r="I2178" s="22"/>
      <c r="J2178" s="22"/>
      <c r="K2178" s="10">
        <f>K2192</f>
        <v>1</v>
      </c>
      <c r="L2178" s="10">
        <f>L2192</f>
        <v>1580.76</v>
      </c>
      <c r="M2178" s="10">
        <f>M2192</f>
        <v>1580.76</v>
      </c>
    </row>
    <row r="2179" spans="1:13" x14ac:dyDescent="0.2">
      <c r="A2179" s="11"/>
      <c r="B2179" s="11"/>
      <c r="C2179" s="11"/>
      <c r="D2179" s="19"/>
      <c r="E2179" s="11"/>
      <c r="F2179" s="11"/>
      <c r="G2179" s="11"/>
      <c r="H2179" s="11"/>
      <c r="I2179" s="11"/>
      <c r="J2179" s="11"/>
      <c r="K2179" s="11"/>
      <c r="L2179" s="11"/>
      <c r="M2179" s="11"/>
    </row>
    <row r="2180" spans="1:13" x14ac:dyDescent="0.2">
      <c r="A2180" s="12" t="s">
        <v>1368</v>
      </c>
      <c r="B2180" s="12" t="s">
        <v>20</v>
      </c>
      <c r="C2180" s="12" t="s">
        <v>111</v>
      </c>
      <c r="D2180" s="25" t="s">
        <v>1369</v>
      </c>
      <c r="E2180" s="11"/>
      <c r="F2180" s="11"/>
      <c r="G2180" s="11"/>
      <c r="H2180" s="11"/>
      <c r="I2180" s="11"/>
      <c r="J2180" s="11"/>
      <c r="K2180" s="17">
        <v>1</v>
      </c>
      <c r="L2180" s="17">
        <v>1192.54</v>
      </c>
      <c r="M2180" s="13">
        <f>ROUND(K2180*L2180,2)</f>
        <v>1192.54</v>
      </c>
    </row>
    <row r="2181" spans="1:13" ht="56.25" x14ac:dyDescent="0.2">
      <c r="A2181" s="11"/>
      <c r="B2181" s="11"/>
      <c r="C2181" s="11"/>
      <c r="D2181" s="19" t="s">
        <v>1370</v>
      </c>
      <c r="E2181" s="11"/>
      <c r="F2181" s="11"/>
      <c r="G2181" s="11"/>
      <c r="H2181" s="11"/>
      <c r="I2181" s="11"/>
      <c r="J2181" s="11"/>
      <c r="K2181" s="11"/>
      <c r="L2181" s="11"/>
      <c r="M2181" s="11"/>
    </row>
    <row r="2182" spans="1:13" x14ac:dyDescent="0.2">
      <c r="A2182" s="12" t="s">
        <v>1675</v>
      </c>
      <c r="B2182" s="12" t="s">
        <v>20</v>
      </c>
      <c r="C2182" s="12" t="s">
        <v>96</v>
      </c>
      <c r="D2182" s="25" t="s">
        <v>1676</v>
      </c>
      <c r="E2182" s="11"/>
      <c r="F2182" s="11"/>
      <c r="G2182" s="11"/>
      <c r="H2182" s="11"/>
      <c r="I2182" s="11"/>
      <c r="J2182" s="11"/>
      <c r="K2182" s="17">
        <v>20</v>
      </c>
      <c r="L2182" s="17">
        <v>3.03</v>
      </c>
      <c r="M2182" s="13">
        <f>ROUND(K2182*L2182,2)</f>
        <v>60.6</v>
      </c>
    </row>
    <row r="2183" spans="1:13" ht="56.25" x14ac:dyDescent="0.2">
      <c r="A2183" s="11"/>
      <c r="B2183" s="11"/>
      <c r="C2183" s="11"/>
      <c r="D2183" s="19" t="s">
        <v>1677</v>
      </c>
      <c r="E2183" s="11"/>
      <c r="F2183" s="11"/>
      <c r="G2183" s="11"/>
      <c r="H2183" s="11"/>
      <c r="I2183" s="11"/>
      <c r="J2183" s="11"/>
      <c r="K2183" s="11"/>
      <c r="L2183" s="11"/>
      <c r="M2183" s="11"/>
    </row>
    <row r="2184" spans="1:13" ht="33.75" x14ac:dyDescent="0.2">
      <c r="A2184" s="12" t="s">
        <v>1627</v>
      </c>
      <c r="B2184" s="12" t="s">
        <v>20</v>
      </c>
      <c r="C2184" s="12" t="s">
        <v>96</v>
      </c>
      <c r="D2184" s="25" t="s">
        <v>1628</v>
      </c>
      <c r="E2184" s="11"/>
      <c r="F2184" s="11"/>
      <c r="G2184" s="11"/>
      <c r="H2184" s="11"/>
      <c r="I2184" s="11"/>
      <c r="J2184" s="11"/>
      <c r="K2184" s="17">
        <v>20</v>
      </c>
      <c r="L2184" s="17">
        <v>5.0199999999999996</v>
      </c>
      <c r="M2184" s="13">
        <f>ROUND(K2184*L2184,2)</f>
        <v>100.4</v>
      </c>
    </row>
    <row r="2185" spans="1:13" ht="67.5" x14ac:dyDescent="0.2">
      <c r="A2185" s="11"/>
      <c r="B2185" s="11"/>
      <c r="C2185" s="11"/>
      <c r="D2185" s="19" t="s">
        <v>1629</v>
      </c>
      <c r="E2185" s="11"/>
      <c r="F2185" s="11"/>
      <c r="G2185" s="11"/>
      <c r="H2185" s="11"/>
      <c r="I2185" s="11"/>
      <c r="J2185" s="11"/>
      <c r="K2185" s="11"/>
      <c r="L2185" s="11"/>
      <c r="M2185" s="11"/>
    </row>
    <row r="2186" spans="1:13" ht="33.75" x14ac:dyDescent="0.2">
      <c r="A2186" s="12" t="s">
        <v>1402</v>
      </c>
      <c r="B2186" s="12" t="s">
        <v>20</v>
      </c>
      <c r="C2186" s="12" t="s">
        <v>96</v>
      </c>
      <c r="D2186" s="25" t="s">
        <v>1403</v>
      </c>
      <c r="E2186" s="11"/>
      <c r="F2186" s="11"/>
      <c r="G2186" s="11"/>
      <c r="H2186" s="11"/>
      <c r="I2186" s="11"/>
      <c r="J2186" s="11"/>
      <c r="K2186" s="17">
        <v>30</v>
      </c>
      <c r="L2186" s="17">
        <v>3.5</v>
      </c>
      <c r="M2186" s="13">
        <f>ROUND(K2186*L2186,2)</f>
        <v>105</v>
      </c>
    </row>
    <row r="2187" spans="1:13" ht="67.5" x14ac:dyDescent="0.2">
      <c r="A2187" s="11"/>
      <c r="B2187" s="11"/>
      <c r="C2187" s="11"/>
      <c r="D2187" s="19" t="s">
        <v>1404</v>
      </c>
      <c r="E2187" s="11"/>
      <c r="F2187" s="11"/>
      <c r="G2187" s="11"/>
      <c r="H2187" s="11"/>
      <c r="I2187" s="11"/>
      <c r="J2187" s="11"/>
      <c r="K2187" s="11"/>
      <c r="L2187" s="11"/>
      <c r="M2187" s="11"/>
    </row>
    <row r="2188" spans="1:13" ht="22.5" x14ac:dyDescent="0.2">
      <c r="A2188" s="12" t="s">
        <v>1414</v>
      </c>
      <c r="B2188" s="12" t="s">
        <v>20</v>
      </c>
      <c r="C2188" s="12" t="s">
        <v>96</v>
      </c>
      <c r="D2188" s="25" t="s">
        <v>1415</v>
      </c>
      <c r="E2188" s="11"/>
      <c r="F2188" s="11"/>
      <c r="G2188" s="11"/>
      <c r="H2188" s="11"/>
      <c r="I2188" s="11"/>
      <c r="J2188" s="11"/>
      <c r="K2188" s="17">
        <v>30</v>
      </c>
      <c r="L2188" s="17">
        <v>1.93</v>
      </c>
      <c r="M2188" s="13">
        <f>ROUND(K2188*L2188,2)</f>
        <v>57.9</v>
      </c>
    </row>
    <row r="2189" spans="1:13" ht="56.25" x14ac:dyDescent="0.2">
      <c r="A2189" s="11"/>
      <c r="B2189" s="11"/>
      <c r="C2189" s="11"/>
      <c r="D2189" s="19" t="s">
        <v>1416</v>
      </c>
      <c r="E2189" s="11"/>
      <c r="F2189" s="11"/>
      <c r="G2189" s="11"/>
      <c r="H2189" s="11"/>
      <c r="I2189" s="11"/>
      <c r="J2189" s="11"/>
      <c r="K2189" s="11"/>
      <c r="L2189" s="11"/>
      <c r="M2189" s="11"/>
    </row>
    <row r="2190" spans="1:13" ht="22.5" x14ac:dyDescent="0.2">
      <c r="A2190" s="12" t="s">
        <v>1678</v>
      </c>
      <c r="B2190" s="12" t="s">
        <v>20</v>
      </c>
      <c r="C2190" s="12" t="s">
        <v>111</v>
      </c>
      <c r="D2190" s="25" t="s">
        <v>1679</v>
      </c>
      <c r="E2190" s="11"/>
      <c r="F2190" s="11"/>
      <c r="G2190" s="11"/>
      <c r="H2190" s="11"/>
      <c r="I2190" s="11"/>
      <c r="J2190" s="11"/>
      <c r="K2190" s="17">
        <v>4</v>
      </c>
      <c r="L2190" s="17">
        <v>16.079999999999998</v>
      </c>
      <c r="M2190" s="13">
        <f>ROUND(K2190*L2190,2)</f>
        <v>64.319999999999993</v>
      </c>
    </row>
    <row r="2191" spans="1:13" ht="33.75" x14ac:dyDescent="0.2">
      <c r="A2191" s="11"/>
      <c r="B2191" s="11"/>
      <c r="C2191" s="11"/>
      <c r="D2191" s="19" t="s">
        <v>1680</v>
      </c>
      <c r="E2191" s="11"/>
      <c r="F2191" s="11"/>
      <c r="G2191" s="11"/>
      <c r="H2191" s="11"/>
      <c r="I2191" s="11"/>
      <c r="J2191" s="11"/>
      <c r="K2191" s="11"/>
      <c r="L2191" s="11"/>
      <c r="M2191" s="11"/>
    </row>
    <row r="2192" spans="1:13" x14ac:dyDescent="0.2">
      <c r="A2192" s="11"/>
      <c r="B2192" s="11"/>
      <c r="C2192" s="11"/>
      <c r="D2192" s="19"/>
      <c r="E2192" s="11"/>
      <c r="F2192" s="11"/>
      <c r="G2192" s="11"/>
      <c r="H2192" s="11"/>
      <c r="I2192" s="11"/>
      <c r="J2192" s="16" t="s">
        <v>1681</v>
      </c>
      <c r="K2192" s="17">
        <v>1</v>
      </c>
      <c r="L2192" s="10">
        <f>M2180+M2182+M2184+M2186+M2188+M2190</f>
        <v>1580.76</v>
      </c>
      <c r="M2192" s="10">
        <f>ROUND(L2192*K2192,2)</f>
        <v>1580.76</v>
      </c>
    </row>
    <row r="2193" spans="1:13" ht="0.95" customHeight="1" x14ac:dyDescent="0.2">
      <c r="A2193" s="18"/>
      <c r="B2193" s="18"/>
      <c r="C2193" s="18"/>
      <c r="D2193" s="26"/>
      <c r="E2193" s="18"/>
      <c r="F2193" s="18"/>
      <c r="G2193" s="18"/>
      <c r="H2193" s="18"/>
      <c r="I2193" s="18"/>
      <c r="J2193" s="18"/>
      <c r="K2193" s="18"/>
      <c r="L2193" s="18"/>
      <c r="M2193" s="18"/>
    </row>
    <row r="2194" spans="1:13" x14ac:dyDescent="0.2">
      <c r="A2194" s="11"/>
      <c r="B2194" s="11"/>
      <c r="C2194" s="11"/>
      <c r="D2194" s="19"/>
      <c r="E2194" s="11"/>
      <c r="F2194" s="11"/>
      <c r="G2194" s="11"/>
      <c r="H2194" s="11"/>
      <c r="I2194" s="11"/>
      <c r="J2194" s="16" t="s">
        <v>1682</v>
      </c>
      <c r="K2194" s="20">
        <v>1</v>
      </c>
      <c r="L2194" s="10">
        <f>M2176+M2192</f>
        <v>5658.24</v>
      </c>
      <c r="M2194" s="10">
        <f>ROUND(L2194*K2194,2)</f>
        <v>5658.24</v>
      </c>
    </row>
    <row r="2195" spans="1:13" ht="0.95" customHeight="1" x14ac:dyDescent="0.2">
      <c r="A2195" s="18"/>
      <c r="B2195" s="18"/>
      <c r="C2195" s="18"/>
      <c r="D2195" s="26"/>
      <c r="E2195" s="18"/>
      <c r="F2195" s="18"/>
      <c r="G2195" s="18"/>
      <c r="H2195" s="18"/>
      <c r="I2195" s="18"/>
      <c r="J2195" s="18"/>
      <c r="K2195" s="18"/>
      <c r="L2195" s="18"/>
      <c r="M2195" s="18"/>
    </row>
    <row r="2196" spans="1:13" x14ac:dyDescent="0.2">
      <c r="A2196" s="7" t="s">
        <v>1683</v>
      </c>
      <c r="B2196" s="7" t="s">
        <v>17</v>
      </c>
      <c r="C2196" s="7" t="s">
        <v>0</v>
      </c>
      <c r="D2196" s="24" t="s">
        <v>1684</v>
      </c>
      <c r="E2196" s="8"/>
      <c r="F2196" s="8"/>
      <c r="G2196" s="8"/>
      <c r="H2196" s="8"/>
      <c r="I2196" s="8"/>
      <c r="J2196" s="8"/>
      <c r="K2196" s="9">
        <f>K2203</f>
        <v>1</v>
      </c>
      <c r="L2196" s="10">
        <f>L2203</f>
        <v>6094.19</v>
      </c>
      <c r="M2196" s="10">
        <f>M2203</f>
        <v>6094.19</v>
      </c>
    </row>
    <row r="2197" spans="1:13" x14ac:dyDescent="0.2">
      <c r="A2197" s="11"/>
      <c r="B2197" s="11"/>
      <c r="C2197" s="11"/>
      <c r="D2197" s="19"/>
      <c r="E2197" s="11"/>
      <c r="F2197" s="11"/>
      <c r="G2197" s="11"/>
      <c r="H2197" s="11"/>
      <c r="I2197" s="11"/>
      <c r="J2197" s="11"/>
      <c r="K2197" s="11"/>
      <c r="L2197" s="11"/>
      <c r="M2197" s="11"/>
    </row>
    <row r="2198" spans="1:13" x14ac:dyDescent="0.2">
      <c r="A2198" s="12" t="s">
        <v>1685</v>
      </c>
      <c r="B2198" s="12" t="s">
        <v>20</v>
      </c>
      <c r="C2198" s="12" t="s">
        <v>111</v>
      </c>
      <c r="D2198" s="25" t="s">
        <v>1686</v>
      </c>
      <c r="E2198" s="11"/>
      <c r="F2198" s="11"/>
      <c r="G2198" s="11"/>
      <c r="H2198" s="11"/>
      <c r="I2198" s="11"/>
      <c r="J2198" s="11"/>
      <c r="K2198" s="13">
        <f>K2201</f>
        <v>6094.1900000000005</v>
      </c>
      <c r="L2198" s="13">
        <f>L2201</f>
        <v>1</v>
      </c>
      <c r="M2198" s="13">
        <f>M2201</f>
        <v>6094.19</v>
      </c>
    </row>
    <row r="2199" spans="1:13" ht="90" x14ac:dyDescent="0.2">
      <c r="A2199" s="11"/>
      <c r="B2199" s="11"/>
      <c r="C2199" s="11"/>
      <c r="D2199" s="19" t="s">
        <v>1687</v>
      </c>
      <c r="E2199" s="11"/>
      <c r="F2199" s="11"/>
      <c r="G2199" s="11"/>
      <c r="H2199" s="11"/>
      <c r="I2199" s="11"/>
      <c r="J2199" s="11"/>
      <c r="K2199" s="11"/>
      <c r="L2199" s="11"/>
      <c r="M2199" s="11"/>
    </row>
    <row r="2200" spans="1:13" x14ac:dyDescent="0.2">
      <c r="A2200" s="11"/>
      <c r="B2200" s="11"/>
      <c r="C2200" s="11"/>
      <c r="D2200" s="19"/>
      <c r="E2200" s="12" t="s">
        <v>0</v>
      </c>
      <c r="F2200" s="11">
        <v>0.01</v>
      </c>
      <c r="G2200" s="17">
        <v>609419</v>
      </c>
      <c r="H2200" s="17">
        <v>0</v>
      </c>
      <c r="I2200" s="17">
        <v>0</v>
      </c>
      <c r="J2200" s="13">
        <f>F2200*(G2200+ (G2200= 0))*(H2200+ (H2200= 0))*(I2200+ (I2200= 0))</f>
        <v>6094.1900000000005</v>
      </c>
      <c r="K2200" s="11"/>
      <c r="L2200" s="11"/>
      <c r="M2200" s="11"/>
    </row>
    <row r="2201" spans="1:13" x14ac:dyDescent="0.2">
      <c r="A2201" s="11"/>
      <c r="B2201" s="11"/>
      <c r="C2201" s="11"/>
      <c r="D2201" s="19"/>
      <c r="E2201" s="11"/>
      <c r="F2201" s="11"/>
      <c r="G2201" s="11"/>
      <c r="H2201" s="11"/>
      <c r="I2201" s="11"/>
      <c r="J2201" s="16" t="s">
        <v>1688</v>
      </c>
      <c r="K2201" s="10">
        <f>SUM(J2200:J2200)</f>
        <v>6094.1900000000005</v>
      </c>
      <c r="L2201" s="17">
        <v>1</v>
      </c>
      <c r="M2201" s="10">
        <f>ROUND(L2201*K2201,2)</f>
        <v>6094.19</v>
      </c>
    </row>
    <row r="2202" spans="1:13" ht="0.95" customHeight="1" x14ac:dyDescent="0.2">
      <c r="A2202" s="18"/>
      <c r="B2202" s="18"/>
      <c r="C2202" s="18"/>
      <c r="D2202" s="26"/>
      <c r="E2202" s="18"/>
      <c r="F2202" s="18"/>
      <c r="G2202" s="18"/>
      <c r="H2202" s="18"/>
      <c r="I2202" s="18"/>
      <c r="J2202" s="18"/>
      <c r="K2202" s="18"/>
      <c r="L2202" s="18"/>
      <c r="M2202" s="18"/>
    </row>
    <row r="2203" spans="1:13" x14ac:dyDescent="0.2">
      <c r="A2203" s="11"/>
      <c r="B2203" s="11"/>
      <c r="C2203" s="11"/>
      <c r="D2203" s="19"/>
      <c r="E2203" s="11"/>
      <c r="F2203" s="11"/>
      <c r="G2203" s="11"/>
      <c r="H2203" s="11"/>
      <c r="I2203" s="11"/>
      <c r="J2203" s="16" t="s">
        <v>1689</v>
      </c>
      <c r="K2203" s="20">
        <v>1</v>
      </c>
      <c r="L2203" s="10">
        <f>M2201</f>
        <v>6094.19</v>
      </c>
      <c r="M2203" s="10">
        <f>ROUND(L2203*K2203,2)</f>
        <v>6094.19</v>
      </c>
    </row>
    <row r="2204" spans="1:13" ht="0.95" customHeight="1" x14ac:dyDescent="0.2">
      <c r="A2204" s="18"/>
      <c r="B2204" s="18"/>
      <c r="C2204" s="18"/>
      <c r="D2204" s="26"/>
      <c r="E2204" s="18"/>
      <c r="F2204" s="18"/>
      <c r="G2204" s="18"/>
      <c r="H2204" s="18"/>
      <c r="I2204" s="18"/>
      <c r="J2204" s="18"/>
      <c r="K2204" s="18"/>
      <c r="L2204" s="18"/>
      <c r="M2204" s="18"/>
    </row>
    <row r="2205" spans="1:13" x14ac:dyDescent="0.2">
      <c r="A2205" s="11"/>
      <c r="B2205" s="11"/>
      <c r="C2205" s="11"/>
      <c r="D2205" s="19"/>
      <c r="E2205" s="11"/>
      <c r="F2205" s="11"/>
      <c r="G2205" s="11"/>
      <c r="H2205" s="11"/>
      <c r="I2205" s="11"/>
      <c r="J2205" s="16" t="s">
        <v>1690</v>
      </c>
      <c r="K2205" s="20">
        <v>1</v>
      </c>
      <c r="L2205" s="10">
        <f>M123+M383+M551+M865+M979+M1100+M1185+M1344+M1416+M1478+M1635+M1846+M1941+M2034+M2138+M2162+M2194+M2203</f>
        <v>622198.42000000004</v>
      </c>
      <c r="M2205" s="10">
        <f>ROUND(L2205*K2205,2)</f>
        <v>622198.42000000004</v>
      </c>
    </row>
    <row r="2206" spans="1:13" x14ac:dyDescent="0.2">
      <c r="A2206" s="11"/>
      <c r="B2206" s="11"/>
      <c r="C2206" s="11"/>
      <c r="D2206" s="19"/>
      <c r="E2206" s="11"/>
      <c r="F2206" s="11"/>
      <c r="G2206" s="11"/>
      <c r="H2206" s="11"/>
      <c r="I2206" s="11"/>
      <c r="J2206" s="11"/>
      <c r="K2206" s="11"/>
      <c r="L2206" s="11"/>
      <c r="M2206" s="11"/>
    </row>
  </sheetData>
  <dataValidations count="1">
    <dataValidation type="list" allowBlank="1" showInputMessage="1" showErrorMessage="1" sqref="B4:B2206" xr:uid="{133B66D9-DE45-466A-9C63-8910E9052508}">
      <formula1>"Capítol,Partida,Mà d'obra,maquinària,Material,Altres,"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Usuari</cp:lastModifiedBy>
  <dcterms:created xsi:type="dcterms:W3CDTF">2026-02-11T13:02:12Z</dcterms:created>
  <dcterms:modified xsi:type="dcterms:W3CDTF">2026-02-11T13:03:42Z</dcterms:modified>
</cp:coreProperties>
</file>