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T:\contractacio\09_CONTRACTACIÓ 2026\CO2026006ST X0471 Obres enderroc i reurbanització Plaça Ermita\docs Perfil C\Per publicar excel i tcq\"/>
    </mc:Choice>
  </mc:AlternateContent>
  <xr:revisionPtr revIDLastSave="0" documentId="13_ncr:1_{E99D2852-63B8-40FA-B8D7-44D9B07A9354}" xr6:coauthVersionLast="47" xr6:coauthVersionMax="47" xr10:uidLastSave="{00000000-0000-0000-0000-000000000000}"/>
  <bookViews>
    <workbookView xWindow="-120" yWindow="-120" windowWidth="25440" windowHeight="1539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2" l="1"/>
  <c r="I42" i="2" s="1"/>
  <c r="I35" i="2"/>
  <c r="I36" i="2" s="1"/>
  <c r="I29" i="2"/>
  <c r="I30" i="2" s="1"/>
  <c r="I23" i="2"/>
  <c r="I22" i="2"/>
  <c r="I16" i="2"/>
  <c r="I17" i="2" s="1"/>
  <c r="I10" i="2"/>
  <c r="I9" i="2"/>
  <c r="I11" i="2" s="1"/>
  <c r="I24" i="2" l="1"/>
  <c r="I44" i="2" s="1"/>
  <c r="I49" i="2" s="1"/>
  <c r="I50" i="2" l="1"/>
  <c r="I51" i="2" s="1"/>
</calcChain>
</file>

<file path=xl/sharedStrings.xml><?xml version="1.0" encoding="utf-8"?>
<sst xmlns="http://schemas.openxmlformats.org/spreadsheetml/2006/main" count="85" uniqueCount="54">
  <si>
    <t>Obra</t>
  </si>
  <si>
    <t>01</t>
  </si>
  <si>
    <t>PressupostCONSTITUCIÓ_3</t>
  </si>
  <si>
    <t>Capítulo</t>
  </si>
  <si>
    <t>TREBALLS PREVIS</t>
  </si>
  <si>
    <t>01.01</t>
  </si>
  <si>
    <t>P0101</t>
  </si>
  <si>
    <t>u</t>
  </si>
  <si>
    <t>Retirada de tots els elements banals, equipaments i estris, de diferents materials i mides, que es trobin dins de la totalitat de l'edificacio. Executat amb mitjans manuals i/o mecànics, amb els equips auxiliars i mitjans de protecció necessaris per evcquar la runa, amb els contenidors (de 30 m3) per l'evacuació de la runa, maquinària i personal (maquinistes i senyalistes). Posterior retirada, càrrega i transport a l'abocador dels residus resultants.</t>
  </si>
  <si>
    <t>P0102</t>
  </si>
  <si>
    <t>m</t>
  </si>
  <si>
    <t>Tanca mòbil tipus RIVISA o equivalent, de 2 m d'alçària, d'acer galvanitzat, amb malla electrosoldada de 90x150 mm i de 4,5 i 3,5 mm de D, bastidor de 3,5x2 m de tub de 40 mm de D, fixat a peus prefabricats de formigó, amb la malla d'ocultació, proteccions superiors i inferiors d'escuma rígida tubular i el desmuntatge inclosos. Inclou part proporcional de lloguer. El perímetre del tancat inclou l'encerclat de la zona de lleure.
El contractista vetllarà i serà sempre responsable del correcte manteniment i estabilitat de la tanca.</t>
  </si>
  <si>
    <t>TOTAL</t>
  </si>
  <si>
    <t>02</t>
  </si>
  <si>
    <t>RETIRADA FIBROCIMENT</t>
  </si>
  <si>
    <t>01.02</t>
  </si>
  <si>
    <t>P0201</t>
  </si>
  <si>
    <t>m2</t>
  </si>
  <si>
    <t>Desmuntatge i retirada de les plaques de fibrociment de les cobertes de planta baixa, incloent la part proporcional d'altres elements que hi poguessin haver fins el màxim que contempli un pla de treball genèric. Amb mitjans manuals i amb tots els equips de protecció necessaris per al tractament de residus d'amiant, així com equips auxiliars i línies de vida. Amb els contenidors per l'evacuació del material, maquinària i personal (maquinistes i senyalitzador). Inclou part proporcional de baixants, canals de recollida d'aigües en coberta, tubs, conductes, canonada soterrada de l'escomesa d'aigua de 100 mm de diàmetre, etc.
Inclòs l'embalatge, posterior etiquetatge, el paletitzat del material i la carrega en transport especial per a la seva retirada a centre autoritzat. Totes les actuacions realitzades per empresa especialitzada, amb l'autorització administrativa pertinent, i amb el pla de treball genèric pel desmuntatge manual i retirada de materials amb amiant adaptat a l'obra, i realitzat per personal amb formació específica i autorització per desenvolupar aquesta activitat.
Retirada, càrrega, transport, gestió i deposició controlada a centre de reciclatge o abocador autoritzat, amb els mitjans adients, incloent el cobriment del residu abans de la sortida de l'obra i les taxes que es puguin necessitar en les esmentades operacions.
Inclou mà d'obra, grua automotriu i els seu transport, i tot els mitjans auxiliars necessaris pel seu desmuntatge.</t>
  </si>
  <si>
    <t>03</t>
  </si>
  <si>
    <t>TREBALLS D'ENDERROC</t>
  </si>
  <si>
    <t>01.03</t>
  </si>
  <si>
    <t>P0301</t>
  </si>
  <si>
    <t>m3</t>
  </si>
  <si>
    <t>Deconstrucció manual i mecànica integral d'edificació d'estructura d'obra de fàbrica, inclòs els terrats i les cobertes, etc., i els tancaments i distribucions interiors d'obra de fàbrica que existeixin en l'actualitat. Posterior retirada i carrega de runa amb mitjans manuals i mecànics sobre camió o contenidor (maquinistes i senyalitzador). Es mesura el volum aparent.
S'inclou l'ús de qualsevol maquinària necessària i suficient per a l'execució de l'enderroc.
El contractista es farà càrrec del cost de la reposició del paviment de la calçada que es malmeti en aquestes operacions.
Inclou treballs auxiliars de senyalització i protecció dels espais on s'executen treballs, apuntalaments puntuals d'elements estructurals abans del seu enderroc, i tots els equips auxiliars necessaris per executar l'enderroc manual i mecànic sense enderroc de fonaments, solera, murs de contenció i soterrani, ni mitgeres lligades.
Si ho permet el Semàfor de la Sequera, abans i durant la desconstrucció es farà un regatge controlat de l'edificació per evitar en el possible la formació de pols.
Es desviaran tant el trànsit rodat com el peatonal, segons les necessitats del desenvolupament de l'enderroc. Anirà a càrrec del contractista.
Retirada, càrrega i transport a centre de reciclatge o abocador autoritzat, amb els mitjans adients, incloent el cobriment del residu abans de la sortida de l'obra i les taxes que es puguin necessitar en les esmentades operacions.
A priori es muntarà una bastida tubular fixa, perimetralment a l'edifici a enderrocar, formada per marcs de 70 cm i altura &lt;= 200 cm, amb bases regulables, travessers de tub, tubs de travada, plataformes de treball d'amplada com a mínim de 60 cm, etc., xarxa de protecció de poliamida i tendal de polietilè. Inclou la part proporcional dels tensors necessaris per a la instal.lació d'un tendal de protecció a la façana Nord-Est i la instal.lació de 3 balises intermitents nocturnes.
S'inclou la protecció de l'estructura tubular metàl.lica, propera a l'edifici, de suport del tendal existent a la zona de lleure amb escumes rígides de polietilè, i la protecció/folrat de l'armari d'instal.lacions existent a la façana Nord-Est amb taulers i xapa de ferro.
L'Ajuntament s'encarregarà del desmuntatge, emmagatzematge i muntatge posterior de l'esmentat tendal.</t>
  </si>
  <si>
    <t>P0302</t>
  </si>
  <si>
    <t>Demolició del paviment del propi edifici, per mitjans mecànics, amb un gruix de fins a 20 cm de formigó lleugerament armat.
Retirada, càrrega i transport a centre de reciclatge o abocador autoritzat del residu que es pogués genera, amb els mitjans adients, incloent la cobrició del residu abans de la sortida de l'obra i les taxes que es puguin necessitar en les esmentades operacions.</t>
  </si>
  <si>
    <t>04</t>
  </si>
  <si>
    <t>TRACTAMENT SOLAR RESULTANT</t>
  </si>
  <si>
    <t>01.04</t>
  </si>
  <si>
    <t>P0401</t>
  </si>
  <si>
    <t>Tanca d'alçària 2 m, de planxa nervada d'acer galvanitzat, pals de tub d'acer galvanitzat col·locats cada 2,5 m ancorats al terra. Inclòs tot els mitjans auxiliars necessaris.
Inclou una porta metàl.lica de 4 m d'accès de vehicles.</t>
  </si>
  <si>
    <t>05</t>
  </si>
  <si>
    <t>SEGURETAT I SALUT</t>
  </si>
  <si>
    <t>01.05</t>
  </si>
  <si>
    <t>P0601</t>
  </si>
  <si>
    <t>pa</t>
  </si>
  <si>
    <t>Partides per a la seguretat i salut necessària i adient per a l'execució de l'enderroc:
(es considera un 5% del PEM total de l'obra, excepte d'aquesta partida)
- EPI'S
- Proteccions Colectives
- Senyalització
- Casetes d'Obra
- Elaboració de Pla de Seguretat i Salut
- etc...</t>
  </si>
  <si>
    <t>06</t>
  </si>
  <si>
    <t>IMPREVISTOS</t>
  </si>
  <si>
    <t>01.06</t>
  </si>
  <si>
    <t>P0701</t>
  </si>
  <si>
    <t>Imprevistos a justificar, en cas necessari, amb preus unitaris del projecte aprovat.
(es considera un 5% del PEM total de l'obra, excepte la partida de seguretat i Salut)</t>
  </si>
  <si>
    <t>Despeses generals</t>
  </si>
  <si>
    <t>Benefici industrial</t>
  </si>
  <si>
    <t xml:space="preserve">Oferta obres enderroc : </t>
  </si>
  <si>
    <t>Preu segons projecte</t>
  </si>
  <si>
    <t>Medició</t>
  </si>
  <si>
    <t>Oferta preu unitari</t>
  </si>
  <si>
    <t>Oferta preu total</t>
  </si>
  <si>
    <t>Oferta total obres enderroc IVA no inclòs</t>
  </si>
  <si>
    <t>Import IVA</t>
  </si>
  <si>
    <t>Oferta total enderroc IVA inclòs</t>
  </si>
  <si>
    <t>Oferta obres enderroc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</si>
</sst>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25">
    <xf numFmtId="0" fontId="0" fillId="0" borderId="0" xfId="0"/>
    <xf numFmtId="0" fontId="0" fillId="2" borderId="0" xfId="0" applyFill="1"/>
    <xf numFmtId="0" fontId="3" fillId="3" borderId="0" xfId="0" applyFont="1" applyFill="1" applyAlignment="1">
      <alignment horizontal="right"/>
    </xf>
    <xf numFmtId="0" fontId="3" fillId="0" borderId="0" xfId="0"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164" fontId="4" fillId="0" borderId="0" xfId="0" applyNumberFormat="1" applyFont="1"/>
    <xf numFmtId="0" fontId="3" fillId="3" borderId="0" xfId="0" applyFont="1" applyFill="1" applyAlignment="1">
      <alignment horizontal="right" wrapText="1"/>
    </xf>
    <xf numFmtId="4" fontId="0" fillId="0" borderId="0" xfId="0" applyNumberFormat="1"/>
    <xf numFmtId="0" fontId="0" fillId="0" borderId="0" xfId="0"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wrapText="1"/>
    </xf>
    <xf numFmtId="0" fontId="3" fillId="0" borderId="0" xfId="0" applyFont="1" applyProtection="1"/>
    <xf numFmtId="49" fontId="3" fillId="0" borderId="0" xfId="0" applyNumberFormat="1" applyFont="1" applyProtection="1"/>
    <xf numFmtId="0" fontId="1" fillId="0" borderId="0" xfId="0" applyFont="1" applyProtection="1"/>
    <xf numFmtId="49" fontId="1" fillId="0" borderId="0" xfId="0" applyNumberFormat="1" applyFont="1" applyProtection="1"/>
    <xf numFmtId="0" fontId="1" fillId="0" borderId="0" xfId="0" applyFont="1" applyAlignment="1" applyProtection="1">
      <alignment wrapText="1"/>
    </xf>
    <xf numFmtId="164" fontId="1" fillId="4" borderId="0" xfId="0" applyNumberFormat="1" applyFont="1" applyFill="1" applyProtection="1"/>
    <xf numFmtId="0" fontId="4" fillId="0" borderId="0" xfId="0" applyFont="1" applyProtection="1"/>
    <xf numFmtId="0" fontId="3" fillId="0" borderId="0" xfId="0" applyFont="1" applyProtection="1">
      <protection locked="0"/>
    </xf>
    <xf numFmtId="0" fontId="0" fillId="0" borderId="0" xfId="0" applyProtection="1">
      <protection locked="0"/>
    </xf>
    <xf numFmtId="0" fontId="2" fillId="2" borderId="0" xfId="0" applyFont="1" applyFill="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tabSelected="1" workbookViewId="0">
      <pane ySplit="4" topLeftCell="A29" activePane="bottomLeft" state="frozenSplit"/>
      <selection pane="bottomLeft" activeCell="O10" sqref="O10"/>
    </sheetView>
  </sheetViews>
  <sheetFormatPr baseColWidth="10" defaultColWidth="8.85546875" defaultRowHeight="15" x14ac:dyDescent="0.25"/>
  <cols>
    <col min="1" max="1" width="18.7109375" customWidth="1"/>
    <col min="2" max="2" width="3.42578125" customWidth="1"/>
    <col min="3" max="3" width="13.7109375" customWidth="1"/>
    <col min="4" max="4" width="4.42578125" customWidth="1"/>
    <col min="5" max="5" width="48.7109375" customWidth="1"/>
    <col min="6" max="6" width="17" customWidth="1"/>
    <col min="7" max="8" width="12.7109375" customWidth="1"/>
    <col min="9" max="9" width="13.7109375" customWidth="1"/>
  </cols>
  <sheetData>
    <row r="1" spans="1:9" x14ac:dyDescent="0.25">
      <c r="A1" s="11"/>
      <c r="B1" s="11"/>
      <c r="C1" s="11"/>
      <c r="D1" s="11"/>
      <c r="E1" s="11"/>
      <c r="F1" s="11"/>
    </row>
    <row r="2" spans="1:9" ht="18.75" x14ac:dyDescent="0.3">
      <c r="A2" s="11"/>
      <c r="B2" s="11"/>
      <c r="C2" s="12"/>
      <c r="D2" s="12"/>
      <c r="E2" s="24" t="s">
        <v>53</v>
      </c>
      <c r="F2" s="13"/>
      <c r="G2" s="1"/>
      <c r="H2" s="1"/>
      <c r="I2" s="1"/>
    </row>
    <row r="3" spans="1:9" x14ac:dyDescent="0.25">
      <c r="A3" s="11"/>
      <c r="B3" s="11"/>
      <c r="C3" s="11"/>
      <c r="D3" s="11"/>
      <c r="E3" s="11"/>
      <c r="F3" s="11"/>
    </row>
    <row r="4" spans="1:9" ht="23.25" x14ac:dyDescent="0.25">
      <c r="A4" s="11"/>
      <c r="B4" s="11"/>
      <c r="C4" s="11"/>
      <c r="D4" s="11"/>
      <c r="E4" s="11"/>
      <c r="F4" s="14" t="s">
        <v>46</v>
      </c>
      <c r="G4" s="9" t="s">
        <v>48</v>
      </c>
      <c r="H4" s="2" t="s">
        <v>47</v>
      </c>
      <c r="I4" s="2" t="s">
        <v>49</v>
      </c>
    </row>
    <row r="5" spans="1:9" x14ac:dyDescent="0.25">
      <c r="A5" s="11"/>
      <c r="B5" s="11"/>
      <c r="C5" s="11"/>
      <c r="D5" s="11"/>
      <c r="E5" s="11"/>
      <c r="F5" s="11"/>
    </row>
    <row r="6" spans="1:9" x14ac:dyDescent="0.25">
      <c r="A6" s="11"/>
      <c r="B6" s="11"/>
      <c r="C6" s="15" t="s">
        <v>0</v>
      </c>
      <c r="D6" s="16" t="s">
        <v>1</v>
      </c>
      <c r="E6" s="15" t="s">
        <v>2</v>
      </c>
      <c r="F6" s="11"/>
    </row>
    <row r="7" spans="1:9" x14ac:dyDescent="0.25">
      <c r="A7" s="11"/>
      <c r="B7" s="11"/>
      <c r="C7" s="15" t="s">
        <v>3</v>
      </c>
      <c r="D7" s="16" t="s">
        <v>1</v>
      </c>
      <c r="E7" s="15" t="s">
        <v>4</v>
      </c>
      <c r="F7" s="11"/>
    </row>
    <row r="8" spans="1:9" x14ac:dyDescent="0.25">
      <c r="A8" s="11"/>
      <c r="B8" s="11"/>
      <c r="C8" s="11"/>
      <c r="D8" s="11"/>
      <c r="E8" s="11"/>
      <c r="F8" s="11"/>
    </row>
    <row r="9" spans="1:9" ht="79.5" x14ac:dyDescent="0.25">
      <c r="A9" s="17" t="s">
        <v>5</v>
      </c>
      <c r="B9" s="17">
        <v>1</v>
      </c>
      <c r="C9" s="17" t="s">
        <v>6</v>
      </c>
      <c r="D9" s="18" t="s">
        <v>7</v>
      </c>
      <c r="E9" s="19" t="s">
        <v>8</v>
      </c>
      <c r="F9" s="20">
        <v>568.44000000000005</v>
      </c>
      <c r="G9" s="4"/>
      <c r="H9" s="5">
        <v>6</v>
      </c>
      <c r="I9" s="6">
        <f>ROUND(ROUND(G9,2)*ROUND(H9,3),2)</f>
        <v>0</v>
      </c>
    </row>
    <row r="10" spans="1:9" ht="113.25" x14ac:dyDescent="0.25">
      <c r="A10" s="17" t="s">
        <v>5</v>
      </c>
      <c r="B10" s="17">
        <v>2</v>
      </c>
      <c r="C10" s="17" t="s">
        <v>9</v>
      </c>
      <c r="D10" s="18" t="s">
        <v>10</v>
      </c>
      <c r="E10" s="19" t="s">
        <v>11</v>
      </c>
      <c r="F10" s="20">
        <v>7.41</v>
      </c>
      <c r="G10" s="4"/>
      <c r="H10" s="5">
        <v>89.81</v>
      </c>
      <c r="I10" s="6">
        <f>ROUND(ROUND(G10,2)*ROUND(H10,3),2)</f>
        <v>0</v>
      </c>
    </row>
    <row r="11" spans="1:9" x14ac:dyDescent="0.25">
      <c r="A11" s="11"/>
      <c r="B11" s="11"/>
      <c r="C11" s="11"/>
      <c r="D11" s="11"/>
      <c r="E11" s="15" t="s">
        <v>12</v>
      </c>
      <c r="F11" s="15"/>
      <c r="G11" s="22"/>
      <c r="H11" s="3"/>
      <c r="I11" s="7">
        <f>SUM(I9:I10)</f>
        <v>0</v>
      </c>
    </row>
    <row r="12" spans="1:9" x14ac:dyDescent="0.25">
      <c r="A12" s="11"/>
      <c r="B12" s="11"/>
      <c r="C12" s="11"/>
      <c r="D12" s="11"/>
      <c r="E12" s="11"/>
      <c r="F12" s="11"/>
      <c r="G12" s="23"/>
    </row>
    <row r="13" spans="1:9" x14ac:dyDescent="0.25">
      <c r="A13" s="11"/>
      <c r="B13" s="11"/>
      <c r="C13" s="15" t="s">
        <v>0</v>
      </c>
      <c r="D13" s="16" t="s">
        <v>1</v>
      </c>
      <c r="E13" s="15" t="s">
        <v>2</v>
      </c>
      <c r="F13" s="11"/>
      <c r="G13" s="23"/>
    </row>
    <row r="14" spans="1:9" x14ac:dyDescent="0.25">
      <c r="A14" s="11"/>
      <c r="B14" s="11"/>
      <c r="C14" s="15" t="s">
        <v>3</v>
      </c>
      <c r="D14" s="16" t="s">
        <v>13</v>
      </c>
      <c r="E14" s="15" t="s">
        <v>14</v>
      </c>
      <c r="F14" s="11"/>
      <c r="G14" s="23"/>
    </row>
    <row r="15" spans="1:9" x14ac:dyDescent="0.25">
      <c r="A15" s="11"/>
      <c r="B15" s="11"/>
      <c r="C15" s="11"/>
      <c r="D15" s="11"/>
      <c r="E15" s="11"/>
      <c r="F15" s="11"/>
      <c r="G15" s="23"/>
    </row>
    <row r="16" spans="1:9" ht="293.25" x14ac:dyDescent="0.25">
      <c r="A16" s="17" t="s">
        <v>15</v>
      </c>
      <c r="B16" s="17">
        <v>1</v>
      </c>
      <c r="C16" s="17" t="s">
        <v>16</v>
      </c>
      <c r="D16" s="18" t="s">
        <v>17</v>
      </c>
      <c r="E16" s="19" t="s">
        <v>18</v>
      </c>
      <c r="F16" s="20">
        <v>29.66</v>
      </c>
      <c r="G16" s="4"/>
      <c r="H16" s="5">
        <v>52.16</v>
      </c>
      <c r="I16" s="6">
        <f>ROUND(ROUND(G16,2)*ROUND(H16,3),2)</f>
        <v>0</v>
      </c>
    </row>
    <row r="17" spans="1:9" x14ac:dyDescent="0.25">
      <c r="A17" s="11"/>
      <c r="B17" s="11"/>
      <c r="C17" s="11"/>
      <c r="D17" s="11"/>
      <c r="E17" s="15" t="s">
        <v>12</v>
      </c>
      <c r="F17" s="15"/>
      <c r="G17" s="22"/>
      <c r="H17" s="3"/>
      <c r="I17" s="7">
        <f>SUM(I16:I16)</f>
        <v>0</v>
      </c>
    </row>
    <row r="18" spans="1:9" x14ac:dyDescent="0.25">
      <c r="A18" s="11"/>
      <c r="B18" s="11"/>
      <c r="C18" s="11"/>
      <c r="D18" s="11"/>
      <c r="E18" s="11"/>
      <c r="F18" s="11"/>
      <c r="G18" s="23"/>
    </row>
    <row r="19" spans="1:9" x14ac:dyDescent="0.25">
      <c r="A19" s="11"/>
      <c r="B19" s="11"/>
      <c r="C19" s="15" t="s">
        <v>0</v>
      </c>
      <c r="D19" s="16" t="s">
        <v>1</v>
      </c>
      <c r="E19" s="15" t="s">
        <v>2</v>
      </c>
      <c r="F19" s="11"/>
      <c r="G19" s="23"/>
    </row>
    <row r="20" spans="1:9" x14ac:dyDescent="0.25">
      <c r="A20" s="11"/>
      <c r="B20" s="11"/>
      <c r="C20" s="15" t="s">
        <v>3</v>
      </c>
      <c r="D20" s="16" t="s">
        <v>19</v>
      </c>
      <c r="E20" s="15" t="s">
        <v>20</v>
      </c>
      <c r="F20" s="11"/>
      <c r="G20" s="23"/>
    </row>
    <row r="21" spans="1:9" x14ac:dyDescent="0.25">
      <c r="A21" s="11"/>
      <c r="B21" s="11"/>
      <c r="C21" s="11"/>
      <c r="D21" s="11"/>
      <c r="E21" s="11"/>
      <c r="F21" s="11"/>
      <c r="G21" s="23"/>
    </row>
    <row r="22" spans="1:9" ht="409.6" x14ac:dyDescent="0.25">
      <c r="A22" s="17" t="s">
        <v>21</v>
      </c>
      <c r="B22" s="17">
        <v>1</v>
      </c>
      <c r="C22" s="17" t="s">
        <v>22</v>
      </c>
      <c r="D22" s="18" t="s">
        <v>23</v>
      </c>
      <c r="E22" s="19" t="s">
        <v>24</v>
      </c>
      <c r="F22" s="20">
        <v>11.02</v>
      </c>
      <c r="G22" s="4"/>
      <c r="H22" s="5">
        <v>1489.4880000000001</v>
      </c>
      <c r="I22" s="6">
        <f>ROUND(ROUND(G22,2)*ROUND(H22,3),2)</f>
        <v>0</v>
      </c>
    </row>
    <row r="23" spans="1:9" ht="79.5" x14ac:dyDescent="0.25">
      <c r="A23" s="17" t="s">
        <v>21</v>
      </c>
      <c r="B23" s="17">
        <v>2</v>
      </c>
      <c r="C23" s="17" t="s">
        <v>25</v>
      </c>
      <c r="D23" s="18" t="s">
        <v>17</v>
      </c>
      <c r="E23" s="19" t="s">
        <v>26</v>
      </c>
      <c r="F23" s="20">
        <v>6.08</v>
      </c>
      <c r="G23" s="4"/>
      <c r="H23" s="5">
        <v>245.39</v>
      </c>
      <c r="I23" s="6">
        <f>ROUND(ROUND(G23,2)*ROUND(H23,3),2)</f>
        <v>0</v>
      </c>
    </row>
    <row r="24" spans="1:9" x14ac:dyDescent="0.25">
      <c r="A24" s="11"/>
      <c r="B24" s="11"/>
      <c r="C24" s="11"/>
      <c r="D24" s="11"/>
      <c r="E24" s="15" t="s">
        <v>12</v>
      </c>
      <c r="F24" s="15"/>
      <c r="G24" s="22"/>
      <c r="H24" s="3"/>
      <c r="I24" s="7">
        <f>SUM(I22:I23)</f>
        <v>0</v>
      </c>
    </row>
    <row r="25" spans="1:9" x14ac:dyDescent="0.25">
      <c r="A25" s="11"/>
      <c r="B25" s="11"/>
      <c r="C25" s="11"/>
      <c r="D25" s="11"/>
      <c r="E25" s="11"/>
      <c r="F25" s="11"/>
      <c r="G25" s="23"/>
    </row>
    <row r="26" spans="1:9" x14ac:dyDescent="0.25">
      <c r="A26" s="11"/>
      <c r="B26" s="11"/>
      <c r="C26" s="15" t="s">
        <v>0</v>
      </c>
      <c r="D26" s="16" t="s">
        <v>1</v>
      </c>
      <c r="E26" s="15" t="s">
        <v>2</v>
      </c>
      <c r="F26" s="11"/>
      <c r="G26" s="23"/>
    </row>
    <row r="27" spans="1:9" x14ac:dyDescent="0.25">
      <c r="A27" s="11"/>
      <c r="B27" s="11"/>
      <c r="C27" s="15" t="s">
        <v>3</v>
      </c>
      <c r="D27" s="16" t="s">
        <v>27</v>
      </c>
      <c r="E27" s="15" t="s">
        <v>28</v>
      </c>
      <c r="F27" s="11"/>
      <c r="G27" s="23"/>
    </row>
    <row r="28" spans="1:9" x14ac:dyDescent="0.25">
      <c r="A28" s="11"/>
      <c r="B28" s="11"/>
      <c r="C28" s="11"/>
      <c r="D28" s="11"/>
      <c r="E28" s="11"/>
      <c r="F28" s="11"/>
      <c r="G28" s="23"/>
    </row>
    <row r="29" spans="1:9" ht="57" x14ac:dyDescent="0.25">
      <c r="A29" s="17" t="s">
        <v>29</v>
      </c>
      <c r="B29" s="17">
        <v>1</v>
      </c>
      <c r="C29" s="17" t="s">
        <v>30</v>
      </c>
      <c r="D29" s="18" t="s">
        <v>10</v>
      </c>
      <c r="E29" s="19" t="s">
        <v>31</v>
      </c>
      <c r="F29" s="20">
        <v>24.71</v>
      </c>
      <c r="G29" s="4"/>
      <c r="H29" s="5">
        <v>67.069999999999993</v>
      </c>
      <c r="I29" s="6">
        <f>ROUND(ROUND(G29,2)*ROUND(H29,3),2)</f>
        <v>0</v>
      </c>
    </row>
    <row r="30" spans="1:9" x14ac:dyDescent="0.25">
      <c r="A30" s="11"/>
      <c r="B30" s="11"/>
      <c r="C30" s="11"/>
      <c r="D30" s="11"/>
      <c r="E30" s="15" t="s">
        <v>12</v>
      </c>
      <c r="F30" s="15"/>
      <c r="G30" s="22"/>
      <c r="H30" s="3"/>
      <c r="I30" s="7">
        <f>SUM(I29:I29)</f>
        <v>0</v>
      </c>
    </row>
    <row r="31" spans="1:9" x14ac:dyDescent="0.25">
      <c r="A31" s="11"/>
      <c r="B31" s="11"/>
      <c r="C31" s="11"/>
      <c r="D31" s="11"/>
      <c r="E31" s="11"/>
      <c r="F31" s="11"/>
      <c r="G31" s="23"/>
    </row>
    <row r="32" spans="1:9" x14ac:dyDescent="0.25">
      <c r="A32" s="11"/>
      <c r="B32" s="11"/>
      <c r="C32" s="15" t="s">
        <v>0</v>
      </c>
      <c r="D32" s="16" t="s">
        <v>1</v>
      </c>
      <c r="E32" s="15" t="s">
        <v>2</v>
      </c>
      <c r="F32" s="11"/>
      <c r="G32" s="23"/>
    </row>
    <row r="33" spans="1:9" x14ac:dyDescent="0.25">
      <c r="A33" s="11"/>
      <c r="B33" s="11"/>
      <c r="C33" s="15" t="s">
        <v>3</v>
      </c>
      <c r="D33" s="16" t="s">
        <v>32</v>
      </c>
      <c r="E33" s="15" t="s">
        <v>33</v>
      </c>
      <c r="F33" s="11"/>
      <c r="G33" s="23"/>
    </row>
    <row r="34" spans="1:9" x14ac:dyDescent="0.25">
      <c r="A34" s="11"/>
      <c r="B34" s="11"/>
      <c r="C34" s="11"/>
      <c r="D34" s="11"/>
      <c r="E34" s="11"/>
      <c r="F34" s="11"/>
      <c r="G34" s="23"/>
    </row>
    <row r="35" spans="1:9" ht="124.5" x14ac:dyDescent="0.25">
      <c r="A35" s="17" t="s">
        <v>34</v>
      </c>
      <c r="B35" s="17">
        <v>1</v>
      </c>
      <c r="C35" s="17" t="s">
        <v>35</v>
      </c>
      <c r="D35" s="18" t="s">
        <v>36</v>
      </c>
      <c r="E35" s="19" t="s">
        <v>37</v>
      </c>
      <c r="F35" s="20">
        <v>25186.63</v>
      </c>
      <c r="G35" s="4"/>
      <c r="H35" s="5">
        <v>0.05</v>
      </c>
      <c r="I35" s="6">
        <f>ROUND(ROUND(G35,2)*ROUND(H35,3),2)</f>
        <v>0</v>
      </c>
    </row>
    <row r="36" spans="1:9" x14ac:dyDescent="0.25">
      <c r="A36" s="11"/>
      <c r="B36" s="11"/>
      <c r="C36" s="11"/>
      <c r="D36" s="11"/>
      <c r="E36" s="15" t="s">
        <v>12</v>
      </c>
      <c r="F36" s="15"/>
      <c r="G36" s="22"/>
      <c r="H36" s="3"/>
      <c r="I36" s="7">
        <f>SUM(I35:I35)</f>
        <v>0</v>
      </c>
    </row>
    <row r="37" spans="1:9" x14ac:dyDescent="0.25">
      <c r="A37" s="11"/>
      <c r="B37" s="11"/>
      <c r="C37" s="11"/>
      <c r="D37" s="11"/>
      <c r="E37" s="11"/>
      <c r="F37" s="11"/>
      <c r="G37" s="23"/>
    </row>
    <row r="38" spans="1:9" x14ac:dyDescent="0.25">
      <c r="A38" s="11"/>
      <c r="B38" s="11"/>
      <c r="C38" s="15" t="s">
        <v>0</v>
      </c>
      <c r="D38" s="16" t="s">
        <v>1</v>
      </c>
      <c r="E38" s="15" t="s">
        <v>2</v>
      </c>
      <c r="F38" s="11"/>
      <c r="G38" s="23"/>
    </row>
    <row r="39" spans="1:9" x14ac:dyDescent="0.25">
      <c r="A39" s="11"/>
      <c r="B39" s="11"/>
      <c r="C39" s="15" t="s">
        <v>3</v>
      </c>
      <c r="D39" s="16" t="s">
        <v>38</v>
      </c>
      <c r="E39" s="15" t="s">
        <v>39</v>
      </c>
      <c r="F39" s="11"/>
      <c r="G39" s="23"/>
    </row>
    <row r="40" spans="1:9" x14ac:dyDescent="0.25">
      <c r="A40" s="11"/>
      <c r="B40" s="11"/>
      <c r="C40" s="11"/>
      <c r="D40" s="11"/>
      <c r="E40" s="11"/>
      <c r="F40" s="11"/>
      <c r="G40" s="23"/>
    </row>
    <row r="41" spans="1:9" ht="45.75" x14ac:dyDescent="0.25">
      <c r="A41" s="17" t="s">
        <v>40</v>
      </c>
      <c r="B41" s="17">
        <v>1</v>
      </c>
      <c r="C41" s="17" t="s">
        <v>41</v>
      </c>
      <c r="D41" s="18" t="s">
        <v>36</v>
      </c>
      <c r="E41" s="19" t="s">
        <v>42</v>
      </c>
      <c r="F41" s="20">
        <v>25186.63</v>
      </c>
      <c r="G41" s="4"/>
      <c r="H41" s="5">
        <v>0.05</v>
      </c>
      <c r="I41" s="6">
        <f>ROUND(ROUND(G41,2)*ROUND(H41,3),2)</f>
        <v>0</v>
      </c>
    </row>
    <row r="42" spans="1:9" x14ac:dyDescent="0.25">
      <c r="A42" s="11"/>
      <c r="B42" s="11"/>
      <c r="C42" s="11"/>
      <c r="D42" s="11"/>
      <c r="E42" s="15" t="s">
        <v>12</v>
      </c>
      <c r="F42" s="15"/>
      <c r="G42" s="3"/>
      <c r="H42" s="3"/>
      <c r="I42" s="7">
        <f>SUM(I41:I41)</f>
        <v>0</v>
      </c>
    </row>
    <row r="43" spans="1:9" x14ac:dyDescent="0.25">
      <c r="A43" s="11"/>
      <c r="B43" s="11"/>
      <c r="C43" s="11"/>
      <c r="D43" s="11"/>
      <c r="E43" s="11"/>
      <c r="F43" s="11"/>
    </row>
    <row r="44" spans="1:9" x14ac:dyDescent="0.25">
      <c r="A44" s="11"/>
      <c r="B44" s="11"/>
      <c r="C44" s="11"/>
      <c r="D44" s="11"/>
      <c r="E44" s="21" t="s">
        <v>45</v>
      </c>
      <c r="F44" s="21"/>
      <c r="I44" s="8">
        <f>SUM(I5:I43)/2</f>
        <v>0</v>
      </c>
    </row>
    <row r="45" spans="1:9" x14ac:dyDescent="0.25">
      <c r="A45" s="11"/>
      <c r="B45" s="11"/>
      <c r="C45" s="11"/>
      <c r="D45" s="11"/>
      <c r="E45" s="11"/>
      <c r="F45" s="11"/>
    </row>
    <row r="46" spans="1:9" x14ac:dyDescent="0.25">
      <c r="A46" s="11"/>
      <c r="B46" s="11"/>
      <c r="C46" s="11"/>
      <c r="D46" s="11"/>
      <c r="E46" s="11" t="s">
        <v>43</v>
      </c>
      <c r="F46" s="11"/>
    </row>
    <row r="47" spans="1:9" x14ac:dyDescent="0.25">
      <c r="A47" s="11"/>
      <c r="B47" s="11"/>
      <c r="C47" s="11"/>
      <c r="D47" s="11"/>
      <c r="E47" s="11" t="s">
        <v>44</v>
      </c>
      <c r="F47" s="11"/>
    </row>
    <row r="48" spans="1:9" x14ac:dyDescent="0.25">
      <c r="A48" s="11"/>
      <c r="B48" s="11"/>
      <c r="C48" s="11"/>
      <c r="D48" s="11"/>
      <c r="E48" s="11"/>
      <c r="F48" s="11"/>
    </row>
    <row r="49" spans="1:9" x14ac:dyDescent="0.25">
      <c r="A49" s="11"/>
      <c r="B49" s="11"/>
      <c r="C49" s="11"/>
      <c r="D49" s="11"/>
      <c r="E49" s="21" t="s">
        <v>50</v>
      </c>
      <c r="F49" s="11"/>
      <c r="I49" s="10">
        <f>I44+I46+I47</f>
        <v>0</v>
      </c>
    </row>
    <row r="50" spans="1:9" x14ac:dyDescent="0.25">
      <c r="E50" s="21" t="s">
        <v>51</v>
      </c>
      <c r="I50">
        <f>I49*1.21</f>
        <v>0</v>
      </c>
    </row>
    <row r="51" spans="1:9" x14ac:dyDescent="0.25">
      <c r="E51" s="21" t="s">
        <v>52</v>
      </c>
      <c r="I51" s="10">
        <f>I49+I50</f>
        <v>0</v>
      </c>
    </row>
  </sheetData>
  <sheetProtection algorithmName="SHA-512" hashValue="eqZIut4mGPTXP5Pn006UDhQtRIumFMuR3nwYdAgG0gw18t9GZwSCTjdxpMTct01bMtpn7zxW8VJO4IKycennQQ==" saltValue="EhhvNV6dDyiFYVv9SKMOPQ==" spinCount="100000" sheet="1" objects="1" scenarios="1"/>
  <pageMargins left="0.75" right="0.75" top="0.75" bottom="0.5" header="0.5" footer="0.7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Sara María Beltran Miguel</cp:lastModifiedBy>
  <dcterms:created xsi:type="dcterms:W3CDTF">2026-02-17T18:40:53Z</dcterms:created>
  <dcterms:modified xsi:type="dcterms:W3CDTF">2026-02-18T14:11:58Z</dcterms:modified>
</cp:coreProperties>
</file>