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erezm\Desktop\"/>
    </mc:Choice>
  </mc:AlternateContent>
  <xr:revisionPtr revIDLastSave="0" documentId="13_ncr:1_{989435B9-C5C0-424E-923B-7D6C93A8E910}" xr6:coauthVersionLast="47" xr6:coauthVersionMax="47" xr10:uidLastSave="{00000000-0000-0000-0000-000000000000}"/>
  <bookViews>
    <workbookView xWindow="-120" yWindow="-120" windowWidth="29040" windowHeight="15720" xr2:uid="{99C1D2AC-3BA3-4EE3-AD0A-942D0296A2D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2" i="1"/>
  <c r="H53" i="1"/>
  <c r="I53" i="1" s="1"/>
  <c r="H54" i="1"/>
  <c r="I54" i="1" s="1"/>
  <c r="H55" i="1"/>
  <c r="I55" i="1" s="1"/>
  <c r="H56" i="1"/>
  <c r="I56" i="1" s="1"/>
  <c r="H57" i="1"/>
  <c r="I57" i="1" s="1"/>
  <c r="I58" i="1"/>
  <c r="H51" i="1"/>
  <c r="I51" i="1" s="1"/>
  <c r="H47" i="1"/>
  <c r="H48" i="1"/>
  <c r="I48" i="1" s="1"/>
  <c r="H49" i="1"/>
  <c r="I49" i="1" s="1"/>
  <c r="H46" i="1"/>
  <c r="I46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33" i="1"/>
  <c r="H27" i="1"/>
  <c r="I27" i="1" s="1"/>
  <c r="H28" i="1"/>
  <c r="I28" i="1" s="1"/>
  <c r="H29" i="1"/>
  <c r="I29" i="1" s="1"/>
  <c r="H30" i="1"/>
  <c r="I30" i="1" s="1"/>
  <c r="H31" i="1"/>
  <c r="I31" i="1" s="1"/>
  <c r="H26" i="1"/>
  <c r="I26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15" i="1"/>
  <c r="H3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2" i="1"/>
  <c r="I2" i="1" s="1"/>
  <c r="E59" i="1"/>
  <c r="E60" i="1" s="1"/>
  <c r="E50" i="1"/>
  <c r="E45" i="1"/>
  <c r="E32" i="1"/>
  <c r="E14" i="1"/>
  <c r="I52" i="1" l="1"/>
  <c r="I59" i="1" s="1"/>
  <c r="H59" i="1"/>
  <c r="H50" i="1"/>
  <c r="I47" i="1"/>
  <c r="I50" i="1" s="1"/>
  <c r="I33" i="1"/>
  <c r="I45" i="1" s="1"/>
  <c r="H45" i="1"/>
  <c r="H32" i="1"/>
  <c r="I15" i="1"/>
  <c r="I32" i="1" s="1"/>
  <c r="H14" i="1"/>
  <c r="I3" i="1"/>
  <c r="I14" i="1" s="1"/>
  <c r="H60" i="1" l="1"/>
  <c r="I60" i="1"/>
</calcChain>
</file>

<file path=xl/sharedStrings.xml><?xml version="1.0" encoding="utf-8"?>
<sst xmlns="http://schemas.openxmlformats.org/spreadsheetml/2006/main" count="224" uniqueCount="83">
  <si>
    <t>Programa</t>
  </si>
  <si>
    <t>Acció Formativa</t>
  </si>
  <si>
    <t>Descripció</t>
  </si>
  <si>
    <t>Característiques</t>
  </si>
  <si>
    <t>UNITATS</t>
  </si>
  <si>
    <t>TALLER D'OCUPACIO</t>
  </si>
  <si>
    <t>AGENTS COMUNITARIS</t>
  </si>
  <si>
    <t>Model EAGLE VALENTO o similar. Confecció talles. ROTULACIÓ AMB TRANSFER amb escut de pit i serigrafia esquena. Butxaca. Color blau cel corporatiu.</t>
  </si>
  <si>
    <t>Chaqueta forro polar alta visibilidad bicolor. Composició:100% poliéster 280 gr.Cremallera central sencera i butxaques amb cremallera.Bandas reflectants en mànigues, esquena i tòrax. Punyselàstics.Cordó d'Ajust Elàstic a la Base. ROTULACIÓ AMB TRANSFERamb escut de pit i esquena. EN20471 Clase 1. Model PRIMAEVEREST o similar</t>
  </si>
  <si>
    <t>Sudadera en diseño clásico, con cuello, puños y cinturilla de punto canalé 1×1 con elastano. Cubrecosturas reforzado en cuello. Materiales: 50% algodón / 50% poliéster, felpa perchada, 280 g/m² aprox. Color blau corporatiu-celeste.</t>
  </si>
  <si>
    <t>Pantaló tergal multib. color blau marí SPA</t>
  </si>
  <si>
    <t>PANTALON TERGAL MULTIB. AZUL MARINO SPA. Tipo Velilla.</t>
  </si>
  <si>
    <t>PANTALO TREBALL ALTA VISIBILITAT HIVERN</t>
  </si>
  <si>
    <t>Pantalons d'alta visibilitat multibutxaques patronatgehome i donaColors: blau marí o negre combinat amb groc fluorSegons les normes EN ISO 20471/2013 Classe 1 EN ISO13688/2013Model Trasgo Prima Plus o similar</t>
  </si>
  <si>
    <t>SABATA VESTIR DONA</t>
  </si>
  <si>
    <t>Model Calpe de DIAN o similar</t>
  </si>
  <si>
    <t>Gorra de treball blau marí</t>
  </si>
  <si>
    <t>GORRA ALGODON MARINO 5 PANELES MOD. SUNNY</t>
  </si>
  <si>
    <t>Armilla reflectant</t>
  </si>
  <si>
    <t>EN471-Clase 1;Homologada; amb reflectants.ROTULACIÓ. AMB TRANSFER amb escut de pit</t>
  </si>
  <si>
    <t>GUANT SANITARI NITRIL CJA 100u</t>
  </si>
  <si>
    <t>Format de 100 unitats. ANSELL 92-670 o similar</t>
  </si>
  <si>
    <t>REPELENT MOSQUITS 75 ml</t>
  </si>
  <si>
    <t>Repelent mosquits 100 ml tipus BLOOM TROPICAL o similar</t>
  </si>
  <si>
    <t>CREMA SOLAR FPS 50 250 ml</t>
  </si>
  <si>
    <t>CREMA SOLAR FPS 50 tipus ECRAN o similar</t>
  </si>
  <si>
    <t>Serigrafia gran a l’esquena  ( "TALLER D'OCUPACIÓ” + 4 logos petits ) a 1 tinta, per a per a samarretes (1), jaquetes folre (2)  i dessuadores (3)</t>
  </si>
  <si>
    <t>TOTAL AGENTS COMUNITARIS</t>
  </si>
  <si>
    <t>PEONS CONSTRUCCIÓ</t>
  </si>
  <si>
    <t>Model EAGLE VALENTO o similar. Confecció talles. ROTULACIÓ AMB TRANSFER amb escut de pit i serigrafia esquena. Butxaca. Color blau MARÍ.</t>
  </si>
  <si>
    <t>PARKA ALTA VISIBILITAT</t>
  </si>
  <si>
    <t>Parka combinada alta visibilidadROTULACIÓ AMB TRANSFER amb escut de pit i ròtulesquena. EN 20471:2013 Clase 1 o superior. EN 343:2019.Model STORM COMBI DE PRIMA o similar</t>
  </si>
  <si>
    <t>BERMUDES ALTA VISIBILIDAD</t>
  </si>
  <si>
    <t>Bermuda recte. Multibutxaques. Elàstic en cintura.Travetes. Dos cintes reflectants en camals. Composiciópolièster-cotó. Tota en groc flúor.EN 20471/2013 Clase 1. Model 1052B CHINTEX o similar</t>
  </si>
  <si>
    <t>SABATA SEGURETAT S1P ESPORTIVA</t>
  </si>
  <si>
    <t>FTG Model Judo o similar</t>
  </si>
  <si>
    <t>GORRA SEGURETAT</t>
  </si>
  <si>
    <t>GORRA SEGURETAT S18 CENTURION; PORTWEST o similar</t>
  </si>
  <si>
    <t>Guante sin costuras - soporte de nylon con recubrimiento de nitrilo.</t>
  </si>
  <si>
    <t>Soporte en nylon.Palma y uñeros en nitrilo acabado liso brillante COLOR OSCURO.</t>
  </si>
  <si>
    <t>Sin costuras, puño elástico. Tipo Jomiba GNI Nitrilon (nitrilo soporte nylon)</t>
  </si>
  <si>
    <t>GUANTS PELL FLOR</t>
  </si>
  <si>
    <t>Guants en pell flor . Molt flexible i elàstic d'ajust al canell. MODEL JOMIBA 335G EN 388 4132</t>
  </si>
  <si>
    <t>ULLERES DE SEGURETAT TRANSPARENTS</t>
  </si>
  <si>
    <t>Model Bolle Rush o similar</t>
  </si>
  <si>
    <t>Rentaulls de butxaca 200 ml</t>
  </si>
  <si>
    <t>Rentaulls de butxaca 200 ml per primers auxilis</t>
  </si>
  <si>
    <t>Serigrafia gran a l’esquena  ( "TALLER D'OCUPACIÓ” + 4 logos petits ) a 1 tinta, per a per a samarretes (1), jaquetes folre (2)</t>
  </si>
  <si>
    <t>TOTAL PEONS CONSTRUCCIÓ</t>
  </si>
  <si>
    <t>PLANS LOCALS D'OCUPACIO</t>
  </si>
  <si>
    <t>BRIGADA / AUX. MAGATZEM</t>
  </si>
  <si>
    <t>Samarreta m/curta Serigrafiada (1)</t>
  </si>
  <si>
    <t>Polo maniga llarga Serigrafiada (1)</t>
  </si>
  <si>
    <t>Piqué de 220 G/M2(+/- 10%);tapeta amb 3 botons símil nàcar. Coll de tricot i punys de canalé 1*1 amb elastòmer; obertures laterals amb cinta de protecció. Butxaca cantó esquerre. Doble costura en espatlles i mànigues.100% cotó pentinat . ROTULACIÓ AMB TRANSFER amb escut de pit. Diferents Colors:blau o gris</t>
  </si>
  <si>
    <t>Pantaló convertible color blau marí</t>
  </si>
  <si>
    <t>JAQUETA FOLRE POLAR ALTA VISIBILITAT Serigrafiada (2)</t>
  </si>
  <si>
    <t>Sabata seguretat PPOO S3</t>
  </si>
  <si>
    <t>Sabata de seguretat, confeccionat en pell serratge 1ª qualitat hidrofugat. Puntera i plantilla antiperforació no metàl·liques. Sola PU + Pu. S3</t>
  </si>
  <si>
    <t>TOTAL PEONS BRIGADA / AUX MAGATZEM</t>
  </si>
  <si>
    <t>TREBALLADORES FAMILIARS</t>
  </si>
  <si>
    <t>Sabata sanitària</t>
  </si>
  <si>
    <t>Sabata sanitària folre microfibra transpirable. Segons normativa EN ISO 20314:2012 O2+FO+CI+HE+SRC. Tancament amb velcro interior ajustable. Sola poliuretà doble densitat. Pantilla antiestàtica, antibacteriana i antifongs.</t>
  </si>
  <si>
    <t>Bata impermeable</t>
  </si>
  <si>
    <t>Bata de treball impermeable</t>
  </si>
  <si>
    <t>Mascaretes partícules CAT II</t>
  </si>
  <si>
    <t>Guants sanitaris</t>
  </si>
  <si>
    <t>Guants làtex us sanitari. Guant ansell 92-670 Sanitari. Format de 100 unitats</t>
  </si>
  <si>
    <t>TOTAL PEONS TREBALLADORES FAMILIARS</t>
  </si>
  <si>
    <t>CONSERGES</t>
  </si>
  <si>
    <t>Polo maniga corta Serigrafiada (1)</t>
  </si>
  <si>
    <t>M/C; Piqué de 180gr/m2. +/- 10% Tapeta amb 2 botons símil nàcar. Coll de tricot i cinta de tricotosa en les mànigues. Obertures laterals amb cinta de protecció. Butxaca davantera esquerra. 100 % cotó pentinat.ROTULACIÓ AMB TRANSFER amb escut de pit. Diferents colors: blau o gris</t>
  </si>
  <si>
    <t>Pantaló vestir  ordenança</t>
  </si>
  <si>
    <t>Pantalons tipus COFRA Hagfors o similar (tot temps)</t>
  </si>
  <si>
    <t>TOTAL CONSERGES</t>
  </si>
  <si>
    <t xml:space="preserve">IMPORT TOTAL </t>
  </si>
  <si>
    <r>
      <t xml:space="preserve">SAMARRETA M/C Serigrafiada </t>
    </r>
    <r>
      <rPr>
        <b/>
        <sz val="10"/>
        <color rgb="FF000000"/>
        <rFont val="Arial"/>
        <family val="2"/>
      </rPr>
      <t>(1)</t>
    </r>
  </si>
  <si>
    <r>
      <t xml:space="preserve">JAQUETA FOLRE POLAR ALTA VISIBILITAT Serigrafiada </t>
    </r>
    <r>
      <rPr>
        <b/>
        <sz val="10"/>
        <color rgb="FF000000"/>
        <rFont val="Arial"/>
        <family val="2"/>
      </rPr>
      <t>(2)</t>
    </r>
  </si>
  <si>
    <r>
      <t>Dessuadora color blau corporatiu/celeste 50/50 Serigrafiada</t>
    </r>
    <r>
      <rPr>
        <b/>
        <sz val="10"/>
        <color rgb="FF000000"/>
        <rFont val="Arial"/>
        <family val="2"/>
      </rPr>
      <t xml:space="preserve"> (3)</t>
    </r>
  </si>
  <si>
    <r>
      <t xml:space="preserve">Serigrafia gran </t>
    </r>
    <r>
      <rPr>
        <b/>
        <sz val="10"/>
        <color rgb="FF000000"/>
        <rFont val="Arial"/>
        <family val="2"/>
      </rPr>
      <t xml:space="preserve"> (1) (2) (3)</t>
    </r>
  </si>
  <si>
    <r>
      <t xml:space="preserve">Serigrafia gran </t>
    </r>
    <r>
      <rPr>
        <b/>
        <sz val="10"/>
        <color rgb="FF000000"/>
        <rFont val="Arial"/>
        <family val="2"/>
      </rPr>
      <t xml:space="preserve"> (1) (2)</t>
    </r>
  </si>
  <si>
    <t>IMPORT TOTAL (IVA EXCLÒS)</t>
  </si>
  <si>
    <t>IVA (21%)</t>
  </si>
  <si>
    <t>PREU  UNITARI MÁXIM DE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</si>
</sst>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color theme="2" tint="-0.249977111117893"/>
      <name val="Arial"/>
      <family val="2"/>
    </font>
    <font>
      <b/>
      <i/>
      <sz val="10"/>
      <color theme="2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E28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99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rgb="FFF7C7AC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E2841"/>
      </left>
      <right style="thin">
        <color rgb="FFF7C7AC"/>
      </right>
      <top style="medium">
        <color indexed="64"/>
      </top>
      <bottom/>
      <diagonal/>
    </border>
    <border>
      <left style="thin">
        <color rgb="FFF7C7AC"/>
      </left>
      <right style="thin">
        <color rgb="FFF7C7AC"/>
      </right>
      <top style="medium">
        <color indexed="64"/>
      </top>
      <bottom/>
      <diagonal/>
    </border>
    <border>
      <left style="thin">
        <color rgb="FFF7C7A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right" vertical="center" wrapText="1"/>
    </xf>
    <xf numFmtId="8" fontId="6" fillId="0" borderId="10" xfId="0" applyNumberFormat="1" applyFont="1" applyBorder="1" applyAlignment="1">
      <alignment horizontal="right" vertical="center" wrapText="1"/>
    </xf>
    <xf numFmtId="8" fontId="6" fillId="0" borderId="13" xfId="0" applyNumberFormat="1" applyFont="1" applyBorder="1" applyAlignment="1">
      <alignment horizontal="right" vertical="center" wrapText="1"/>
    </xf>
    <xf numFmtId="8" fontId="6" fillId="0" borderId="10" xfId="0" applyNumberFormat="1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3" fillId="6" borderId="17" xfId="1" applyFont="1" applyFill="1" applyBorder="1" applyAlignment="1">
      <alignment horizont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5" fillId="6" borderId="17" xfId="1" applyFont="1" applyFill="1" applyBorder="1" applyAlignment="1">
      <alignment horizontal="center" wrapText="1"/>
    </xf>
    <xf numFmtId="44" fontId="5" fillId="6" borderId="18" xfId="1" applyFont="1" applyFill="1" applyBorder="1" applyAlignment="1">
      <alignment horizontal="center" vertical="center" wrapText="1"/>
    </xf>
    <xf numFmtId="44" fontId="5" fillId="6" borderId="19" xfId="1" applyFont="1" applyFill="1" applyBorder="1" applyAlignment="1">
      <alignment horizontal="center" vertical="center" wrapText="1"/>
    </xf>
    <xf numFmtId="44" fontId="5" fillId="4" borderId="18" xfId="1" applyFont="1" applyFill="1" applyBorder="1" applyAlignment="1">
      <alignment horizontal="center" vertical="center" wrapText="1"/>
    </xf>
    <xf numFmtId="44" fontId="5" fillId="4" borderId="19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viladecans.sharepoint.com/sites/15000-ServeisGenerals/15060Compra%20pblica/CONTRACTACIO/Contr%202026/22%20(2-2026-CSUBM)%20vestuari%20i%20EPIs%20de%20l'Area%20d'Ocupaci&#243;%20(abreujat))/01%20Inici/Calcul%20vestimenta%20i%20EPI's%20Ocupaci&#243;%20(2)%20(2).xlsx" TargetMode="External"/><Relationship Id="rId2" Type="http://schemas.microsoft.com/office/2019/04/relationships/externalLinkLongPath" Target="https://viladecans.sharepoint.com/sites/15000-ServeisGenerals/15060Compra%20pblica/CONTRACTACIO/Contr%202026/22%20(2-2026-CSUBM)%20vestuari%20i%20EPIs%20de%20l'Area%20d'Ocupaci&#243;%20(abreujat))/01%20Inici/Calcul%20vestimenta%20i%20EPI's%20Ocupaci&#243;%20(2)%20(2).xlsx?A8C37F42" TargetMode="External"/><Relationship Id="rId1" Type="http://schemas.openxmlformats.org/officeDocument/2006/relationships/externalLinkPath" Target="file:///\\A8C37F42\Calcul%20vestimenta%20i%20EPI's%20Ocupaci&#243;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ecessitats Ocupació"/>
      <sheetName val="VEC"/>
      <sheetName val="Documents comptables"/>
      <sheetName val="taller ocupacio 1 edicio"/>
      <sheetName val="plans ocupacio 2 edic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6FBC-539D-4A83-BBFC-F2301A49AAFB}">
  <dimension ref="A1:I60"/>
  <sheetViews>
    <sheetView tabSelected="1" topLeftCell="B1" workbookViewId="0">
      <selection activeCell="F15" sqref="F15"/>
    </sheetView>
  </sheetViews>
  <sheetFormatPr baseColWidth="10" defaultRowHeight="15" x14ac:dyDescent="0.25"/>
  <cols>
    <col min="1" max="1" width="29.28515625" style="1" customWidth="1"/>
    <col min="2" max="2" width="34.7109375" style="1" customWidth="1"/>
    <col min="3" max="3" width="39.7109375" style="1" customWidth="1"/>
    <col min="4" max="4" width="70.85546875" style="1" customWidth="1"/>
    <col min="5" max="5" width="21" style="1" customWidth="1"/>
    <col min="6" max="6" width="25.85546875" style="1" customWidth="1"/>
    <col min="7" max="7" width="18.5703125" style="1" customWidth="1"/>
    <col min="8" max="8" width="29.42578125" style="1" customWidth="1"/>
    <col min="9" max="9" width="30.28515625" style="1" customWidth="1"/>
    <col min="10" max="16384" width="11.42578125" style="1"/>
  </cols>
  <sheetData>
    <row r="1" spans="1:9" ht="36" customHeight="1" thickBot="1" x14ac:dyDescent="0.3">
      <c r="A1" s="2" t="s">
        <v>0</v>
      </c>
      <c r="B1" s="2" t="s">
        <v>1</v>
      </c>
      <c r="C1" s="29" t="s">
        <v>2</v>
      </c>
      <c r="D1" s="30" t="s">
        <v>3</v>
      </c>
      <c r="E1" s="31" t="s">
        <v>4</v>
      </c>
      <c r="F1" s="31" t="s">
        <v>82</v>
      </c>
      <c r="G1" s="31" t="s">
        <v>80</v>
      </c>
      <c r="H1" s="31" t="s">
        <v>81</v>
      </c>
      <c r="I1" s="32" t="s">
        <v>74</v>
      </c>
    </row>
    <row r="2" spans="1:9" ht="39" thickBot="1" x14ac:dyDescent="0.3">
      <c r="A2" s="3" t="s">
        <v>5</v>
      </c>
      <c r="B2" s="4" t="s">
        <v>6</v>
      </c>
      <c r="C2" s="5" t="s">
        <v>75</v>
      </c>
      <c r="D2" s="5" t="s">
        <v>7</v>
      </c>
      <c r="E2" s="6">
        <v>20</v>
      </c>
      <c r="F2" s="25">
        <v>6</v>
      </c>
      <c r="G2" s="43"/>
      <c r="H2" s="43">
        <f>G2*0.21</f>
        <v>0</v>
      </c>
      <c r="I2" s="44">
        <f>G2+H2</f>
        <v>0</v>
      </c>
    </row>
    <row r="3" spans="1:9" ht="64.5" thickBot="1" x14ac:dyDescent="0.3">
      <c r="A3" s="7" t="s">
        <v>5</v>
      </c>
      <c r="B3" s="8" t="s">
        <v>6</v>
      </c>
      <c r="C3" s="9" t="s">
        <v>76</v>
      </c>
      <c r="D3" s="9" t="s">
        <v>8</v>
      </c>
      <c r="E3" s="10">
        <v>10</v>
      </c>
      <c r="F3" s="26">
        <v>23</v>
      </c>
      <c r="G3" s="45"/>
      <c r="H3" s="43">
        <f t="shared" ref="H3:H13" si="0">G3*0.21</f>
        <v>0</v>
      </c>
      <c r="I3" s="44">
        <f t="shared" ref="I3:I13" si="1">G3+H3</f>
        <v>0</v>
      </c>
    </row>
    <row r="4" spans="1:9" ht="39" thickBot="1" x14ac:dyDescent="0.3">
      <c r="A4" s="7" t="s">
        <v>5</v>
      </c>
      <c r="B4" s="8" t="s">
        <v>6</v>
      </c>
      <c r="C4" s="9" t="s">
        <v>77</v>
      </c>
      <c r="D4" s="9" t="s">
        <v>9</v>
      </c>
      <c r="E4" s="10">
        <v>10</v>
      </c>
      <c r="F4" s="26">
        <v>12</v>
      </c>
      <c r="G4" s="45"/>
      <c r="H4" s="43">
        <f t="shared" si="0"/>
        <v>0</v>
      </c>
      <c r="I4" s="44">
        <f t="shared" si="1"/>
        <v>0</v>
      </c>
    </row>
    <row r="5" spans="1:9" ht="15.75" thickBot="1" x14ac:dyDescent="0.3">
      <c r="A5" s="7" t="s">
        <v>5</v>
      </c>
      <c r="B5" s="8" t="s">
        <v>6</v>
      </c>
      <c r="C5" s="9" t="s">
        <v>10</v>
      </c>
      <c r="D5" s="9" t="s">
        <v>11</v>
      </c>
      <c r="E5" s="10">
        <v>10</v>
      </c>
      <c r="F5" s="26">
        <v>15</v>
      </c>
      <c r="G5" s="45"/>
      <c r="H5" s="43">
        <f t="shared" si="0"/>
        <v>0</v>
      </c>
      <c r="I5" s="44">
        <f t="shared" si="1"/>
        <v>0</v>
      </c>
    </row>
    <row r="6" spans="1:9" ht="39" thickBot="1" x14ac:dyDescent="0.3">
      <c r="A6" s="7" t="s">
        <v>5</v>
      </c>
      <c r="B6" s="8" t="s">
        <v>6</v>
      </c>
      <c r="C6" s="9" t="s">
        <v>12</v>
      </c>
      <c r="D6" s="9" t="s">
        <v>13</v>
      </c>
      <c r="E6" s="10">
        <v>10</v>
      </c>
      <c r="F6" s="26">
        <v>30</v>
      </c>
      <c r="G6" s="45"/>
      <c r="H6" s="43">
        <f t="shared" si="0"/>
        <v>0</v>
      </c>
      <c r="I6" s="44">
        <f t="shared" si="1"/>
        <v>0</v>
      </c>
    </row>
    <row r="7" spans="1:9" ht="15.75" thickBot="1" x14ac:dyDescent="0.3">
      <c r="A7" s="7" t="s">
        <v>5</v>
      </c>
      <c r="B7" s="8" t="s">
        <v>6</v>
      </c>
      <c r="C7" s="9" t="s">
        <v>14</v>
      </c>
      <c r="D7" s="9" t="s">
        <v>15</v>
      </c>
      <c r="E7" s="10">
        <v>10</v>
      </c>
      <c r="F7" s="26">
        <v>40</v>
      </c>
      <c r="G7" s="45"/>
      <c r="H7" s="43">
        <f t="shared" si="0"/>
        <v>0</v>
      </c>
      <c r="I7" s="44">
        <f t="shared" si="1"/>
        <v>0</v>
      </c>
    </row>
    <row r="8" spans="1:9" ht="15.75" thickBot="1" x14ac:dyDescent="0.3">
      <c r="A8" s="7" t="s">
        <v>5</v>
      </c>
      <c r="B8" s="8" t="s">
        <v>6</v>
      </c>
      <c r="C8" s="9" t="s">
        <v>16</v>
      </c>
      <c r="D8" s="9" t="s">
        <v>17</v>
      </c>
      <c r="E8" s="10">
        <v>10</v>
      </c>
      <c r="F8" s="26">
        <v>4</v>
      </c>
      <c r="G8" s="45"/>
      <c r="H8" s="43">
        <f t="shared" si="0"/>
        <v>0</v>
      </c>
      <c r="I8" s="44">
        <f t="shared" si="1"/>
        <v>0</v>
      </c>
    </row>
    <row r="9" spans="1:9" ht="26.25" thickBot="1" x14ac:dyDescent="0.3">
      <c r="A9" s="7" t="s">
        <v>5</v>
      </c>
      <c r="B9" s="8" t="s">
        <v>6</v>
      </c>
      <c r="C9" s="9" t="s">
        <v>18</v>
      </c>
      <c r="D9" s="9" t="s">
        <v>19</v>
      </c>
      <c r="E9" s="10">
        <v>10</v>
      </c>
      <c r="F9" s="26">
        <v>6</v>
      </c>
      <c r="G9" s="45"/>
      <c r="H9" s="43">
        <f>G9*0.21</f>
        <v>0</v>
      </c>
      <c r="I9" s="44">
        <f>G9+H9</f>
        <v>0</v>
      </c>
    </row>
    <row r="10" spans="1:9" ht="15.75" thickBot="1" x14ac:dyDescent="0.3">
      <c r="A10" s="7" t="s">
        <v>5</v>
      </c>
      <c r="B10" s="8" t="s">
        <v>6</v>
      </c>
      <c r="C10" s="9" t="s">
        <v>20</v>
      </c>
      <c r="D10" s="9" t="s">
        <v>21</v>
      </c>
      <c r="E10" s="10">
        <v>4</v>
      </c>
      <c r="F10" s="26">
        <v>14</v>
      </c>
      <c r="G10" s="45"/>
      <c r="H10" s="43">
        <f t="shared" si="0"/>
        <v>0</v>
      </c>
      <c r="I10" s="44">
        <f t="shared" si="1"/>
        <v>0</v>
      </c>
    </row>
    <row r="11" spans="1:9" ht="15.75" thickBot="1" x14ac:dyDescent="0.3">
      <c r="A11" s="7" t="s">
        <v>5</v>
      </c>
      <c r="B11" s="8" t="s">
        <v>6</v>
      </c>
      <c r="C11" s="9" t="s">
        <v>22</v>
      </c>
      <c r="D11" s="9" t="s">
        <v>23</v>
      </c>
      <c r="E11" s="10">
        <v>10</v>
      </c>
      <c r="F11" s="26">
        <v>10</v>
      </c>
      <c r="G11" s="45"/>
      <c r="H11" s="43">
        <f t="shared" si="0"/>
        <v>0</v>
      </c>
      <c r="I11" s="44">
        <f t="shared" si="1"/>
        <v>0</v>
      </c>
    </row>
    <row r="12" spans="1:9" ht="15.75" thickBot="1" x14ac:dyDescent="0.3">
      <c r="A12" s="7" t="s">
        <v>5</v>
      </c>
      <c r="B12" s="8" t="s">
        <v>6</v>
      </c>
      <c r="C12" s="9" t="s">
        <v>24</v>
      </c>
      <c r="D12" s="9" t="s">
        <v>25</v>
      </c>
      <c r="E12" s="10">
        <v>10</v>
      </c>
      <c r="F12" s="26">
        <v>18</v>
      </c>
      <c r="G12" s="45"/>
      <c r="H12" s="43">
        <f t="shared" si="0"/>
        <v>0</v>
      </c>
      <c r="I12" s="44">
        <f t="shared" si="1"/>
        <v>0</v>
      </c>
    </row>
    <row r="13" spans="1:9" ht="26.25" thickBot="1" x14ac:dyDescent="0.3">
      <c r="A13" s="11" t="s">
        <v>5</v>
      </c>
      <c r="B13" s="12" t="s">
        <v>6</v>
      </c>
      <c r="C13" s="13" t="s">
        <v>78</v>
      </c>
      <c r="D13" s="13" t="s">
        <v>26</v>
      </c>
      <c r="E13" s="14">
        <v>40</v>
      </c>
      <c r="F13" s="27">
        <v>3</v>
      </c>
      <c r="G13" s="46"/>
      <c r="H13" s="43">
        <f t="shared" si="0"/>
        <v>0</v>
      </c>
      <c r="I13" s="44">
        <f t="shared" si="1"/>
        <v>0</v>
      </c>
    </row>
    <row r="14" spans="1:9" ht="24.75" customHeight="1" thickBot="1" x14ac:dyDescent="0.3">
      <c r="A14" s="33" t="s">
        <v>27</v>
      </c>
      <c r="B14" s="34"/>
      <c r="C14" s="34"/>
      <c r="D14" s="35"/>
      <c r="E14" s="36">
        <f>SUM(E2:E13)</f>
        <v>154</v>
      </c>
      <c r="F14" s="37"/>
      <c r="G14" s="47"/>
      <c r="H14" s="50">
        <f>H2+H3+H4+H5+H6+H7+H8+H9+H10+H11+H12+H13</f>
        <v>0</v>
      </c>
      <c r="I14" s="50">
        <f>I2+I3+I4+I5+I6+I7+I8+I9+I10+I11+I12+I13</f>
        <v>0</v>
      </c>
    </row>
    <row r="15" spans="1:9" ht="26.25" thickBot="1" x14ac:dyDescent="0.3">
      <c r="A15" s="3" t="s">
        <v>5</v>
      </c>
      <c r="B15" s="4" t="s">
        <v>28</v>
      </c>
      <c r="C15" s="5" t="s">
        <v>75</v>
      </c>
      <c r="D15" s="5" t="s">
        <v>29</v>
      </c>
      <c r="E15" s="6">
        <v>20</v>
      </c>
      <c r="F15" s="25">
        <v>6</v>
      </c>
      <c r="G15" s="43"/>
      <c r="H15" s="43">
        <f>G15*0.21</f>
        <v>0</v>
      </c>
      <c r="I15" s="44">
        <f>G15+H15</f>
        <v>0</v>
      </c>
    </row>
    <row r="16" spans="1:9" ht="64.5" thickBot="1" x14ac:dyDescent="0.3">
      <c r="A16" s="7" t="s">
        <v>5</v>
      </c>
      <c r="B16" s="8" t="s">
        <v>28</v>
      </c>
      <c r="C16" s="9" t="s">
        <v>76</v>
      </c>
      <c r="D16" s="9" t="s">
        <v>8</v>
      </c>
      <c r="E16" s="10">
        <v>10</v>
      </c>
      <c r="F16" s="26">
        <v>23</v>
      </c>
      <c r="G16" s="45"/>
      <c r="H16" s="43">
        <f t="shared" ref="H16:H23" si="2">G16*0.21</f>
        <v>0</v>
      </c>
      <c r="I16" s="44">
        <f t="shared" ref="I16:I23" si="3">G16+H16</f>
        <v>0</v>
      </c>
    </row>
    <row r="17" spans="1:9" ht="39" thickBot="1" x14ac:dyDescent="0.3">
      <c r="A17" s="7" t="s">
        <v>5</v>
      </c>
      <c r="B17" s="8" t="s">
        <v>28</v>
      </c>
      <c r="C17" s="9" t="s">
        <v>30</v>
      </c>
      <c r="D17" s="9" t="s">
        <v>31</v>
      </c>
      <c r="E17" s="10">
        <v>10</v>
      </c>
      <c r="F17" s="26">
        <v>43</v>
      </c>
      <c r="G17" s="45"/>
      <c r="H17" s="43">
        <f t="shared" si="2"/>
        <v>0</v>
      </c>
      <c r="I17" s="44">
        <f t="shared" si="3"/>
        <v>0</v>
      </c>
    </row>
    <row r="18" spans="1:9" ht="39" thickBot="1" x14ac:dyDescent="0.3">
      <c r="A18" s="7" t="s">
        <v>5</v>
      </c>
      <c r="B18" s="8" t="s">
        <v>28</v>
      </c>
      <c r="C18" s="9" t="s">
        <v>32</v>
      </c>
      <c r="D18" s="9" t="s">
        <v>33</v>
      </c>
      <c r="E18" s="10">
        <v>10</v>
      </c>
      <c r="F18" s="26">
        <v>18</v>
      </c>
      <c r="G18" s="45"/>
      <c r="H18" s="43">
        <f t="shared" si="2"/>
        <v>0</v>
      </c>
      <c r="I18" s="44">
        <f t="shared" si="3"/>
        <v>0</v>
      </c>
    </row>
    <row r="19" spans="1:9" ht="39" thickBot="1" x14ac:dyDescent="0.3">
      <c r="A19" s="7" t="s">
        <v>5</v>
      </c>
      <c r="B19" s="8" t="s">
        <v>28</v>
      </c>
      <c r="C19" s="9" t="s">
        <v>12</v>
      </c>
      <c r="D19" s="9" t="s">
        <v>13</v>
      </c>
      <c r="E19" s="10">
        <v>10</v>
      </c>
      <c r="F19" s="26">
        <v>30</v>
      </c>
      <c r="G19" s="45"/>
      <c r="H19" s="43">
        <f t="shared" si="2"/>
        <v>0</v>
      </c>
      <c r="I19" s="44">
        <f t="shared" si="3"/>
        <v>0</v>
      </c>
    </row>
    <row r="20" spans="1:9" ht="15.75" thickBot="1" x14ac:dyDescent="0.3">
      <c r="A20" s="7" t="s">
        <v>5</v>
      </c>
      <c r="B20" s="8" t="s">
        <v>28</v>
      </c>
      <c r="C20" s="9" t="s">
        <v>34</v>
      </c>
      <c r="D20" s="9" t="s">
        <v>35</v>
      </c>
      <c r="E20" s="10">
        <v>10</v>
      </c>
      <c r="F20" s="26">
        <v>55</v>
      </c>
      <c r="G20" s="45"/>
      <c r="H20" s="43">
        <f t="shared" si="2"/>
        <v>0</v>
      </c>
      <c r="I20" s="44">
        <f t="shared" si="3"/>
        <v>0</v>
      </c>
    </row>
    <row r="21" spans="1:9" ht="15.75" thickBot="1" x14ac:dyDescent="0.3">
      <c r="A21" s="7" t="s">
        <v>5</v>
      </c>
      <c r="B21" s="8" t="s">
        <v>28</v>
      </c>
      <c r="C21" s="9" t="s">
        <v>36</v>
      </c>
      <c r="D21" s="9" t="s">
        <v>37</v>
      </c>
      <c r="E21" s="10">
        <v>10</v>
      </c>
      <c r="F21" s="26">
        <v>15</v>
      </c>
      <c r="G21" s="45"/>
      <c r="H21" s="43">
        <f t="shared" si="2"/>
        <v>0</v>
      </c>
      <c r="I21" s="44">
        <f t="shared" si="3"/>
        <v>0</v>
      </c>
    </row>
    <row r="22" spans="1:9" ht="26.25" thickBot="1" x14ac:dyDescent="0.3">
      <c r="A22" s="7" t="s">
        <v>5</v>
      </c>
      <c r="B22" s="8" t="s">
        <v>28</v>
      </c>
      <c r="C22" s="9" t="s">
        <v>18</v>
      </c>
      <c r="D22" s="9" t="s">
        <v>19</v>
      </c>
      <c r="E22" s="10">
        <v>10</v>
      </c>
      <c r="F22" s="26">
        <v>6</v>
      </c>
      <c r="G22" s="45"/>
      <c r="H22" s="43">
        <f t="shared" si="2"/>
        <v>0</v>
      </c>
      <c r="I22" s="44">
        <f t="shared" si="3"/>
        <v>0</v>
      </c>
    </row>
    <row r="23" spans="1:9" x14ac:dyDescent="0.25">
      <c r="A23" s="7" t="s">
        <v>5</v>
      </c>
      <c r="B23" s="8" t="s">
        <v>28</v>
      </c>
      <c r="C23" s="9" t="s">
        <v>20</v>
      </c>
      <c r="D23" s="9" t="s">
        <v>21</v>
      </c>
      <c r="E23" s="10">
        <v>4</v>
      </c>
      <c r="F23" s="26">
        <v>14</v>
      </c>
      <c r="G23" s="45"/>
      <c r="H23" s="43">
        <f t="shared" si="2"/>
        <v>0</v>
      </c>
      <c r="I23" s="44">
        <f t="shared" si="3"/>
        <v>0</v>
      </c>
    </row>
    <row r="24" spans="1:9" ht="25.5" x14ac:dyDescent="0.25">
      <c r="A24" s="18" t="s">
        <v>5</v>
      </c>
      <c r="B24" s="19" t="s">
        <v>28</v>
      </c>
      <c r="C24" s="20" t="s">
        <v>38</v>
      </c>
      <c r="D24" s="9" t="s">
        <v>39</v>
      </c>
      <c r="E24" s="21">
        <v>200</v>
      </c>
      <c r="F24" s="28">
        <v>4</v>
      </c>
      <c r="G24" s="48"/>
      <c r="H24" s="48">
        <v>0</v>
      </c>
      <c r="I24" s="49">
        <v>0</v>
      </c>
    </row>
    <row r="25" spans="1:9" ht="15.75" thickBot="1" x14ac:dyDescent="0.3">
      <c r="A25" s="18"/>
      <c r="B25" s="19"/>
      <c r="C25" s="20"/>
      <c r="D25" s="9" t="s">
        <v>40</v>
      </c>
      <c r="E25" s="21"/>
      <c r="F25" s="28"/>
      <c r="G25" s="48"/>
      <c r="H25" s="48"/>
      <c r="I25" s="49"/>
    </row>
    <row r="26" spans="1:9" ht="26.25" thickBot="1" x14ac:dyDescent="0.3">
      <c r="A26" s="7" t="s">
        <v>5</v>
      </c>
      <c r="B26" s="8" t="s">
        <v>28</v>
      </c>
      <c r="C26" s="9" t="s">
        <v>41</v>
      </c>
      <c r="D26" s="9" t="s">
        <v>42</v>
      </c>
      <c r="E26" s="10">
        <v>5</v>
      </c>
      <c r="F26" s="26">
        <v>3</v>
      </c>
      <c r="G26" s="45"/>
      <c r="H26" s="43">
        <f t="shared" ref="H26:H31" si="4">G26*0.21</f>
        <v>0</v>
      </c>
      <c r="I26" s="44">
        <f t="shared" ref="I26:I31" si="5">G26+H26</f>
        <v>0</v>
      </c>
    </row>
    <row r="27" spans="1:9" ht="26.25" thickBot="1" x14ac:dyDescent="0.3">
      <c r="A27" s="7" t="s">
        <v>5</v>
      </c>
      <c r="B27" s="8" t="s">
        <v>28</v>
      </c>
      <c r="C27" s="9" t="s">
        <v>43</v>
      </c>
      <c r="D27" s="9" t="s">
        <v>44</v>
      </c>
      <c r="E27" s="10">
        <v>15</v>
      </c>
      <c r="F27" s="26">
        <v>6</v>
      </c>
      <c r="G27" s="45"/>
      <c r="H27" s="43">
        <f t="shared" si="4"/>
        <v>0</v>
      </c>
      <c r="I27" s="44">
        <f t="shared" si="5"/>
        <v>0</v>
      </c>
    </row>
    <row r="28" spans="1:9" ht="15.75" thickBot="1" x14ac:dyDescent="0.3">
      <c r="A28" s="7" t="s">
        <v>5</v>
      </c>
      <c r="B28" s="8" t="s">
        <v>28</v>
      </c>
      <c r="C28" s="9" t="s">
        <v>22</v>
      </c>
      <c r="D28" s="9" t="s">
        <v>23</v>
      </c>
      <c r="E28" s="10">
        <v>10</v>
      </c>
      <c r="F28" s="26">
        <v>10</v>
      </c>
      <c r="G28" s="45"/>
      <c r="H28" s="43">
        <f t="shared" si="4"/>
        <v>0</v>
      </c>
      <c r="I28" s="44">
        <f t="shared" si="5"/>
        <v>0</v>
      </c>
    </row>
    <row r="29" spans="1:9" ht="15.75" thickBot="1" x14ac:dyDescent="0.3">
      <c r="A29" s="7" t="s">
        <v>5</v>
      </c>
      <c r="B29" s="8" t="s">
        <v>28</v>
      </c>
      <c r="C29" s="9" t="s">
        <v>24</v>
      </c>
      <c r="D29" s="9" t="s">
        <v>25</v>
      </c>
      <c r="E29" s="10">
        <v>10</v>
      </c>
      <c r="F29" s="26">
        <v>18</v>
      </c>
      <c r="G29" s="45"/>
      <c r="H29" s="43">
        <f t="shared" si="4"/>
        <v>0</v>
      </c>
      <c r="I29" s="44">
        <f t="shared" si="5"/>
        <v>0</v>
      </c>
    </row>
    <row r="30" spans="1:9" ht="15.75" thickBot="1" x14ac:dyDescent="0.3">
      <c r="A30" s="7" t="s">
        <v>5</v>
      </c>
      <c r="B30" s="8" t="s">
        <v>28</v>
      </c>
      <c r="C30" s="9" t="s">
        <v>45</v>
      </c>
      <c r="D30" s="9" t="s">
        <v>46</v>
      </c>
      <c r="E30" s="10">
        <v>3</v>
      </c>
      <c r="F30" s="26">
        <v>16</v>
      </c>
      <c r="G30" s="45"/>
      <c r="H30" s="43">
        <f t="shared" si="4"/>
        <v>0</v>
      </c>
      <c r="I30" s="44">
        <f t="shared" si="5"/>
        <v>0</v>
      </c>
    </row>
    <row r="31" spans="1:9" ht="26.25" thickBot="1" x14ac:dyDescent="0.3">
      <c r="A31" s="11" t="s">
        <v>5</v>
      </c>
      <c r="B31" s="14" t="s">
        <v>28</v>
      </c>
      <c r="C31" s="13" t="s">
        <v>79</v>
      </c>
      <c r="D31" s="13" t="s">
        <v>47</v>
      </c>
      <c r="E31" s="14">
        <v>30</v>
      </c>
      <c r="F31" s="27">
        <v>3</v>
      </c>
      <c r="G31" s="46"/>
      <c r="H31" s="43">
        <f t="shared" si="4"/>
        <v>0</v>
      </c>
      <c r="I31" s="44">
        <f t="shared" si="5"/>
        <v>0</v>
      </c>
    </row>
    <row r="32" spans="1:9" ht="24.75" customHeight="1" thickBot="1" x14ac:dyDescent="0.3">
      <c r="A32" s="33" t="s">
        <v>48</v>
      </c>
      <c r="B32" s="34"/>
      <c r="C32" s="34"/>
      <c r="D32" s="35"/>
      <c r="E32" s="36">
        <f>SUM(E15:E31)</f>
        <v>367</v>
      </c>
      <c r="F32" s="37"/>
      <c r="G32" s="47"/>
      <c r="H32" s="50">
        <f>H15+H16+H18+H17+H19+H20+H21+H22+H23+H26+H24+H27+H28+H29+H30+H31</f>
        <v>0</v>
      </c>
      <c r="I32" s="50">
        <f>I15+I17+I16+I18+I20+I19+I21+I22+I23+I24+I26+I27+I28+I29+I30+I31</f>
        <v>0</v>
      </c>
    </row>
    <row r="33" spans="1:9" ht="39" thickBot="1" x14ac:dyDescent="0.3">
      <c r="A33" s="3" t="s">
        <v>49</v>
      </c>
      <c r="B33" s="4" t="s">
        <v>50</v>
      </c>
      <c r="C33" s="5" t="s">
        <v>51</v>
      </c>
      <c r="D33" s="5" t="s">
        <v>7</v>
      </c>
      <c r="E33" s="6">
        <v>150</v>
      </c>
      <c r="F33" s="25">
        <v>6</v>
      </c>
      <c r="G33" s="43"/>
      <c r="H33" s="43">
        <f>G33*0.21</f>
        <v>0</v>
      </c>
      <c r="I33" s="44">
        <f>G33+H33</f>
        <v>0</v>
      </c>
    </row>
    <row r="34" spans="1:9" ht="64.5" thickBot="1" x14ac:dyDescent="0.3">
      <c r="A34" s="7" t="s">
        <v>49</v>
      </c>
      <c r="B34" s="8" t="s">
        <v>50</v>
      </c>
      <c r="C34" s="9" t="s">
        <v>52</v>
      </c>
      <c r="D34" s="9" t="s">
        <v>53</v>
      </c>
      <c r="E34" s="10">
        <v>100</v>
      </c>
      <c r="F34" s="26">
        <v>15</v>
      </c>
      <c r="G34" s="45"/>
      <c r="H34" s="43">
        <f t="shared" ref="H34:H44" si="6">G34*0.21</f>
        <v>0</v>
      </c>
      <c r="I34" s="44">
        <f t="shared" ref="I34:I44" si="7">G34+H34</f>
        <v>0</v>
      </c>
    </row>
    <row r="35" spans="1:9" ht="15.75" thickBot="1" x14ac:dyDescent="0.3">
      <c r="A35" s="7" t="s">
        <v>49</v>
      </c>
      <c r="B35" s="8" t="s">
        <v>50</v>
      </c>
      <c r="C35" s="9" t="s">
        <v>54</v>
      </c>
      <c r="D35" s="9" t="s">
        <v>12</v>
      </c>
      <c r="E35" s="10">
        <v>50</v>
      </c>
      <c r="F35" s="26">
        <v>30</v>
      </c>
      <c r="G35" s="45"/>
      <c r="H35" s="43">
        <f t="shared" si="6"/>
        <v>0</v>
      </c>
      <c r="I35" s="44">
        <f t="shared" si="7"/>
        <v>0</v>
      </c>
    </row>
    <row r="36" spans="1:9" ht="64.5" thickBot="1" x14ac:dyDescent="0.3">
      <c r="A36" s="7" t="s">
        <v>49</v>
      </c>
      <c r="B36" s="8" t="s">
        <v>50</v>
      </c>
      <c r="C36" s="9" t="s">
        <v>55</v>
      </c>
      <c r="D36" s="9" t="s">
        <v>8</v>
      </c>
      <c r="E36" s="10">
        <v>50</v>
      </c>
      <c r="F36" s="26">
        <v>23</v>
      </c>
      <c r="G36" s="45"/>
      <c r="H36" s="43">
        <f t="shared" si="6"/>
        <v>0</v>
      </c>
      <c r="I36" s="44">
        <f t="shared" si="7"/>
        <v>0</v>
      </c>
    </row>
    <row r="37" spans="1:9" ht="39" thickBot="1" x14ac:dyDescent="0.3">
      <c r="A37" s="7" t="s">
        <v>49</v>
      </c>
      <c r="B37" s="8" t="s">
        <v>50</v>
      </c>
      <c r="C37" s="9" t="s">
        <v>30</v>
      </c>
      <c r="D37" s="9" t="s">
        <v>31</v>
      </c>
      <c r="E37" s="10">
        <v>50</v>
      </c>
      <c r="F37" s="26">
        <v>43</v>
      </c>
      <c r="G37" s="45"/>
      <c r="H37" s="43">
        <f t="shared" si="6"/>
        <v>0</v>
      </c>
      <c r="I37" s="44">
        <f t="shared" si="7"/>
        <v>0</v>
      </c>
    </row>
    <row r="38" spans="1:9" ht="15.75" thickBot="1" x14ac:dyDescent="0.3">
      <c r="A38" s="7" t="s">
        <v>49</v>
      </c>
      <c r="B38" s="8" t="s">
        <v>50</v>
      </c>
      <c r="C38" s="9" t="s">
        <v>20</v>
      </c>
      <c r="D38" s="9" t="s">
        <v>21</v>
      </c>
      <c r="E38" s="10">
        <v>4</v>
      </c>
      <c r="F38" s="26">
        <v>14</v>
      </c>
      <c r="G38" s="45"/>
      <c r="H38" s="43">
        <f t="shared" si="6"/>
        <v>0</v>
      </c>
      <c r="I38" s="44">
        <f t="shared" si="7"/>
        <v>0</v>
      </c>
    </row>
    <row r="39" spans="1:9" ht="26.25" thickBot="1" x14ac:dyDescent="0.3">
      <c r="A39" s="7" t="s">
        <v>49</v>
      </c>
      <c r="B39" s="8" t="s">
        <v>50</v>
      </c>
      <c r="C39" s="9" t="s">
        <v>41</v>
      </c>
      <c r="D39" s="9" t="s">
        <v>42</v>
      </c>
      <c r="E39" s="10">
        <v>50</v>
      </c>
      <c r="F39" s="26">
        <v>3</v>
      </c>
      <c r="G39" s="45"/>
      <c r="H39" s="43">
        <f t="shared" si="6"/>
        <v>0</v>
      </c>
      <c r="I39" s="44">
        <f t="shared" si="7"/>
        <v>0</v>
      </c>
    </row>
    <row r="40" spans="1:9" ht="26.25" thickBot="1" x14ac:dyDescent="0.3">
      <c r="A40" s="7" t="s">
        <v>49</v>
      </c>
      <c r="B40" s="8" t="s">
        <v>50</v>
      </c>
      <c r="C40" s="9" t="s">
        <v>43</v>
      </c>
      <c r="D40" s="9" t="s">
        <v>44</v>
      </c>
      <c r="E40" s="10">
        <v>50</v>
      </c>
      <c r="F40" s="26">
        <v>6</v>
      </c>
      <c r="G40" s="45"/>
      <c r="H40" s="43">
        <f t="shared" si="6"/>
        <v>0</v>
      </c>
      <c r="I40" s="44">
        <f t="shared" si="7"/>
        <v>0</v>
      </c>
    </row>
    <row r="41" spans="1:9" ht="26.25" thickBot="1" x14ac:dyDescent="0.3">
      <c r="A41" s="7" t="s">
        <v>49</v>
      </c>
      <c r="B41" s="8" t="s">
        <v>50</v>
      </c>
      <c r="C41" s="9" t="s">
        <v>56</v>
      </c>
      <c r="D41" s="9" t="s">
        <v>57</v>
      </c>
      <c r="E41" s="10">
        <v>50</v>
      </c>
      <c r="F41" s="26">
        <v>34</v>
      </c>
      <c r="G41" s="45"/>
      <c r="H41" s="43">
        <f t="shared" si="6"/>
        <v>0</v>
      </c>
      <c r="I41" s="44">
        <f t="shared" si="7"/>
        <v>0</v>
      </c>
    </row>
    <row r="42" spans="1:9" ht="26.25" thickBot="1" x14ac:dyDescent="0.3">
      <c r="A42" s="7" t="s">
        <v>49</v>
      </c>
      <c r="B42" s="8" t="s">
        <v>50</v>
      </c>
      <c r="C42" s="9" t="s">
        <v>18</v>
      </c>
      <c r="D42" s="9" t="s">
        <v>19</v>
      </c>
      <c r="E42" s="10">
        <v>50</v>
      </c>
      <c r="F42" s="26">
        <v>6</v>
      </c>
      <c r="G42" s="45"/>
      <c r="H42" s="43">
        <f t="shared" si="6"/>
        <v>0</v>
      </c>
      <c r="I42" s="44">
        <f t="shared" si="7"/>
        <v>0</v>
      </c>
    </row>
    <row r="43" spans="1:9" ht="15.75" thickBot="1" x14ac:dyDescent="0.3">
      <c r="A43" s="7" t="s">
        <v>49</v>
      </c>
      <c r="B43" s="8" t="s">
        <v>50</v>
      </c>
      <c r="C43" s="9" t="s">
        <v>22</v>
      </c>
      <c r="D43" s="9" t="s">
        <v>23</v>
      </c>
      <c r="E43" s="10">
        <v>50</v>
      </c>
      <c r="F43" s="26">
        <v>10</v>
      </c>
      <c r="G43" s="45"/>
      <c r="H43" s="43">
        <f t="shared" si="6"/>
        <v>0</v>
      </c>
      <c r="I43" s="44">
        <f t="shared" si="7"/>
        <v>0</v>
      </c>
    </row>
    <row r="44" spans="1:9" ht="15.75" thickBot="1" x14ac:dyDescent="0.3">
      <c r="A44" s="11" t="s">
        <v>49</v>
      </c>
      <c r="B44" s="12" t="s">
        <v>50</v>
      </c>
      <c r="C44" s="13" t="s">
        <v>24</v>
      </c>
      <c r="D44" s="13" t="s">
        <v>25</v>
      </c>
      <c r="E44" s="14">
        <v>50</v>
      </c>
      <c r="F44" s="27">
        <v>18</v>
      </c>
      <c r="G44" s="46"/>
      <c r="H44" s="43">
        <f t="shared" si="6"/>
        <v>0</v>
      </c>
      <c r="I44" s="44">
        <f t="shared" si="7"/>
        <v>0</v>
      </c>
    </row>
    <row r="45" spans="1:9" ht="27" customHeight="1" thickBot="1" x14ac:dyDescent="0.3">
      <c r="A45" s="33" t="s">
        <v>58</v>
      </c>
      <c r="B45" s="34"/>
      <c r="C45" s="34"/>
      <c r="D45" s="35"/>
      <c r="E45" s="38">
        <f>SUM(E33:E44)</f>
        <v>704</v>
      </c>
      <c r="F45" s="39"/>
      <c r="G45" s="50"/>
      <c r="H45" s="50">
        <f>SUM(H33:H44)</f>
        <v>0</v>
      </c>
      <c r="I45" s="50">
        <f>SUM(I33:I44)</f>
        <v>0</v>
      </c>
    </row>
    <row r="46" spans="1:9" ht="39" thickBot="1" x14ac:dyDescent="0.3">
      <c r="A46" s="3" t="s">
        <v>49</v>
      </c>
      <c r="B46" s="4" t="s">
        <v>59</v>
      </c>
      <c r="C46" s="5" t="s">
        <v>60</v>
      </c>
      <c r="D46" s="5" t="s">
        <v>61</v>
      </c>
      <c r="E46" s="6">
        <v>8</v>
      </c>
      <c r="F46" s="25">
        <v>35</v>
      </c>
      <c r="G46" s="43"/>
      <c r="H46" s="43">
        <f>G46*0.21</f>
        <v>0</v>
      </c>
      <c r="I46" s="44">
        <f>G46+H46</f>
        <v>0</v>
      </c>
    </row>
    <row r="47" spans="1:9" ht="15.75" thickBot="1" x14ac:dyDescent="0.3">
      <c r="A47" s="7" t="s">
        <v>49</v>
      </c>
      <c r="B47" s="8" t="s">
        <v>59</v>
      </c>
      <c r="C47" s="9" t="s">
        <v>62</v>
      </c>
      <c r="D47" s="9" t="s">
        <v>63</v>
      </c>
      <c r="E47" s="10">
        <v>8</v>
      </c>
      <c r="F47" s="26">
        <v>6</v>
      </c>
      <c r="G47" s="45"/>
      <c r="H47" s="43">
        <f t="shared" ref="H47:H49" si="8">G47*0.21</f>
        <v>0</v>
      </c>
      <c r="I47" s="44">
        <f t="shared" ref="I47:I49" si="9">G47+H47</f>
        <v>0</v>
      </c>
    </row>
    <row r="48" spans="1:9" ht="15.75" thickBot="1" x14ac:dyDescent="0.3">
      <c r="A48" s="7" t="s">
        <v>49</v>
      </c>
      <c r="B48" s="8" t="s">
        <v>59</v>
      </c>
      <c r="C48" s="9" t="s">
        <v>64</v>
      </c>
      <c r="D48" s="9" t="s">
        <v>64</v>
      </c>
      <c r="E48" s="10">
        <v>8</v>
      </c>
      <c r="F48" s="26">
        <v>6.5</v>
      </c>
      <c r="G48" s="45"/>
      <c r="H48" s="43">
        <f t="shared" si="8"/>
        <v>0</v>
      </c>
      <c r="I48" s="44">
        <f t="shared" si="9"/>
        <v>0</v>
      </c>
    </row>
    <row r="49" spans="1:9" ht="15.75" thickBot="1" x14ac:dyDescent="0.3">
      <c r="A49" s="11" t="s">
        <v>49</v>
      </c>
      <c r="B49" s="12" t="s">
        <v>59</v>
      </c>
      <c r="C49" s="13" t="s">
        <v>65</v>
      </c>
      <c r="D49" s="13" t="s">
        <v>66</v>
      </c>
      <c r="E49" s="14">
        <v>4</v>
      </c>
      <c r="F49" s="27">
        <v>14</v>
      </c>
      <c r="G49" s="46"/>
      <c r="H49" s="43">
        <f t="shared" si="8"/>
        <v>0</v>
      </c>
      <c r="I49" s="44">
        <f t="shared" si="9"/>
        <v>0</v>
      </c>
    </row>
    <row r="50" spans="1:9" ht="20.25" customHeight="1" thickBot="1" x14ac:dyDescent="0.3">
      <c r="A50" s="33" t="s">
        <v>67</v>
      </c>
      <c r="B50" s="34"/>
      <c r="C50" s="34"/>
      <c r="D50" s="35"/>
      <c r="E50" s="40">
        <f>SUM(E46:E49)</f>
        <v>28</v>
      </c>
      <c r="F50" s="42"/>
      <c r="G50" s="51"/>
      <c r="H50" s="51">
        <f>SUM(H46:H49)</f>
        <v>0</v>
      </c>
      <c r="I50" s="52">
        <f>SUM(I46:I49)</f>
        <v>0</v>
      </c>
    </row>
    <row r="51" spans="1:9" ht="39" thickBot="1" x14ac:dyDescent="0.3">
      <c r="A51" s="3" t="s">
        <v>49</v>
      </c>
      <c r="B51" s="4" t="s">
        <v>68</v>
      </c>
      <c r="C51" s="5" t="s">
        <v>51</v>
      </c>
      <c r="D51" s="5" t="s">
        <v>7</v>
      </c>
      <c r="E51" s="6">
        <v>36</v>
      </c>
      <c r="F51" s="25">
        <v>6</v>
      </c>
      <c r="G51" s="43"/>
      <c r="H51" s="43">
        <f>G51*0.21</f>
        <v>0</v>
      </c>
      <c r="I51" s="44">
        <f>G51+H51</f>
        <v>0</v>
      </c>
    </row>
    <row r="52" spans="1:9" ht="51.75" thickBot="1" x14ac:dyDescent="0.3">
      <c r="A52" s="7" t="s">
        <v>49</v>
      </c>
      <c r="B52" s="8" t="s">
        <v>68</v>
      </c>
      <c r="C52" s="9" t="s">
        <v>69</v>
      </c>
      <c r="D52" s="9" t="s">
        <v>70</v>
      </c>
      <c r="E52" s="10">
        <v>36</v>
      </c>
      <c r="F52" s="26">
        <v>11</v>
      </c>
      <c r="G52" s="45"/>
      <c r="H52" s="43">
        <f t="shared" ref="H52:H58" si="10">G52*0.21</f>
        <v>0</v>
      </c>
      <c r="I52" s="44">
        <f t="shared" ref="I52:I58" si="11">G52+H52</f>
        <v>0</v>
      </c>
    </row>
    <row r="53" spans="1:9" ht="64.5" thickBot="1" x14ac:dyDescent="0.3">
      <c r="A53" s="7" t="s">
        <v>49</v>
      </c>
      <c r="B53" s="8" t="s">
        <v>68</v>
      </c>
      <c r="C53" s="9" t="s">
        <v>52</v>
      </c>
      <c r="D53" s="9" t="s">
        <v>53</v>
      </c>
      <c r="E53" s="10">
        <v>36</v>
      </c>
      <c r="F53" s="26">
        <v>15</v>
      </c>
      <c r="G53" s="45"/>
      <c r="H53" s="43">
        <f t="shared" si="10"/>
        <v>0</v>
      </c>
      <c r="I53" s="44">
        <f t="shared" si="11"/>
        <v>0</v>
      </c>
    </row>
    <row r="54" spans="1:9" ht="15.75" thickBot="1" x14ac:dyDescent="0.3">
      <c r="A54" s="7" t="s">
        <v>49</v>
      </c>
      <c r="B54" s="8" t="s">
        <v>68</v>
      </c>
      <c r="C54" s="9" t="s">
        <v>71</v>
      </c>
      <c r="D54" s="9" t="s">
        <v>72</v>
      </c>
      <c r="E54" s="10">
        <v>18</v>
      </c>
      <c r="F54" s="26">
        <v>40</v>
      </c>
      <c r="G54" s="45"/>
      <c r="H54" s="43">
        <f t="shared" si="10"/>
        <v>0</v>
      </c>
      <c r="I54" s="44">
        <f t="shared" si="11"/>
        <v>0</v>
      </c>
    </row>
    <row r="55" spans="1:9" ht="15.75" thickBot="1" x14ac:dyDescent="0.3">
      <c r="A55" s="7" t="s">
        <v>49</v>
      </c>
      <c r="B55" s="8" t="s">
        <v>68</v>
      </c>
      <c r="C55" s="9" t="s">
        <v>20</v>
      </c>
      <c r="D55" s="9" t="s">
        <v>21</v>
      </c>
      <c r="E55" s="10">
        <v>2</v>
      </c>
      <c r="F55" s="26">
        <v>14</v>
      </c>
      <c r="G55" s="45"/>
      <c r="H55" s="43">
        <f t="shared" si="10"/>
        <v>0</v>
      </c>
      <c r="I55" s="44">
        <f t="shared" si="11"/>
        <v>0</v>
      </c>
    </row>
    <row r="56" spans="1:9" ht="26.25" thickBot="1" x14ac:dyDescent="0.3">
      <c r="A56" s="7" t="s">
        <v>49</v>
      </c>
      <c r="B56" s="8" t="s">
        <v>68</v>
      </c>
      <c r="C56" s="9" t="s">
        <v>41</v>
      </c>
      <c r="D56" s="9" t="s">
        <v>42</v>
      </c>
      <c r="E56" s="10">
        <v>18</v>
      </c>
      <c r="F56" s="26">
        <v>3</v>
      </c>
      <c r="G56" s="45"/>
      <c r="H56" s="43">
        <f t="shared" si="10"/>
        <v>0</v>
      </c>
      <c r="I56" s="44">
        <f t="shared" si="11"/>
        <v>0</v>
      </c>
    </row>
    <row r="57" spans="1:9" ht="64.5" thickBot="1" x14ac:dyDescent="0.3">
      <c r="A57" s="7" t="s">
        <v>49</v>
      </c>
      <c r="B57" s="8" t="s">
        <v>68</v>
      </c>
      <c r="C57" s="9" t="s">
        <v>55</v>
      </c>
      <c r="D57" s="9" t="s">
        <v>8</v>
      </c>
      <c r="E57" s="10">
        <v>18</v>
      </c>
      <c r="F57" s="26">
        <v>23</v>
      </c>
      <c r="G57" s="45"/>
      <c r="H57" s="43">
        <f t="shared" si="10"/>
        <v>0</v>
      </c>
      <c r="I57" s="44">
        <f t="shared" si="11"/>
        <v>0</v>
      </c>
    </row>
    <row r="58" spans="1:9" ht="26.25" thickBot="1" x14ac:dyDescent="0.3">
      <c r="A58" s="11" t="s">
        <v>49</v>
      </c>
      <c r="B58" s="24" t="s">
        <v>68</v>
      </c>
      <c r="C58" s="13" t="s">
        <v>56</v>
      </c>
      <c r="D58" s="13" t="s">
        <v>57</v>
      </c>
      <c r="E58" s="14">
        <v>18</v>
      </c>
      <c r="F58" s="27">
        <v>34</v>
      </c>
      <c r="G58" s="46"/>
      <c r="H58" s="43">
        <f t="shared" si="10"/>
        <v>0</v>
      </c>
      <c r="I58" s="44">
        <f t="shared" si="11"/>
        <v>0</v>
      </c>
    </row>
    <row r="59" spans="1:9" ht="27.75" customHeight="1" thickBot="1" x14ac:dyDescent="0.3">
      <c r="A59" s="33" t="s">
        <v>73</v>
      </c>
      <c r="B59" s="34"/>
      <c r="C59" s="34"/>
      <c r="D59" s="35"/>
      <c r="E59" s="40">
        <f>SUM(E51:E58)</f>
        <v>182</v>
      </c>
      <c r="F59" s="41"/>
      <c r="G59" s="51"/>
      <c r="H59" s="51">
        <f>SUM(H51:H58)</f>
        <v>0</v>
      </c>
      <c r="I59" s="52">
        <f>SUM(I51:I58)</f>
        <v>0</v>
      </c>
    </row>
    <row r="60" spans="1:9" ht="24" customHeight="1" thickBot="1" x14ac:dyDescent="0.3">
      <c r="A60" s="15" t="s">
        <v>74</v>
      </c>
      <c r="B60" s="16"/>
      <c r="C60" s="16"/>
      <c r="D60" s="17"/>
      <c r="E60" s="22">
        <f>SUM(E59,E50,E45,E32,E14)</f>
        <v>1435</v>
      </c>
      <c r="F60" s="23"/>
      <c r="G60" s="53"/>
      <c r="H60" s="53">
        <f>H14+H32+H45+H50+H59</f>
        <v>0</v>
      </c>
      <c r="I60" s="54">
        <f>+I14+I32+I45+I50+I59</f>
        <v>0</v>
      </c>
    </row>
  </sheetData>
  <mergeCells count="14">
    <mergeCell ref="A45:D45"/>
    <mergeCell ref="A50:D50"/>
    <mergeCell ref="A59:D59"/>
    <mergeCell ref="A60:D60"/>
    <mergeCell ref="A32:D32"/>
    <mergeCell ref="A24:A25"/>
    <mergeCell ref="B24:B25"/>
    <mergeCell ref="C24:C25"/>
    <mergeCell ref="E24:E25"/>
    <mergeCell ref="F24:F25"/>
    <mergeCell ref="G24:G25"/>
    <mergeCell ref="H24:H25"/>
    <mergeCell ref="I24:I25"/>
    <mergeCell ref="A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fbca329cea73f92c4ea1f214403f7d41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a8a6741447f5359bb1f9ec6c7d2be91f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C5708E-05BE-41E5-A63B-F9FA7E815187}"/>
</file>

<file path=customXml/itemProps2.xml><?xml version="1.0" encoding="utf-8"?>
<ds:datastoreItem xmlns:ds="http://schemas.openxmlformats.org/officeDocument/2006/customXml" ds:itemID="{4DC7FBA5-0CEF-4A6C-AFD4-9DCFFBE4904A}"/>
</file>

<file path=customXml/itemProps3.xml><?xml version="1.0" encoding="utf-8"?>
<ds:datastoreItem xmlns:ds="http://schemas.openxmlformats.org/officeDocument/2006/customXml" ds:itemID="{9195F68B-78F2-4AA1-92CE-84F4FF199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Perez Mateo</dc:creator>
  <cp:lastModifiedBy>Sandra Perez Mateo</cp:lastModifiedBy>
  <dcterms:created xsi:type="dcterms:W3CDTF">2026-02-09T07:57:38Z</dcterms:created>
  <dcterms:modified xsi:type="dcterms:W3CDTF">2026-02-09T11:29:43Z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</Properties>
</file>