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6\2026-16 - Servei de redacció estudi geotècnic\2. PLECS\1. ADMINISTRATIUS\"/>
    </mc:Choice>
  </mc:AlternateContent>
  <xr:revisionPtr revIDLastSave="0" documentId="13_ncr:1_{50C63296-6CC8-49AE-A144-6D5040F35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E" sheetId="1" r:id="rId1"/>
    <sheet name="Hoja2" sheetId="2" r:id="rId2"/>
    <sheet name="Hoja3" sheetId="3" r:id="rId3"/>
  </sheets>
  <definedNames>
    <definedName name="_xlnm.Print_Area" localSheetId="0">'Annex 3 OE'!$A$7:$J$77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I68" i="1" s="1"/>
  <c r="H67" i="1"/>
  <c r="I67" i="1" s="1"/>
  <c r="H66" i="1"/>
  <c r="I66" i="1" s="1"/>
  <c r="H65" i="1"/>
  <c r="I65" i="1" s="1"/>
  <c r="H64" i="1"/>
  <c r="I64" i="1" s="1"/>
  <c r="H62" i="1"/>
  <c r="I62" i="1" s="1"/>
  <c r="H61" i="1"/>
  <c r="I61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5" i="1"/>
  <c r="I45" i="1" s="1"/>
  <c r="H44" i="1"/>
  <c r="I44" i="1" s="1"/>
  <c r="H43" i="1"/>
  <c r="I43" i="1" s="1"/>
  <c r="H42" i="1"/>
  <c r="I42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25" i="1"/>
  <c r="I25" i="1" s="1"/>
  <c r="H69" i="1" l="1"/>
  <c r="I69" i="1" s="1"/>
  <c r="E68" i="1" l="1"/>
  <c r="F68" i="1" s="1"/>
  <c r="E67" i="1"/>
  <c r="F67" i="1" s="1"/>
  <c r="E66" i="1"/>
  <c r="F66" i="1" s="1"/>
  <c r="E65" i="1"/>
  <c r="F65" i="1" s="1"/>
  <c r="E64" i="1"/>
  <c r="F64" i="1" s="1"/>
  <c r="E62" i="1"/>
  <c r="F62" i="1" s="1"/>
  <c r="E61" i="1"/>
  <c r="F61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5" i="1"/>
  <c r="F45" i="1" s="1"/>
  <c r="E44" i="1"/>
  <c r="F44" i="1" s="1"/>
  <c r="E43" i="1"/>
  <c r="F43" i="1" s="1"/>
  <c r="E42" i="1"/>
  <c r="F42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l="1"/>
  <c r="E69" i="1"/>
  <c r="F69" i="1" s="1"/>
</calcChain>
</file>

<file path=xl/sharedStrings.xml><?xml version="1.0" encoding="utf-8"?>
<sst xmlns="http://schemas.openxmlformats.org/spreadsheetml/2006/main" count="113" uniqueCount="72">
  <si>
    <t>SONDEIGS GEOTÈCNICS A ROTACIÓ AMB EXTRACCIÓ DE MOSTRA CONTINUA i ASSAIGS INSITU</t>
  </si>
  <si>
    <t>Transport de maquina de sondeigs i posterior retirada a Barcelona</t>
  </si>
  <si>
    <t>ut.</t>
  </si>
  <si>
    <t>Trasllat entre punts de sondeig.</t>
  </si>
  <si>
    <t>m.l. de 0-25.0m de fondària de sondeig vertical en sols. Inclou revestiment.</t>
  </si>
  <si>
    <t>m.l.</t>
  </si>
  <si>
    <t>m.l. de 0-25.0m de fondària de sondeig vertical en bolos, graves i escolleres. Inclou revestiment.</t>
  </si>
  <si>
    <t>m.l. de 0-25.0m de fondària de sondeig vertical en roca tova (perforació amb widia). Inclou revestiment.</t>
  </si>
  <si>
    <t>m.l. de 0-25.0m de fondària de sondeig vertical en roca dura (perforació amb diamant). Inclou revestiment.</t>
  </si>
  <si>
    <t>m.l. de 0-25.0m de fondària de sondeig vertical en reblerts antròpics. Inclou revestiment.</t>
  </si>
  <si>
    <t>Increment m.l. entre 25 i 40 metres</t>
  </si>
  <si>
    <t>Increment m.l. entre 40 i 60 metres.</t>
  </si>
  <si>
    <t>Assaig Pressiomètric.</t>
  </si>
  <si>
    <t>Assaig SPT.</t>
  </si>
  <si>
    <t>Mostra inalteradaut.</t>
  </si>
  <si>
    <t>Mostra plastificada (parafinada)</t>
  </si>
  <si>
    <t>m.l. de tubería piezomètrica (PVC gris)</t>
  </si>
  <si>
    <t>Arqueta metálica de protecció del piezòmetre.</t>
  </si>
  <si>
    <t>Caixes portamostres de 3m plastificades.</t>
  </si>
  <si>
    <t>ASSAIG DE PENETRACIÓ DINÀMICA DPSH</t>
  </si>
  <si>
    <t>Transport de maquina d'assaigs DPSH i posterior retirada a Barcelona.</t>
  </si>
  <si>
    <t>Trasllat entre punts d'assaig de penetració Dinàmica.</t>
  </si>
  <si>
    <t>Ut. De DPSH hasta 15m de profundidad o rebuig.</t>
  </si>
  <si>
    <t>m.l. de ensayo DPSH a partir de 15m de fondària.</t>
  </si>
  <si>
    <t>Granulometría</t>
  </si>
  <si>
    <t>Límites de Atterberg.</t>
  </si>
  <si>
    <t>Densitat i humitat</t>
  </si>
  <si>
    <t>Humitat</t>
  </si>
  <si>
    <t>Compresió simple en sols.</t>
  </si>
  <si>
    <t>Compresión simple en roca.</t>
  </si>
  <si>
    <t>Tall directe consolidat i drenat (UU)</t>
  </si>
  <si>
    <t>Tall directe consolidat i drenat (CD)</t>
  </si>
  <si>
    <t>Anàlisi d'Agressivitat de l'aigua al hormigón.</t>
  </si>
  <si>
    <t>Determinació del contingut en materia orgánica.</t>
  </si>
  <si>
    <t>Determinació del contingut en sulfats.</t>
  </si>
  <si>
    <t>Agressivitat Bauman Gully.</t>
  </si>
  <si>
    <t>Pressió d'inflament en edòmetre.</t>
  </si>
  <si>
    <t>ESTUDI GEOTÈCNIC</t>
  </si>
  <si>
    <t>Redacció informe geotècnic.</t>
  </si>
  <si>
    <t>Visat Col.legi de Geòlegs de Catalunya.</t>
  </si>
  <si>
    <t>ALTRES CONCEPTES I ASSAIGS</t>
  </si>
  <si>
    <t>Suministre per unitat ml d'aigua perforació en cas de no ser subministrada pel client</t>
  </si>
  <si>
    <t>Cala de Serveis per a detecció de serveis soterrats en cas de ser requerit.</t>
  </si>
  <si>
    <t>Jornada Georadar per a deteccio Serveis soterrats.</t>
  </si>
  <si>
    <t>Jornada de Geòleg per a fer mesures piezòmetriques un cop acabada la campanya.</t>
  </si>
  <si>
    <t>Mesura Equip PID (en cas de indicis de contaminació)</t>
  </si>
  <si>
    <t>TÍTOL EXPEDIENT:</t>
  </si>
  <si>
    <t>NÚMERO D'EXPEDIENT:</t>
  </si>
  <si>
    <r>
      <t xml:space="preserve">DOMICILI: </t>
    </r>
    <r>
      <rPr>
        <b/>
        <sz val="11"/>
        <rFont val="Arial"/>
        <family val="2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</si>
  <si>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</si>
  <si>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</si>
  <si>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</si>
  <si>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</si>
  <si>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</si>
  <si>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>CÀRREC:</t>
  </si>
  <si>
    <t>SIGNAT I SEGELLAT:</t>
  </si>
  <si>
    <t xml:space="preserve">DATA: </t>
  </si>
  <si>
    <t>ANNEX 3  OFERTA ECONÒMICA</t>
  </si>
  <si>
    <t>Concepte</t>
  </si>
  <si>
    <t>Unitat de mesura</t>
  </si>
  <si>
    <t>Quantitat estimada durada de l'expedient</t>
  </si>
  <si>
    <t>Preu Unitari licitat màxim (sense IVA)</t>
  </si>
  <si>
    <t>Import total (sense IVA)</t>
  </si>
  <si>
    <t>Import total (amb IVA)</t>
  </si>
  <si>
    <t>LICITACIÓ</t>
  </si>
  <si>
    <t>OFERTA</t>
  </si>
  <si>
    <t xml:space="preserve">* El preu s'ha d'indicar amb 2 decimals </t>
  </si>
  <si>
    <t>ASSAIGS DE LABORATORI</t>
  </si>
  <si>
    <t>* Les quantitats són estimades per la durada del contracte  i supeditades a les necessitats reals de l'Hospital</t>
  </si>
  <si>
    <t>En el preu de cada concepte estarà inclòs tot el necessari per a la seva execució, recursos  humans, dietes, trasllat i allotjament, i materials, maquinària, etc.</t>
  </si>
  <si>
    <t xml:space="preserve"> </t>
  </si>
  <si>
    <t>Només omplir les cel·les de color gris, havent-se de presentar tots i cadascun dels preus unitaris i imports per treball.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</si>
</sst>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P_t_s_-;\-* #,##0\ _P_t_s_-;_-* &quot;-&quot;??\ _P_t_s_-;_-@_-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4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44" fontId="0" fillId="0" borderId="0" xfId="1" applyNumberFormat="1" applyFont="1"/>
    <xf numFmtId="0" fontId="1" fillId="0" borderId="0" xfId="2"/>
    <xf numFmtId="0" fontId="5" fillId="0" borderId="0" xfId="3" applyFont="1"/>
    <xf numFmtId="0" fontId="6" fillId="0" borderId="0" xfId="2" applyFont="1"/>
    <xf numFmtId="0" fontId="5" fillId="0" borderId="0" xfId="2" applyFont="1" applyAlignment="1">
      <alignment vertical="center"/>
    </xf>
    <xf numFmtId="49" fontId="5" fillId="0" borderId="0" xfId="2" applyNumberFormat="1" applyFont="1" applyAlignment="1">
      <alignment vertical="center" wrapText="1"/>
    </xf>
    <xf numFmtId="0" fontId="5" fillId="0" borderId="0" xfId="2" applyFont="1" applyAlignment="1">
      <alignment vertical="center" wrapText="1"/>
    </xf>
    <xf numFmtId="165" fontId="7" fillId="0" borderId="0" xfId="4" applyNumberFormat="1" applyFont="1" applyBorder="1" applyAlignment="1">
      <alignment vertical="center" wrapText="1"/>
    </xf>
    <xf numFmtId="0" fontId="7" fillId="0" borderId="0" xfId="2" applyFont="1" applyProtection="1">
      <protection locked="0"/>
    </xf>
    <xf numFmtId="0" fontId="5" fillId="0" borderId="0" xfId="2" applyFont="1" applyAlignment="1" applyProtection="1">
      <alignment wrapText="1"/>
      <protection locked="0"/>
    </xf>
    <xf numFmtId="0" fontId="5" fillId="0" borderId="0" xfId="2" applyFont="1" applyAlignment="1">
      <alignment wrapText="1"/>
    </xf>
    <xf numFmtId="0" fontId="5" fillId="0" borderId="0" xfId="2" applyFont="1" applyAlignment="1" applyProtection="1">
      <alignment horizontal="center" wrapText="1"/>
      <protection locked="0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3" fillId="0" borderId="0" xfId="0" applyFont="1"/>
    <xf numFmtId="0" fontId="11" fillId="0" borderId="0" xfId="0" applyFont="1"/>
    <xf numFmtId="0" fontId="8" fillId="4" borderId="18" xfId="2" applyFont="1" applyFill="1" applyBorder="1" applyAlignment="1">
      <alignment vertical="center" wrapText="1"/>
    </xf>
    <xf numFmtId="0" fontId="8" fillId="4" borderId="19" xfId="2" applyFont="1" applyFill="1" applyBorder="1" applyAlignment="1" applyProtection="1">
      <alignment horizontal="center" vertical="center" wrapText="1"/>
      <protection locked="0"/>
    </xf>
    <xf numFmtId="0" fontId="8" fillId="4" borderId="16" xfId="2" applyFont="1" applyFill="1" applyBorder="1" applyAlignment="1" applyProtection="1">
      <alignment horizontal="center" vertical="center" wrapText="1"/>
      <protection locked="0"/>
    </xf>
    <xf numFmtId="0" fontId="8" fillId="7" borderId="19" xfId="2" applyFont="1" applyFill="1" applyBorder="1" applyAlignment="1" applyProtection="1">
      <alignment horizontal="center" vertical="center" wrapText="1"/>
      <protection locked="0"/>
    </xf>
    <xf numFmtId="0" fontId="8" fillId="7" borderId="16" xfId="2" applyFont="1" applyFill="1" applyBorder="1" applyAlignment="1" applyProtection="1">
      <alignment horizontal="center" vertical="center" wrapText="1"/>
      <protection locked="0"/>
    </xf>
    <xf numFmtId="44" fontId="0" fillId="0" borderId="8" xfId="1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166" fontId="8" fillId="3" borderId="7" xfId="1" applyNumberFormat="1" applyFont="1" applyFill="1" applyBorder="1" applyAlignment="1">
      <alignment horizontal="center" wrapText="1"/>
    </xf>
    <xf numFmtId="44" fontId="0" fillId="0" borderId="23" xfId="1" applyNumberFormat="1" applyFont="1" applyBorder="1"/>
    <xf numFmtId="44" fontId="2" fillId="0" borderId="17" xfId="0" applyNumberFormat="1" applyFont="1" applyBorder="1"/>
    <xf numFmtId="44" fontId="2" fillId="0" borderId="24" xfId="1" applyNumberFormat="1" applyFont="1" applyFill="1" applyBorder="1"/>
    <xf numFmtId="2" fontId="0" fillId="0" borderId="8" xfId="0" applyNumberFormat="1" applyBorder="1" applyAlignment="1">
      <alignment horizontal="center"/>
    </xf>
    <xf numFmtId="2" fontId="2" fillId="2" borderId="21" xfId="0" applyNumberFormat="1" applyFont="1" applyFill="1" applyBorder="1"/>
    <xf numFmtId="2" fontId="0" fillId="3" borderId="8" xfId="0" applyNumberFormat="1" applyFill="1" applyBorder="1"/>
    <xf numFmtId="44" fontId="0" fillId="0" borderId="0" xfId="0" applyNumberFormat="1"/>
    <xf numFmtId="0" fontId="12" fillId="0" borderId="0" xfId="0" applyFont="1" applyAlignment="1">
      <alignment horizontal="justify" vertical="center"/>
    </xf>
    <xf numFmtId="0" fontId="5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5" fillId="0" borderId="7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top"/>
    </xf>
    <xf numFmtId="0" fontId="5" fillId="0" borderId="3" xfId="2" applyFont="1" applyBorder="1" applyAlignment="1">
      <alignment horizontal="left" wrapText="1"/>
    </xf>
    <xf numFmtId="0" fontId="5" fillId="0" borderId="4" xfId="2" applyFont="1" applyBorder="1" applyAlignment="1">
      <alignment horizontal="left" wrapText="1"/>
    </xf>
    <xf numFmtId="0" fontId="5" fillId="0" borderId="2" xfId="2" applyFont="1" applyBorder="1" applyAlignment="1">
      <alignment horizontal="center" vertical="center"/>
    </xf>
    <xf numFmtId="0" fontId="4" fillId="3" borderId="0" xfId="3" applyFont="1" applyFill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0" fontId="5" fillId="0" borderId="7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5" fillId="5" borderId="14" xfId="2" applyFont="1" applyFill="1" applyBorder="1" applyAlignment="1">
      <alignment horizontal="center" wrapText="1"/>
    </xf>
    <xf numFmtId="0" fontId="5" fillId="5" borderId="15" xfId="2" applyFont="1" applyFill="1" applyBorder="1" applyAlignment="1">
      <alignment horizontal="center" wrapText="1"/>
    </xf>
    <xf numFmtId="0" fontId="5" fillId="5" borderId="16" xfId="2" applyFont="1" applyFill="1" applyBorder="1" applyAlignment="1">
      <alignment horizontal="center" wrapText="1"/>
    </xf>
    <xf numFmtId="0" fontId="5" fillId="6" borderId="11" xfId="2" applyFont="1" applyFill="1" applyBorder="1" applyAlignment="1" applyProtection="1">
      <alignment horizontal="center" wrapText="1"/>
      <protection locked="0"/>
    </xf>
    <xf numFmtId="0" fontId="5" fillId="6" borderId="12" xfId="2" applyFont="1" applyFill="1" applyBorder="1" applyAlignment="1" applyProtection="1">
      <alignment horizontal="center" wrapText="1"/>
      <protection locked="0"/>
    </xf>
    <xf numFmtId="0" fontId="5" fillId="6" borderId="13" xfId="2" applyFont="1" applyFill="1" applyBorder="1" applyAlignment="1" applyProtection="1">
      <alignment horizont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</cellXfs>
  <cellStyles count="5">
    <cellStyle name="Coma" xfId="1" builtinId="3"/>
    <cellStyle name="Millares 2" xfId="4" xr:uid="{971E40EC-90DC-4E84-814D-904353CB6A84}"/>
    <cellStyle name="Normal" xfId="0" builtinId="0"/>
    <cellStyle name="Normal 2" xfId="3" xr:uid="{647FDA79-6907-4EE0-AB47-BF0376984615}"/>
    <cellStyle name="Normal 3" xfId="2" xr:uid="{5ABE941C-B4F0-41C5-A1FD-D5D3389CFE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79"/>
  <sheetViews>
    <sheetView tabSelected="1" view="pageBreakPreview" topLeftCell="A37" zoomScale="60" zoomScaleNormal="100" workbookViewId="0">
      <selection activeCell="C14" sqref="C14:J14"/>
    </sheetView>
  </sheetViews>
  <sheetFormatPr defaultColWidth="11.42578125" defaultRowHeight="15" x14ac:dyDescent="0.25"/>
  <cols>
    <col min="1" max="1" width="96" customWidth="1"/>
    <col min="2" max="4" width="11.42578125" style="1"/>
    <col min="5" max="5" width="12.5703125" customWidth="1"/>
    <col min="6" max="6" width="13" customWidth="1"/>
    <col min="8" max="9" width="12.42578125" customWidth="1"/>
  </cols>
  <sheetData>
    <row r="3" spans="1:14" x14ac:dyDescent="0.25">
      <c r="A3" s="1"/>
      <c r="D3" s="2"/>
    </row>
    <row r="4" spans="1:14" x14ac:dyDescent="0.25">
      <c r="A4" s="1"/>
      <c r="D4" s="2"/>
    </row>
    <row r="5" spans="1:14" x14ac:dyDescent="0.25">
      <c r="A5" s="1"/>
      <c r="D5" s="2"/>
    </row>
    <row r="6" spans="1:14" s="3" customFormat="1" x14ac:dyDescent="0.25"/>
    <row r="7" spans="1:14" s="3" customFormat="1" ht="20.25" x14ac:dyDescent="0.3">
      <c r="A7" s="46" t="s">
        <v>57</v>
      </c>
      <c r="B7" s="46"/>
      <c r="C7" s="46"/>
      <c r="D7" s="46"/>
      <c r="E7" s="46"/>
      <c r="F7" s="46"/>
      <c r="G7" s="46"/>
      <c r="H7" s="46"/>
      <c r="I7" s="46"/>
      <c r="J7" s="46"/>
      <c r="K7" s="4"/>
      <c r="L7" s="5"/>
      <c r="M7" s="5"/>
      <c r="N7" s="5"/>
    </row>
    <row r="8" spans="1:14" s="3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s="3" customFormat="1" x14ac:dyDescent="0.25">
      <c r="A9" s="47" t="s">
        <v>46</v>
      </c>
      <c r="B9" s="48"/>
      <c r="C9" s="63"/>
      <c r="D9" s="64"/>
      <c r="E9" s="64"/>
      <c r="F9" s="64"/>
      <c r="G9" s="64"/>
      <c r="H9" s="64"/>
      <c r="I9" s="64"/>
      <c r="J9" s="64"/>
      <c r="K9" s="6"/>
      <c r="L9" s="6"/>
      <c r="M9" s="6"/>
      <c r="N9" s="6"/>
    </row>
    <row r="10" spans="1:14" s="3" customFormat="1" ht="15.75" thickBot="1" x14ac:dyDescent="0.3">
      <c r="A10" s="49" t="s">
        <v>47</v>
      </c>
      <c r="B10" s="50"/>
      <c r="C10" s="65"/>
      <c r="D10" s="66"/>
      <c r="E10" s="66"/>
      <c r="F10" s="66"/>
      <c r="G10" s="66"/>
      <c r="H10" s="66"/>
      <c r="I10" s="66"/>
      <c r="J10" s="66"/>
      <c r="K10" s="7"/>
      <c r="L10" s="7"/>
      <c r="M10" s="7"/>
      <c r="N10" s="7"/>
    </row>
    <row r="11" spans="1:14" s="3" customFormat="1" ht="15.75" thickBot="1" x14ac:dyDescent="0.3">
      <c r="A11" s="8"/>
      <c r="B11" s="8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s="3" customFormat="1" x14ac:dyDescent="0.25">
      <c r="A12" s="51" t="s">
        <v>48</v>
      </c>
      <c r="B12" s="52"/>
      <c r="C12" s="45"/>
      <c r="D12" s="45"/>
      <c r="E12" s="45"/>
      <c r="F12" s="45"/>
      <c r="G12" s="45"/>
      <c r="H12" s="45"/>
      <c r="I12" s="45"/>
      <c r="J12" s="45"/>
      <c r="K12" s="5"/>
      <c r="L12" s="5"/>
      <c r="M12" s="5"/>
      <c r="N12" s="5"/>
    </row>
    <row r="13" spans="1:14" s="3" customFormat="1" x14ac:dyDescent="0.25">
      <c r="A13" s="39" t="s">
        <v>49</v>
      </c>
      <c r="B13" s="40"/>
      <c r="C13" s="38"/>
      <c r="D13" s="38"/>
      <c r="E13" s="38"/>
      <c r="F13" s="38"/>
      <c r="G13" s="38"/>
      <c r="H13" s="38"/>
      <c r="I13" s="38"/>
      <c r="J13" s="38"/>
      <c r="K13" s="10"/>
      <c r="L13" s="10"/>
      <c r="M13" s="10"/>
      <c r="N13" s="10"/>
    </row>
    <row r="14" spans="1:14" s="3" customFormat="1" x14ac:dyDescent="0.25">
      <c r="A14" s="39" t="s">
        <v>50</v>
      </c>
      <c r="B14" s="40"/>
      <c r="C14" s="38"/>
      <c r="D14" s="38"/>
      <c r="E14" s="38"/>
      <c r="F14" s="38"/>
      <c r="G14" s="38"/>
      <c r="H14" s="38"/>
      <c r="I14" s="38"/>
      <c r="J14" s="38"/>
      <c r="K14" s="10"/>
      <c r="L14" s="10"/>
      <c r="M14" s="10"/>
      <c r="N14" s="10"/>
    </row>
    <row r="15" spans="1:14" s="3" customFormat="1" x14ac:dyDescent="0.25">
      <c r="A15" s="39" t="s">
        <v>51</v>
      </c>
      <c r="B15" s="40"/>
      <c r="C15" s="38"/>
      <c r="D15" s="38"/>
      <c r="E15" s="38"/>
      <c r="F15" s="38"/>
      <c r="G15" s="38"/>
      <c r="H15" s="38"/>
      <c r="I15" s="38"/>
      <c r="J15" s="38"/>
      <c r="K15" s="10"/>
      <c r="L15" s="10"/>
      <c r="M15" s="10"/>
      <c r="N15" s="10"/>
    </row>
    <row r="16" spans="1:14" s="3" customFormat="1" x14ac:dyDescent="0.25">
      <c r="A16" s="55" t="s">
        <v>52</v>
      </c>
      <c r="B16" s="56"/>
      <c r="C16" s="38"/>
      <c r="D16" s="38"/>
      <c r="E16" s="38"/>
      <c r="F16" s="38"/>
      <c r="G16" s="38"/>
      <c r="H16" s="38"/>
      <c r="I16" s="38"/>
      <c r="J16" s="38"/>
      <c r="K16" s="11"/>
      <c r="L16" s="11"/>
      <c r="M16" s="11"/>
      <c r="N16" s="11"/>
    </row>
    <row r="17" spans="1:14" s="3" customFormat="1" x14ac:dyDescent="0.25">
      <c r="A17" s="39" t="s">
        <v>53</v>
      </c>
      <c r="B17" s="40"/>
      <c r="C17" s="38"/>
      <c r="D17" s="38"/>
      <c r="E17" s="38"/>
      <c r="F17" s="38"/>
      <c r="G17" s="38"/>
      <c r="H17" s="38"/>
      <c r="I17" s="38"/>
      <c r="J17" s="38"/>
      <c r="K17" s="11"/>
      <c r="L17" s="11"/>
      <c r="M17" s="11"/>
      <c r="N17" s="11"/>
    </row>
    <row r="18" spans="1:14" s="3" customFormat="1" x14ac:dyDescent="0.25">
      <c r="A18" s="39" t="s">
        <v>54</v>
      </c>
      <c r="B18" s="40"/>
      <c r="C18" s="38"/>
      <c r="D18" s="38"/>
      <c r="E18" s="38"/>
      <c r="F18" s="38"/>
      <c r="G18" s="38"/>
      <c r="H18" s="38"/>
      <c r="I18" s="38"/>
      <c r="J18" s="38"/>
      <c r="K18" s="11"/>
      <c r="L18" s="11"/>
      <c r="M18" s="11"/>
      <c r="N18" s="11"/>
    </row>
    <row r="19" spans="1:14" s="3" customFormat="1" ht="40.5" customHeight="1" x14ac:dyDescent="0.25">
      <c r="A19" s="41" t="s">
        <v>55</v>
      </c>
      <c r="B19" s="42"/>
      <c r="C19" s="38"/>
      <c r="D19" s="38"/>
      <c r="E19" s="38"/>
      <c r="F19" s="38"/>
      <c r="G19" s="38"/>
      <c r="H19" s="38"/>
      <c r="I19" s="38"/>
      <c r="J19" s="38"/>
      <c r="K19" s="11"/>
      <c r="L19" s="11"/>
      <c r="M19" s="11"/>
      <c r="N19" s="11"/>
    </row>
    <row r="20" spans="1:14" s="3" customFormat="1" ht="15.75" thickBot="1" x14ac:dyDescent="0.3">
      <c r="A20" s="43" t="s">
        <v>56</v>
      </c>
      <c r="B20" s="44"/>
      <c r="C20" s="54"/>
      <c r="D20" s="54"/>
      <c r="E20" s="54"/>
      <c r="F20" s="54"/>
      <c r="G20" s="54"/>
      <c r="H20" s="54"/>
      <c r="I20" s="54"/>
      <c r="J20" s="54"/>
      <c r="K20" s="11"/>
      <c r="L20" s="11"/>
      <c r="M20" s="11"/>
      <c r="N20" s="11"/>
    </row>
    <row r="21" spans="1:14" s="3" customFormat="1" ht="15.75" thickBot="1" x14ac:dyDescent="0.3">
      <c r="A21" s="12"/>
      <c r="B21" s="13"/>
      <c r="C21" s="13"/>
      <c r="D21" s="13"/>
      <c r="E21" s="13"/>
      <c r="F21" s="13"/>
      <c r="G21" s="13"/>
      <c r="H21" s="5"/>
      <c r="I21" s="5"/>
      <c r="J21" s="5"/>
      <c r="K21" s="5"/>
      <c r="L21" s="5"/>
      <c r="M21" s="5"/>
      <c r="N21" s="5"/>
    </row>
    <row r="22" spans="1:14" s="3" customFormat="1" ht="15.75" thickBot="1" x14ac:dyDescent="0.3">
      <c r="A22" s="57" t="s">
        <v>64</v>
      </c>
      <c r="B22" s="58"/>
      <c r="C22" s="58"/>
      <c r="D22" s="58"/>
      <c r="E22" s="58"/>
      <c r="F22" s="59"/>
      <c r="G22" s="60" t="s">
        <v>65</v>
      </c>
      <c r="H22" s="61"/>
      <c r="I22" s="62"/>
      <c r="J22" s="5"/>
      <c r="K22" s="5"/>
      <c r="L22" s="5"/>
      <c r="M22" s="5"/>
      <c r="N22" s="5"/>
    </row>
    <row r="23" spans="1:14" s="15" customFormat="1" ht="63.75" x14ac:dyDescent="0.25">
      <c r="A23" s="18" t="s">
        <v>58</v>
      </c>
      <c r="B23" s="19" t="s">
        <v>59</v>
      </c>
      <c r="C23" s="19" t="s">
        <v>60</v>
      </c>
      <c r="D23" s="19" t="s">
        <v>61</v>
      </c>
      <c r="E23" s="19" t="s">
        <v>62</v>
      </c>
      <c r="F23" s="20" t="s">
        <v>63</v>
      </c>
      <c r="G23" s="21" t="s">
        <v>61</v>
      </c>
      <c r="H23" s="21" t="s">
        <v>62</v>
      </c>
      <c r="I23" s="22" t="s">
        <v>63</v>
      </c>
      <c r="J23" s="14"/>
      <c r="K23" s="14"/>
      <c r="L23" s="14"/>
      <c r="M23" s="14"/>
      <c r="N23" s="14"/>
    </row>
    <row r="24" spans="1:14" x14ac:dyDescent="0.25">
      <c r="A24" s="26" t="s">
        <v>0</v>
      </c>
      <c r="B24" s="27"/>
      <c r="C24" s="27"/>
      <c r="D24" s="27"/>
      <c r="E24" s="27"/>
      <c r="F24" s="27"/>
      <c r="G24" s="27"/>
      <c r="H24" s="27"/>
      <c r="I24" s="28"/>
    </row>
    <row r="25" spans="1:14" x14ac:dyDescent="0.25">
      <c r="A25" s="24" t="s">
        <v>1</v>
      </c>
      <c r="B25" s="25" t="s">
        <v>2</v>
      </c>
      <c r="C25" s="25">
        <v>2</v>
      </c>
      <c r="D25" s="33">
        <v>1200</v>
      </c>
      <c r="E25" s="23">
        <f t="shared" ref="E25:E40" si="0">C25*D25</f>
        <v>2400</v>
      </c>
      <c r="F25" s="23">
        <f>+ROUND(E25*1.21,2)</f>
        <v>2904</v>
      </c>
      <c r="G25" s="35"/>
      <c r="H25" s="23">
        <f>ROUND(G25*C25,2)</f>
        <v>0</v>
      </c>
      <c r="I25" s="23">
        <f>+ROUND(H25*1.21,2)</f>
        <v>0</v>
      </c>
    </row>
    <row r="26" spans="1:14" x14ac:dyDescent="0.25">
      <c r="A26" s="24" t="s">
        <v>3</v>
      </c>
      <c r="B26" s="25" t="s">
        <v>2</v>
      </c>
      <c r="C26" s="25">
        <v>13</v>
      </c>
      <c r="D26" s="33">
        <v>75</v>
      </c>
      <c r="E26" s="23">
        <f t="shared" si="0"/>
        <v>975</v>
      </c>
      <c r="F26" s="23">
        <f t="shared" ref="F26:F40" si="1">+ROUND(E26*1.21,2)</f>
        <v>1179.75</v>
      </c>
      <c r="G26" s="35"/>
      <c r="H26" s="23">
        <f t="shared" ref="H26:H40" si="2">ROUND(G26*C26,2)</f>
        <v>0</v>
      </c>
      <c r="I26" s="23">
        <f t="shared" ref="I26:I68" si="3">+ROUND(H26*1.21,2)</f>
        <v>0</v>
      </c>
    </row>
    <row r="27" spans="1:14" x14ac:dyDescent="0.25">
      <c r="A27" s="24" t="s">
        <v>4</v>
      </c>
      <c r="B27" s="25" t="s">
        <v>5</v>
      </c>
      <c r="C27" s="25">
        <v>195</v>
      </c>
      <c r="D27" s="33">
        <v>45</v>
      </c>
      <c r="E27" s="23">
        <f t="shared" si="0"/>
        <v>8775</v>
      </c>
      <c r="F27" s="23">
        <f t="shared" si="1"/>
        <v>10617.75</v>
      </c>
      <c r="G27" s="35"/>
      <c r="H27" s="23">
        <f t="shared" si="2"/>
        <v>0</v>
      </c>
      <c r="I27" s="23">
        <f t="shared" si="3"/>
        <v>0</v>
      </c>
    </row>
    <row r="28" spans="1:14" x14ac:dyDescent="0.25">
      <c r="A28" s="24" t="s">
        <v>6</v>
      </c>
      <c r="B28" s="25" t="s">
        <v>5</v>
      </c>
      <c r="C28" s="25">
        <v>65</v>
      </c>
      <c r="D28" s="33">
        <v>85</v>
      </c>
      <c r="E28" s="23">
        <f t="shared" si="0"/>
        <v>5525</v>
      </c>
      <c r="F28" s="23">
        <f t="shared" si="1"/>
        <v>6685.25</v>
      </c>
      <c r="G28" s="35"/>
      <c r="H28" s="23">
        <f t="shared" si="2"/>
        <v>0</v>
      </c>
      <c r="I28" s="23">
        <f t="shared" si="3"/>
        <v>0</v>
      </c>
    </row>
    <row r="29" spans="1:14" x14ac:dyDescent="0.25">
      <c r="A29" s="24" t="s">
        <v>7</v>
      </c>
      <c r="B29" s="25" t="s">
        <v>5</v>
      </c>
      <c r="C29" s="25">
        <v>155</v>
      </c>
      <c r="D29" s="33">
        <v>65</v>
      </c>
      <c r="E29" s="23">
        <f t="shared" si="0"/>
        <v>10075</v>
      </c>
      <c r="F29" s="23">
        <f t="shared" si="1"/>
        <v>12190.75</v>
      </c>
      <c r="G29" s="35"/>
      <c r="H29" s="23">
        <f t="shared" si="2"/>
        <v>0</v>
      </c>
      <c r="I29" s="23">
        <f t="shared" si="3"/>
        <v>0</v>
      </c>
    </row>
    <row r="30" spans="1:14" x14ac:dyDescent="0.25">
      <c r="A30" s="24" t="s">
        <v>8</v>
      </c>
      <c r="B30" s="25" t="s">
        <v>5</v>
      </c>
      <c r="C30" s="25">
        <v>48</v>
      </c>
      <c r="D30" s="33">
        <v>98</v>
      </c>
      <c r="E30" s="23">
        <f t="shared" si="0"/>
        <v>4704</v>
      </c>
      <c r="F30" s="23">
        <f t="shared" si="1"/>
        <v>5691.84</v>
      </c>
      <c r="G30" s="35"/>
      <c r="H30" s="23">
        <f t="shared" si="2"/>
        <v>0</v>
      </c>
      <c r="I30" s="23">
        <f t="shared" si="3"/>
        <v>0</v>
      </c>
    </row>
    <row r="31" spans="1:14" x14ac:dyDescent="0.25">
      <c r="A31" s="24" t="s">
        <v>9</v>
      </c>
      <c r="B31" s="25" t="s">
        <v>5</v>
      </c>
      <c r="C31" s="25">
        <v>65</v>
      </c>
      <c r="D31" s="33">
        <v>95</v>
      </c>
      <c r="E31" s="23">
        <f t="shared" si="0"/>
        <v>6175</v>
      </c>
      <c r="F31" s="23">
        <f t="shared" si="1"/>
        <v>7471.75</v>
      </c>
      <c r="G31" s="35"/>
      <c r="H31" s="23">
        <f t="shared" si="2"/>
        <v>0</v>
      </c>
      <c r="I31" s="23">
        <f t="shared" si="3"/>
        <v>0</v>
      </c>
    </row>
    <row r="32" spans="1:14" x14ac:dyDescent="0.25">
      <c r="A32" s="24" t="s">
        <v>10</v>
      </c>
      <c r="B32" s="25" t="s">
        <v>5</v>
      </c>
      <c r="C32" s="25">
        <v>155</v>
      </c>
      <c r="D32" s="33">
        <v>15</v>
      </c>
      <c r="E32" s="23">
        <f t="shared" si="0"/>
        <v>2325</v>
      </c>
      <c r="F32" s="23">
        <f t="shared" si="1"/>
        <v>2813.25</v>
      </c>
      <c r="G32" s="35"/>
      <c r="H32" s="23">
        <f t="shared" si="2"/>
        <v>0</v>
      </c>
      <c r="I32" s="23">
        <f t="shared" si="3"/>
        <v>0</v>
      </c>
    </row>
    <row r="33" spans="1:9" x14ac:dyDescent="0.25">
      <c r="A33" s="24" t="s">
        <v>11</v>
      </c>
      <c r="B33" s="25" t="s">
        <v>5</v>
      </c>
      <c r="C33" s="25">
        <v>48</v>
      </c>
      <c r="D33" s="33">
        <v>28</v>
      </c>
      <c r="E33" s="23">
        <f t="shared" si="0"/>
        <v>1344</v>
      </c>
      <c r="F33" s="23">
        <f t="shared" si="1"/>
        <v>1626.24</v>
      </c>
      <c r="G33" s="35"/>
      <c r="H33" s="23">
        <f t="shared" si="2"/>
        <v>0</v>
      </c>
      <c r="I33" s="23">
        <f t="shared" si="3"/>
        <v>0</v>
      </c>
    </row>
    <row r="34" spans="1:9" x14ac:dyDescent="0.25">
      <c r="A34" s="24" t="s">
        <v>12</v>
      </c>
      <c r="B34" s="25" t="s">
        <v>2</v>
      </c>
      <c r="C34" s="25">
        <v>13</v>
      </c>
      <c r="D34" s="33">
        <v>425</v>
      </c>
      <c r="E34" s="23">
        <f t="shared" si="0"/>
        <v>5525</v>
      </c>
      <c r="F34" s="23">
        <f t="shared" si="1"/>
        <v>6685.25</v>
      </c>
      <c r="G34" s="35"/>
      <c r="H34" s="23">
        <f t="shared" si="2"/>
        <v>0</v>
      </c>
      <c r="I34" s="23">
        <f t="shared" si="3"/>
        <v>0</v>
      </c>
    </row>
    <row r="35" spans="1:9" x14ac:dyDescent="0.25">
      <c r="A35" s="24" t="s">
        <v>13</v>
      </c>
      <c r="B35" s="25" t="s">
        <v>2</v>
      </c>
      <c r="C35" s="25">
        <v>120</v>
      </c>
      <c r="D35" s="33">
        <v>25</v>
      </c>
      <c r="E35" s="23">
        <f t="shared" si="0"/>
        <v>3000</v>
      </c>
      <c r="F35" s="23">
        <f t="shared" si="1"/>
        <v>3630</v>
      </c>
      <c r="G35" s="35"/>
      <c r="H35" s="23">
        <f t="shared" si="2"/>
        <v>0</v>
      </c>
      <c r="I35" s="23">
        <f t="shared" si="3"/>
        <v>0</v>
      </c>
    </row>
    <row r="36" spans="1:9" x14ac:dyDescent="0.25">
      <c r="A36" s="24" t="s">
        <v>14</v>
      </c>
      <c r="B36" s="25" t="s">
        <v>2</v>
      </c>
      <c r="C36" s="25">
        <v>30</v>
      </c>
      <c r="D36" s="33">
        <v>28</v>
      </c>
      <c r="E36" s="23">
        <f t="shared" si="0"/>
        <v>840</v>
      </c>
      <c r="F36" s="23">
        <f t="shared" si="1"/>
        <v>1016.4</v>
      </c>
      <c r="G36" s="35"/>
      <c r="H36" s="23">
        <f t="shared" si="2"/>
        <v>0</v>
      </c>
      <c r="I36" s="23">
        <f t="shared" si="3"/>
        <v>0</v>
      </c>
    </row>
    <row r="37" spans="1:9" x14ac:dyDescent="0.25">
      <c r="A37" s="24" t="s">
        <v>15</v>
      </c>
      <c r="B37" s="25" t="s">
        <v>2</v>
      </c>
      <c r="C37" s="25">
        <v>26</v>
      </c>
      <c r="D37" s="33">
        <v>24</v>
      </c>
      <c r="E37" s="23">
        <f t="shared" si="0"/>
        <v>624</v>
      </c>
      <c r="F37" s="23">
        <f t="shared" si="1"/>
        <v>755.04</v>
      </c>
      <c r="G37" s="35"/>
      <c r="H37" s="23">
        <f t="shared" si="2"/>
        <v>0</v>
      </c>
      <c r="I37" s="23">
        <f t="shared" si="3"/>
        <v>0</v>
      </c>
    </row>
    <row r="38" spans="1:9" x14ac:dyDescent="0.25">
      <c r="A38" s="24" t="s">
        <v>16</v>
      </c>
      <c r="B38" s="25" t="s">
        <v>5</v>
      </c>
      <c r="C38" s="25">
        <v>124</v>
      </c>
      <c r="D38" s="33">
        <v>15</v>
      </c>
      <c r="E38" s="23">
        <f t="shared" si="0"/>
        <v>1860</v>
      </c>
      <c r="F38" s="23">
        <f t="shared" si="1"/>
        <v>2250.6</v>
      </c>
      <c r="G38" s="35"/>
      <c r="H38" s="23">
        <f t="shared" si="2"/>
        <v>0</v>
      </c>
      <c r="I38" s="23">
        <f t="shared" si="3"/>
        <v>0</v>
      </c>
    </row>
    <row r="39" spans="1:9" x14ac:dyDescent="0.25">
      <c r="A39" s="24" t="s">
        <v>17</v>
      </c>
      <c r="B39" s="25" t="s">
        <v>2</v>
      </c>
      <c r="C39" s="25">
        <v>3</v>
      </c>
      <c r="D39" s="33">
        <v>60</v>
      </c>
      <c r="E39" s="23">
        <f t="shared" si="0"/>
        <v>180</v>
      </c>
      <c r="F39" s="23">
        <f t="shared" si="1"/>
        <v>217.8</v>
      </c>
      <c r="G39" s="35"/>
      <c r="H39" s="23">
        <f t="shared" si="2"/>
        <v>0</v>
      </c>
      <c r="I39" s="23">
        <f t="shared" si="3"/>
        <v>0</v>
      </c>
    </row>
    <row r="40" spans="1:9" x14ac:dyDescent="0.25">
      <c r="A40" s="24" t="s">
        <v>18</v>
      </c>
      <c r="B40" s="25" t="s">
        <v>2</v>
      </c>
      <c r="C40" s="25">
        <v>159</v>
      </c>
      <c r="D40" s="33">
        <v>13</v>
      </c>
      <c r="E40" s="23">
        <f t="shared" si="0"/>
        <v>2067</v>
      </c>
      <c r="F40" s="23">
        <f t="shared" si="1"/>
        <v>2501.0700000000002</v>
      </c>
      <c r="G40" s="35"/>
      <c r="H40" s="23">
        <f t="shared" si="2"/>
        <v>0</v>
      </c>
      <c r="I40" s="23">
        <f t="shared" si="3"/>
        <v>0</v>
      </c>
    </row>
    <row r="41" spans="1:9" x14ac:dyDescent="0.25">
      <c r="A41" s="26" t="s">
        <v>19</v>
      </c>
      <c r="B41" s="27"/>
      <c r="C41" s="27"/>
      <c r="D41" s="34"/>
      <c r="E41" s="27"/>
      <c r="F41" s="27"/>
      <c r="G41" s="34"/>
      <c r="H41" s="27"/>
      <c r="I41" s="28"/>
    </row>
    <row r="42" spans="1:9" x14ac:dyDescent="0.25">
      <c r="A42" s="24" t="s">
        <v>20</v>
      </c>
      <c r="B42" s="25" t="s">
        <v>2</v>
      </c>
      <c r="C42" s="25">
        <v>0</v>
      </c>
      <c r="D42" s="33">
        <v>550</v>
      </c>
      <c r="E42" s="23">
        <f>C42*D42</f>
        <v>0</v>
      </c>
      <c r="F42" s="23">
        <f t="shared" ref="F42:F45" si="4">+ROUND(E42*1.21,2)</f>
        <v>0</v>
      </c>
      <c r="G42" s="35"/>
      <c r="H42" s="23">
        <f t="shared" ref="H42:H45" si="5">ROUND(G42*C42,2)</f>
        <v>0</v>
      </c>
      <c r="I42" s="23">
        <f t="shared" si="3"/>
        <v>0</v>
      </c>
    </row>
    <row r="43" spans="1:9" x14ac:dyDescent="0.25">
      <c r="A43" s="24" t="s">
        <v>21</v>
      </c>
      <c r="B43" s="25" t="s">
        <v>2</v>
      </c>
      <c r="C43" s="25">
        <v>0</v>
      </c>
      <c r="D43" s="33">
        <v>22</v>
      </c>
      <c r="E43" s="23">
        <f>C43*D43</f>
        <v>0</v>
      </c>
      <c r="F43" s="23">
        <f t="shared" si="4"/>
        <v>0</v>
      </c>
      <c r="G43" s="35"/>
      <c r="H43" s="23">
        <f t="shared" si="5"/>
        <v>0</v>
      </c>
      <c r="I43" s="23">
        <f t="shared" si="3"/>
        <v>0</v>
      </c>
    </row>
    <row r="44" spans="1:9" x14ac:dyDescent="0.25">
      <c r="A44" s="24" t="s">
        <v>22</v>
      </c>
      <c r="B44" s="25" t="s">
        <v>2</v>
      </c>
      <c r="C44" s="25">
        <v>0</v>
      </c>
      <c r="D44" s="33">
        <v>280</v>
      </c>
      <c r="E44" s="23">
        <f>C44*D44</f>
        <v>0</v>
      </c>
      <c r="F44" s="23">
        <f t="shared" si="4"/>
        <v>0</v>
      </c>
      <c r="G44" s="35"/>
      <c r="H44" s="23">
        <f t="shared" si="5"/>
        <v>0</v>
      </c>
      <c r="I44" s="23">
        <f t="shared" si="3"/>
        <v>0</v>
      </c>
    </row>
    <row r="45" spans="1:9" x14ac:dyDescent="0.25">
      <c r="A45" s="24" t="s">
        <v>23</v>
      </c>
      <c r="B45" s="25" t="s">
        <v>5</v>
      </c>
      <c r="C45" s="25">
        <v>0</v>
      </c>
      <c r="D45" s="33">
        <v>15</v>
      </c>
      <c r="E45" s="23">
        <f>C45*D45</f>
        <v>0</v>
      </c>
      <c r="F45" s="23">
        <f t="shared" si="4"/>
        <v>0</v>
      </c>
      <c r="G45" s="35"/>
      <c r="H45" s="23">
        <f t="shared" si="5"/>
        <v>0</v>
      </c>
      <c r="I45" s="23">
        <f t="shared" si="3"/>
        <v>0</v>
      </c>
    </row>
    <row r="46" spans="1:9" x14ac:dyDescent="0.25">
      <c r="A46" s="26" t="s">
        <v>67</v>
      </c>
      <c r="B46" s="27"/>
      <c r="C46" s="27"/>
      <c r="D46" s="34"/>
      <c r="E46" s="27"/>
      <c r="F46" s="27"/>
      <c r="G46" s="34"/>
      <c r="H46" s="27"/>
      <c r="I46" s="28"/>
    </row>
    <row r="47" spans="1:9" x14ac:dyDescent="0.25">
      <c r="A47" s="24" t="s">
        <v>24</v>
      </c>
      <c r="B47" s="25" t="s">
        <v>2</v>
      </c>
      <c r="C47" s="25">
        <v>24</v>
      </c>
      <c r="D47" s="33">
        <v>30</v>
      </c>
      <c r="E47" s="23">
        <f t="shared" ref="E47:E59" si="6">C47*D47</f>
        <v>720</v>
      </c>
      <c r="F47" s="23">
        <f t="shared" ref="F47:F59" si="7">+ROUND(E47*1.21,2)</f>
        <v>871.2</v>
      </c>
      <c r="G47" s="35"/>
      <c r="H47" s="23">
        <f t="shared" ref="H47:H59" si="8">ROUND(G47*C47,2)</f>
        <v>0</v>
      </c>
      <c r="I47" s="23">
        <f t="shared" si="3"/>
        <v>0</v>
      </c>
    </row>
    <row r="48" spans="1:9" x14ac:dyDescent="0.25">
      <c r="A48" s="24" t="s">
        <v>25</v>
      </c>
      <c r="B48" s="25" t="s">
        <v>2</v>
      </c>
      <c r="C48" s="25">
        <v>24</v>
      </c>
      <c r="D48" s="33">
        <v>30</v>
      </c>
      <c r="E48" s="23">
        <f t="shared" si="6"/>
        <v>720</v>
      </c>
      <c r="F48" s="23">
        <f t="shared" si="7"/>
        <v>871.2</v>
      </c>
      <c r="G48" s="35"/>
      <c r="H48" s="23">
        <f t="shared" si="8"/>
        <v>0</v>
      </c>
      <c r="I48" s="23">
        <f t="shared" si="3"/>
        <v>0</v>
      </c>
    </row>
    <row r="49" spans="1:9" x14ac:dyDescent="0.25">
      <c r="A49" s="24" t="s">
        <v>26</v>
      </c>
      <c r="B49" s="25" t="s">
        <v>2</v>
      </c>
      <c r="C49" s="25">
        <v>24</v>
      </c>
      <c r="D49" s="33">
        <v>16</v>
      </c>
      <c r="E49" s="23">
        <f t="shared" si="6"/>
        <v>384</v>
      </c>
      <c r="F49" s="23">
        <f t="shared" si="7"/>
        <v>464.64</v>
      </c>
      <c r="G49" s="35"/>
      <c r="H49" s="23">
        <f t="shared" si="8"/>
        <v>0</v>
      </c>
      <c r="I49" s="23">
        <f t="shared" si="3"/>
        <v>0</v>
      </c>
    </row>
    <row r="50" spans="1:9" x14ac:dyDescent="0.25">
      <c r="A50" s="24" t="s">
        <v>27</v>
      </c>
      <c r="B50" s="25" t="s">
        <v>2</v>
      </c>
      <c r="C50" s="25">
        <v>24</v>
      </c>
      <c r="D50" s="33">
        <v>12</v>
      </c>
      <c r="E50" s="23">
        <f t="shared" si="6"/>
        <v>288</v>
      </c>
      <c r="F50" s="23">
        <f t="shared" si="7"/>
        <v>348.48</v>
      </c>
      <c r="G50" s="35"/>
      <c r="H50" s="23">
        <f t="shared" si="8"/>
        <v>0</v>
      </c>
      <c r="I50" s="23">
        <f t="shared" si="3"/>
        <v>0</v>
      </c>
    </row>
    <row r="51" spans="1:9" x14ac:dyDescent="0.25">
      <c r="A51" s="24" t="s">
        <v>28</v>
      </c>
      <c r="B51" s="25" t="s">
        <v>2</v>
      </c>
      <c r="C51" s="25">
        <v>16</v>
      </c>
      <c r="D51" s="33">
        <v>46</v>
      </c>
      <c r="E51" s="23">
        <f t="shared" si="6"/>
        <v>736</v>
      </c>
      <c r="F51" s="23">
        <f t="shared" si="7"/>
        <v>890.56</v>
      </c>
      <c r="G51" s="35"/>
      <c r="H51" s="23">
        <f t="shared" si="8"/>
        <v>0</v>
      </c>
      <c r="I51" s="23">
        <f t="shared" si="3"/>
        <v>0</v>
      </c>
    </row>
    <row r="52" spans="1:9" x14ac:dyDescent="0.25">
      <c r="A52" s="24" t="s">
        <v>29</v>
      </c>
      <c r="B52" s="25" t="s">
        <v>2</v>
      </c>
      <c r="C52" s="25">
        <v>12</v>
      </c>
      <c r="D52" s="33">
        <v>54</v>
      </c>
      <c r="E52" s="23">
        <f t="shared" si="6"/>
        <v>648</v>
      </c>
      <c r="F52" s="23">
        <f t="shared" si="7"/>
        <v>784.08</v>
      </c>
      <c r="G52" s="35"/>
      <c r="H52" s="23">
        <f t="shared" si="8"/>
        <v>0</v>
      </c>
      <c r="I52" s="23">
        <f t="shared" si="3"/>
        <v>0</v>
      </c>
    </row>
    <row r="53" spans="1:9" x14ac:dyDescent="0.25">
      <c r="A53" s="24" t="s">
        <v>30</v>
      </c>
      <c r="B53" s="25" t="s">
        <v>2</v>
      </c>
      <c r="C53" s="25">
        <v>10</v>
      </c>
      <c r="D53" s="33">
        <v>90</v>
      </c>
      <c r="E53" s="23">
        <f t="shared" si="6"/>
        <v>900</v>
      </c>
      <c r="F53" s="23">
        <f t="shared" si="7"/>
        <v>1089</v>
      </c>
      <c r="G53" s="35"/>
      <c r="H53" s="23">
        <f t="shared" si="8"/>
        <v>0</v>
      </c>
      <c r="I53" s="23">
        <f t="shared" si="3"/>
        <v>0</v>
      </c>
    </row>
    <row r="54" spans="1:9" x14ac:dyDescent="0.25">
      <c r="A54" s="24" t="s">
        <v>31</v>
      </c>
      <c r="B54" s="25" t="s">
        <v>2</v>
      </c>
      <c r="C54" s="25">
        <v>8</v>
      </c>
      <c r="D54" s="33">
        <v>140</v>
      </c>
      <c r="E54" s="23">
        <f t="shared" si="6"/>
        <v>1120</v>
      </c>
      <c r="F54" s="23">
        <f t="shared" si="7"/>
        <v>1355.2</v>
      </c>
      <c r="G54" s="35"/>
      <c r="H54" s="23">
        <f t="shared" si="8"/>
        <v>0</v>
      </c>
      <c r="I54" s="23">
        <f t="shared" si="3"/>
        <v>0</v>
      </c>
    </row>
    <row r="55" spans="1:9" x14ac:dyDescent="0.25">
      <c r="A55" s="24" t="s">
        <v>32</v>
      </c>
      <c r="B55" s="25" t="s">
        <v>2</v>
      </c>
      <c r="C55" s="25">
        <v>3</v>
      </c>
      <c r="D55" s="33">
        <v>115</v>
      </c>
      <c r="E55" s="23">
        <f t="shared" si="6"/>
        <v>345</v>
      </c>
      <c r="F55" s="23">
        <f t="shared" si="7"/>
        <v>417.45</v>
      </c>
      <c r="G55" s="35"/>
      <c r="H55" s="23">
        <f t="shared" si="8"/>
        <v>0</v>
      </c>
      <c r="I55" s="23">
        <f t="shared" si="3"/>
        <v>0</v>
      </c>
    </row>
    <row r="56" spans="1:9" x14ac:dyDescent="0.25">
      <c r="A56" s="24" t="s">
        <v>33</v>
      </c>
      <c r="B56" s="25" t="s">
        <v>2</v>
      </c>
      <c r="C56" s="25">
        <v>12</v>
      </c>
      <c r="D56" s="33">
        <v>35</v>
      </c>
      <c r="E56" s="23">
        <f t="shared" si="6"/>
        <v>420</v>
      </c>
      <c r="F56" s="23">
        <f t="shared" si="7"/>
        <v>508.2</v>
      </c>
      <c r="G56" s="35"/>
      <c r="H56" s="23">
        <f t="shared" si="8"/>
        <v>0</v>
      </c>
      <c r="I56" s="23">
        <f t="shared" si="3"/>
        <v>0</v>
      </c>
    </row>
    <row r="57" spans="1:9" x14ac:dyDescent="0.25">
      <c r="A57" s="24" t="s">
        <v>34</v>
      </c>
      <c r="B57" s="25" t="s">
        <v>2</v>
      </c>
      <c r="C57" s="25">
        <v>12</v>
      </c>
      <c r="D57" s="33">
        <v>36</v>
      </c>
      <c r="E57" s="23">
        <f t="shared" si="6"/>
        <v>432</v>
      </c>
      <c r="F57" s="23">
        <f t="shared" si="7"/>
        <v>522.72</v>
      </c>
      <c r="G57" s="35"/>
      <c r="H57" s="23">
        <f t="shared" si="8"/>
        <v>0</v>
      </c>
      <c r="I57" s="23">
        <f t="shared" si="3"/>
        <v>0</v>
      </c>
    </row>
    <row r="58" spans="1:9" x14ac:dyDescent="0.25">
      <c r="A58" s="24" t="s">
        <v>35</v>
      </c>
      <c r="B58" s="25" t="s">
        <v>2</v>
      </c>
      <c r="C58" s="25">
        <v>10</v>
      </c>
      <c r="D58" s="33">
        <v>25</v>
      </c>
      <c r="E58" s="23">
        <f t="shared" si="6"/>
        <v>250</v>
      </c>
      <c r="F58" s="23">
        <f t="shared" si="7"/>
        <v>302.5</v>
      </c>
      <c r="G58" s="35"/>
      <c r="H58" s="23">
        <f t="shared" si="8"/>
        <v>0</v>
      </c>
      <c r="I58" s="23">
        <f t="shared" si="3"/>
        <v>0</v>
      </c>
    </row>
    <row r="59" spans="1:9" x14ac:dyDescent="0.25">
      <c r="A59" s="24" t="s">
        <v>36</v>
      </c>
      <c r="B59" s="25" t="s">
        <v>2</v>
      </c>
      <c r="C59" s="25">
        <v>10</v>
      </c>
      <c r="D59" s="33">
        <v>75</v>
      </c>
      <c r="E59" s="23">
        <f t="shared" si="6"/>
        <v>750</v>
      </c>
      <c r="F59" s="23">
        <f t="shared" si="7"/>
        <v>907.5</v>
      </c>
      <c r="G59" s="35"/>
      <c r="H59" s="23">
        <f t="shared" si="8"/>
        <v>0</v>
      </c>
      <c r="I59" s="23">
        <f t="shared" si="3"/>
        <v>0</v>
      </c>
    </row>
    <row r="60" spans="1:9" x14ac:dyDescent="0.25">
      <c r="A60" s="26" t="s">
        <v>37</v>
      </c>
      <c r="B60" s="27"/>
      <c r="C60" s="27"/>
      <c r="D60" s="34"/>
      <c r="E60" s="27"/>
      <c r="F60" s="27"/>
      <c r="G60" s="34"/>
      <c r="H60" s="27"/>
      <c r="I60" s="28"/>
    </row>
    <row r="61" spans="1:9" x14ac:dyDescent="0.25">
      <c r="A61" s="24" t="s">
        <v>38</v>
      </c>
      <c r="B61" s="25" t="s">
        <v>2</v>
      </c>
      <c r="C61" s="25">
        <v>1</v>
      </c>
      <c r="D61" s="33">
        <v>2600</v>
      </c>
      <c r="E61" s="23">
        <f>C61*D61</f>
        <v>2600</v>
      </c>
      <c r="F61" s="23">
        <f t="shared" ref="F61:F62" si="9">+ROUND(E61*1.21,2)</f>
        <v>3146</v>
      </c>
      <c r="G61" s="35"/>
      <c r="H61" s="23">
        <f t="shared" ref="H61:H62" si="10">ROUND(G61*C61,2)</f>
        <v>0</v>
      </c>
      <c r="I61" s="23">
        <f t="shared" si="3"/>
        <v>0</v>
      </c>
    </row>
    <row r="62" spans="1:9" x14ac:dyDescent="0.25">
      <c r="A62" s="24" t="s">
        <v>39</v>
      </c>
      <c r="B62" s="25" t="s">
        <v>2</v>
      </c>
      <c r="C62" s="25">
        <v>1</v>
      </c>
      <c r="D62" s="33">
        <v>250</v>
      </c>
      <c r="E62" s="23">
        <f>C62*D62</f>
        <v>250</v>
      </c>
      <c r="F62" s="23">
        <f t="shared" si="9"/>
        <v>302.5</v>
      </c>
      <c r="G62" s="35"/>
      <c r="H62" s="23">
        <f t="shared" si="10"/>
        <v>0</v>
      </c>
      <c r="I62" s="23">
        <f t="shared" si="3"/>
        <v>0</v>
      </c>
    </row>
    <row r="63" spans="1:9" x14ac:dyDescent="0.25">
      <c r="A63" s="26" t="s">
        <v>40</v>
      </c>
      <c r="B63" s="27"/>
      <c r="C63" s="27"/>
      <c r="D63" s="34"/>
      <c r="E63" s="27"/>
      <c r="F63" s="27"/>
      <c r="G63" s="34"/>
      <c r="H63" s="27"/>
      <c r="I63" s="28"/>
    </row>
    <row r="64" spans="1:9" x14ac:dyDescent="0.25">
      <c r="A64" s="24" t="s">
        <v>41</v>
      </c>
      <c r="B64" s="25" t="s">
        <v>5</v>
      </c>
      <c r="C64" s="25">
        <v>0</v>
      </c>
      <c r="D64" s="33">
        <v>14</v>
      </c>
      <c r="E64" s="23">
        <f>C64*D64</f>
        <v>0</v>
      </c>
      <c r="F64" s="23">
        <f t="shared" ref="F64:F69" si="11">+ROUND(E64*1.21,2)</f>
        <v>0</v>
      </c>
      <c r="G64" s="35"/>
      <c r="H64" s="23">
        <f t="shared" ref="H64:H68" si="12">ROUND(G64*C64,2)</f>
        <v>0</v>
      </c>
      <c r="I64" s="23">
        <f t="shared" si="3"/>
        <v>0</v>
      </c>
    </row>
    <row r="65" spans="1:9" x14ac:dyDescent="0.25">
      <c r="A65" s="24" t="s">
        <v>42</v>
      </c>
      <c r="B65" s="25" t="s">
        <v>2</v>
      </c>
      <c r="C65" s="25">
        <v>0</v>
      </c>
      <c r="D65" s="33">
        <v>450</v>
      </c>
      <c r="E65" s="23">
        <f>C65*D65</f>
        <v>0</v>
      </c>
      <c r="F65" s="23">
        <f t="shared" si="11"/>
        <v>0</v>
      </c>
      <c r="G65" s="35"/>
      <c r="H65" s="23">
        <f t="shared" si="12"/>
        <v>0</v>
      </c>
      <c r="I65" s="23">
        <f t="shared" si="3"/>
        <v>0</v>
      </c>
    </row>
    <row r="66" spans="1:9" x14ac:dyDescent="0.25">
      <c r="A66" s="24" t="s">
        <v>43</v>
      </c>
      <c r="B66" s="25" t="s">
        <v>2</v>
      </c>
      <c r="C66" s="25">
        <v>0</v>
      </c>
      <c r="D66" s="33">
        <v>750</v>
      </c>
      <c r="E66" s="23">
        <f>C66*D66</f>
        <v>0</v>
      </c>
      <c r="F66" s="23">
        <f t="shared" si="11"/>
        <v>0</v>
      </c>
      <c r="G66" s="35"/>
      <c r="H66" s="23">
        <f t="shared" si="12"/>
        <v>0</v>
      </c>
      <c r="I66" s="23">
        <f t="shared" si="3"/>
        <v>0</v>
      </c>
    </row>
    <row r="67" spans="1:9" x14ac:dyDescent="0.25">
      <c r="A67" s="24" t="s">
        <v>44</v>
      </c>
      <c r="B67" s="25" t="s">
        <v>2</v>
      </c>
      <c r="C67" s="25">
        <v>0</v>
      </c>
      <c r="D67" s="33">
        <v>350</v>
      </c>
      <c r="E67" s="23">
        <f>C67*D67</f>
        <v>0</v>
      </c>
      <c r="F67" s="23">
        <f t="shared" si="11"/>
        <v>0</v>
      </c>
      <c r="G67" s="35"/>
      <c r="H67" s="23">
        <f t="shared" si="12"/>
        <v>0</v>
      </c>
      <c r="I67" s="23">
        <f t="shared" si="3"/>
        <v>0</v>
      </c>
    </row>
    <row r="68" spans="1:9" ht="15.75" thickBot="1" x14ac:dyDescent="0.3">
      <c r="A68" s="24" t="s">
        <v>45</v>
      </c>
      <c r="B68" s="25" t="s">
        <v>2</v>
      </c>
      <c r="C68" s="25">
        <v>0</v>
      </c>
      <c r="D68" s="33">
        <v>35</v>
      </c>
      <c r="E68" s="30">
        <f>C68*D68</f>
        <v>0</v>
      </c>
      <c r="F68" s="30">
        <f t="shared" si="11"/>
        <v>0</v>
      </c>
      <c r="G68" s="35"/>
      <c r="H68" s="23">
        <f t="shared" si="12"/>
        <v>0</v>
      </c>
      <c r="I68" s="23">
        <f t="shared" si="3"/>
        <v>0</v>
      </c>
    </row>
    <row r="69" spans="1:9" ht="15.75" thickBot="1" x14ac:dyDescent="0.3">
      <c r="E69" s="31">
        <f>SUM(E25:E68)</f>
        <v>66957</v>
      </c>
      <c r="F69" s="32">
        <f t="shared" si="11"/>
        <v>81017.97</v>
      </c>
      <c r="H69" s="31">
        <f>SUM(H25:H68)</f>
        <v>0</v>
      </c>
      <c r="I69" s="32">
        <f t="shared" ref="I69" si="13">+ROUND(H69*1.21,2)</f>
        <v>0</v>
      </c>
    </row>
    <row r="71" spans="1:9" x14ac:dyDescent="0.25">
      <c r="A71" s="16" t="s">
        <v>66</v>
      </c>
    </row>
    <row r="72" spans="1:9" ht="18" x14ac:dyDescent="0.25">
      <c r="A72" s="17" t="s">
        <v>68</v>
      </c>
    </row>
    <row r="73" spans="1:9" x14ac:dyDescent="0.25">
      <c r="A73" s="53" t="s">
        <v>69</v>
      </c>
      <c r="B73" s="53"/>
      <c r="C73" s="53"/>
      <c r="D73" s="53"/>
      <c r="E73" s="53"/>
      <c r="F73" s="53"/>
      <c r="G73" s="53"/>
      <c r="H73" s="53"/>
      <c r="I73" s="53"/>
    </row>
    <row r="74" spans="1:9" x14ac:dyDescent="0.25">
      <c r="A74" s="37" t="s">
        <v>70</v>
      </c>
    </row>
    <row r="76" spans="1:9" ht="26.25" x14ac:dyDescent="0.25">
      <c r="A76" s="29" t="s">
        <v>71</v>
      </c>
      <c r="E76" s="36"/>
    </row>
    <row r="79" spans="1:9" x14ac:dyDescent="0.25">
      <c r="E79" s="36"/>
    </row>
  </sheetData>
  <mergeCells count="26">
    <mergeCell ref="A7:J7"/>
    <mergeCell ref="A9:B9"/>
    <mergeCell ref="A10:B10"/>
    <mergeCell ref="A12:B12"/>
    <mergeCell ref="A73:I73"/>
    <mergeCell ref="C20:J20"/>
    <mergeCell ref="A16:B16"/>
    <mergeCell ref="A17:B17"/>
    <mergeCell ref="A13:B13"/>
    <mergeCell ref="A14:B14"/>
    <mergeCell ref="A15:B15"/>
    <mergeCell ref="A22:F22"/>
    <mergeCell ref="G22:I22"/>
    <mergeCell ref="C9:J9"/>
    <mergeCell ref="C10:J10"/>
    <mergeCell ref="C12:J12"/>
    <mergeCell ref="C13:J13"/>
    <mergeCell ref="C14:J14"/>
    <mergeCell ref="C15:J15"/>
    <mergeCell ref="C16:J16"/>
    <mergeCell ref="C17:J17"/>
    <mergeCell ref="A18:B18"/>
    <mergeCell ref="A19:B19"/>
    <mergeCell ref="A20:B20"/>
    <mergeCell ref="C18:J18"/>
    <mergeCell ref="C19:J19"/>
  </mergeCells>
  <printOptions horizontalCentered="1"/>
  <pageMargins left="0.23622047244094491" right="0.23622047244094491" top="1.1417322834645669" bottom="0.74803149606299213" header="0.31496062992125984" footer="0.31496062992125984"/>
  <pageSetup paperSize="9" scale="48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Annex 3 OE</vt:lpstr>
      <vt:lpstr>Hoja2</vt:lpstr>
      <vt:lpstr>Hoja3</vt:lpstr>
      <vt:lpstr>'Annex 3 OE'!Àrea_d'impressió</vt:lpstr>
    </vt:vector>
  </TitlesOfParts>
  <Manager/>
  <Company>Hospital Clinic i Provincial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FLOPEZ</dc:creator>
  <cp:keywords/>
  <dc:description/>
  <cp:lastModifiedBy>BARALDES, DANIEL (UC-DIR.ECON)</cp:lastModifiedBy>
  <cp:revision/>
  <cp:lastPrinted>2026-02-13T08:11:08Z</cp:lastPrinted>
  <dcterms:created xsi:type="dcterms:W3CDTF">2025-11-18T08:53:09Z</dcterms:created>
  <dcterms:modified xsi:type="dcterms:W3CDTF">2026-02-13T08:11:30Z</dcterms:modified>
  <cp:category/>
  <cp:contentStatus/>
</cp:coreProperties>
</file>