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isotec-my.sharepoint.com/personal/m_badenas_proisotec_cat/Documents/Escritorio/"/>
    </mc:Choice>
  </mc:AlternateContent>
  <xr:revisionPtr revIDLastSave="0" documentId="8_{C81C95B4-1C3D-4192-92E7-A41372D4DBD1}" xr6:coauthVersionLast="47" xr6:coauthVersionMax="47" xr10:uidLastSave="{00000000-0000-0000-0000-000000000000}"/>
  <bookViews>
    <workbookView xWindow="28680" yWindow="-120" windowWidth="29040" windowHeight="15720" xr2:uid="{D10C5405-198D-4688-8A2F-EDBBD356DA80}"/>
  </bookViews>
  <sheets>
    <sheet name="Full1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7" i="1" l="1"/>
  <c r="K168" i="1"/>
  <c r="L171" i="1"/>
  <c r="L168" i="1" s="1"/>
  <c r="M169" i="1"/>
  <c r="K4" i="1"/>
  <c r="K138" i="1"/>
  <c r="M161" i="1"/>
  <c r="M159" i="1"/>
  <c r="M157" i="1"/>
  <c r="M155" i="1"/>
  <c r="M153" i="1"/>
  <c r="M151" i="1"/>
  <c r="M149" i="1"/>
  <c r="M147" i="1"/>
  <c r="M145" i="1"/>
  <c r="M143" i="1"/>
  <c r="M141" i="1"/>
  <c r="M139" i="1"/>
  <c r="L163" i="1" s="1"/>
  <c r="K97" i="1"/>
  <c r="M134" i="1"/>
  <c r="M132" i="1"/>
  <c r="M130" i="1"/>
  <c r="M128" i="1"/>
  <c r="M126" i="1"/>
  <c r="M124" i="1"/>
  <c r="M122" i="1"/>
  <c r="M120" i="1"/>
  <c r="M118" i="1"/>
  <c r="M116" i="1"/>
  <c r="M114" i="1"/>
  <c r="M112" i="1"/>
  <c r="M110" i="1"/>
  <c r="M108" i="1"/>
  <c r="M106" i="1"/>
  <c r="M104" i="1"/>
  <c r="M102" i="1"/>
  <c r="M100" i="1"/>
  <c r="M98" i="1"/>
  <c r="L136" i="1" s="1"/>
  <c r="K30" i="1"/>
  <c r="M93" i="1"/>
  <c r="M91" i="1"/>
  <c r="M89" i="1"/>
  <c r="M87" i="1"/>
  <c r="M85" i="1"/>
  <c r="M83" i="1"/>
  <c r="M81" i="1"/>
  <c r="M79" i="1"/>
  <c r="M77" i="1"/>
  <c r="M75" i="1"/>
  <c r="M73" i="1"/>
  <c r="M71" i="1"/>
  <c r="M69" i="1"/>
  <c r="M67" i="1"/>
  <c r="M65" i="1"/>
  <c r="M63" i="1"/>
  <c r="M61" i="1"/>
  <c r="M59" i="1"/>
  <c r="M57" i="1"/>
  <c r="M55" i="1"/>
  <c r="M53" i="1"/>
  <c r="M51" i="1"/>
  <c r="M49" i="1"/>
  <c r="M47" i="1"/>
  <c r="M45" i="1"/>
  <c r="M43" i="1"/>
  <c r="M41" i="1"/>
  <c r="M39" i="1"/>
  <c r="M37" i="1"/>
  <c r="M35" i="1"/>
  <c r="M33" i="1"/>
  <c r="M31" i="1"/>
  <c r="L95" i="1" s="1"/>
  <c r="K5" i="1"/>
  <c r="M26" i="1"/>
  <c r="M24" i="1"/>
  <c r="M22" i="1"/>
  <c r="M20" i="1"/>
  <c r="M18" i="1"/>
  <c r="M16" i="1"/>
  <c r="M14" i="1"/>
  <c r="M12" i="1"/>
  <c r="M10" i="1"/>
  <c r="L28" i="1" s="1"/>
  <c r="M8" i="1"/>
  <c r="M6" i="1"/>
  <c r="L97" i="1" l="1"/>
  <c r="M136" i="1"/>
  <c r="M97" i="1" s="1"/>
  <c r="L30" i="1"/>
  <c r="M95" i="1"/>
  <c r="M30" i="1" s="1"/>
  <c r="L5" i="1"/>
  <c r="M28" i="1"/>
  <c r="M5" i="1" s="1"/>
  <c r="L165" i="1" s="1"/>
  <c r="L138" i="1"/>
  <c r="M163" i="1"/>
  <c r="M138" i="1" s="1"/>
  <c r="M171" i="1"/>
  <c r="M168" i="1" s="1"/>
  <c r="L173" i="1" s="1"/>
  <c r="L167" i="1" l="1"/>
  <c r="M173" i="1"/>
  <c r="M167" i="1" s="1"/>
  <c r="L4" i="1"/>
  <c r="M165" i="1"/>
  <c r="M4" i="1" s="1"/>
  <c r="L175" i="1" s="1"/>
  <c r="M17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Marta Badenas (Proisotec Enginyeria)</author>
  </authors>
  <commentList>
    <comment ref="A3" authorId="0" shapeId="0" xr:uid="{CF267461-986D-47D2-AF1A-CE8E88EFB33D}">
      <text>
        <r>
          <rPr>
            <b/>
            <sz val="9"/>
            <color indexed="81"/>
            <rFont val="Tahoma"/>
            <family val="2"/>
          </rPr>
          <t>Código único que identifica el concepto. Ver colores en "Entorno de trabajo: Apariencia"
Es el primer campo que hay que rellenar para crear un concepto.
Al escribir un código:
• Si no existe en la obra, se crea un concepto nuevo
• Si ya figura en otro lugar de la obra, se inserta también bajo el concepto superior
• Si deriva de un concepto paramétrico, se inserta el concepto derivado
Es sensible a la opción "Archivo: Entorno de trabajo: Generales: Aceptar códigos en minúsculas"
Los conceptos de tipo subtotal calculan la suma de los importes de los conceptos anteriores y sus códigos comienzan por el carácter 'Ʃ'. Pueden incluirse varios niveles de subtotales jerárquicos. Para insertar 'Ʃ' abra el "Mapa de caracteres" de Windows y busque el símbolo "Suma".
Los conceptos de tipo porcentaje calculan un porcentaje sobre los importes de los conceptos que están por encima de ellos en un análisis de precios y sus códigos contienen el símbolo '%'.
Los conceptos cuyo código comienza por 'Ʃ%', 'ƩƩ%' o 'ƩƩƩ%' calculan porcentajes sobre los distintos niveles de subtotales.</t>
        </r>
      </text>
    </comment>
    <comment ref="B3" authorId="0" shapeId="0" xr:uid="{B5235B52-5110-4BE1-AA94-CA4755B96791}">
      <text>
        <r>
          <rPr>
            <b/>
            <sz val="9"/>
            <color indexed="81"/>
            <rFont val="Tahoma"/>
            <family val="2"/>
          </rPr>
          <t>Naturaleza del concepto o de la entidad (ver menú contextual)</t>
        </r>
      </text>
    </comment>
    <comment ref="C3" authorId="0" shapeId="0" xr:uid="{C669B4FC-3A54-4A53-A417-A573650776BE}">
      <text>
        <r>
          <rPr>
            <b/>
            <sz val="9"/>
            <color indexed="81"/>
            <rFont val="Tahoma"/>
            <family val="2"/>
          </rPr>
          <t>Unidad de medida a la que se refiere el precio unitario
Las unidades de tiempo de la maquinaria y la mano de obra afectan a los cálculos de duraciones y recursos
D*, d*: Dias x Horas laborables del día (Obra.CalcDurLab)
S*, s*, W*, w*: Semanas x 5 días
M*, m*: Meses x Días laborables del mes (Obra.CalcDurMes)
A*, a*, Y*, y*: Años x 12</t>
        </r>
      </text>
    </comment>
    <comment ref="D3" authorId="0" shapeId="0" xr:uid="{F81B64FD-BD26-4E89-8FE9-4888362B1A19}">
      <text>
        <r>
          <rPr>
            <b/>
            <sz val="9"/>
            <color indexed="81"/>
            <rFont val="Tahoma"/>
            <family val="2"/>
          </rPr>
          <t>Texto breve que facilita la visualización, la búsqueda y la impresión del concepto en lugar del texto
El color corresponde al estado, que se modifica con el menú contextual, actualizándose la fecha del color correspondiente</t>
        </r>
      </text>
    </comment>
    <comment ref="E3" authorId="0" shapeId="0" xr:uid="{8DEF57E3-22C8-45CD-A1F4-E6927337DA03}">
      <text>
        <r>
          <rPr>
            <b/>
            <sz val="9"/>
            <color indexed="81"/>
            <rFont val="Tahoma"/>
            <family val="2"/>
          </rPr>
          <t>Revit: "-" + Texto del parámetro "Comentarios" del elemento
Si no existe se compone con: Planta + Orientación + Área + Zona + TipoBIM</t>
        </r>
      </text>
    </comment>
    <comment ref="F3" authorId="0" shapeId="0" xr:uid="{9159B5E1-80D4-41E0-9F1E-797ACA6C5D91}">
      <text>
        <r>
          <rPr>
            <b/>
            <sz val="9"/>
            <color indexed="81"/>
            <rFont val="Tahoma"/>
            <family val="2"/>
          </rPr>
          <t>Columna A: Número de unidades iguales de la línea de medición</t>
        </r>
      </text>
    </comment>
    <comment ref="G3" authorId="0" shapeId="0" xr:uid="{AD6DCBFA-B8D9-4643-BE75-1533CA720905}">
      <text>
        <r>
          <rPr>
            <b/>
            <sz val="9"/>
            <color indexed="81"/>
            <rFont val="Tahoma"/>
            <family val="2"/>
          </rPr>
          <t>Columna B: Longitud de la línea de medición</t>
        </r>
      </text>
    </comment>
    <comment ref="H3" authorId="0" shapeId="0" xr:uid="{35C6C3C0-7DFD-4DA0-998D-F779BA5BCC89}">
      <text>
        <r>
          <rPr>
            <b/>
            <sz val="9"/>
            <color indexed="81"/>
            <rFont val="Tahoma"/>
            <family val="2"/>
          </rPr>
          <t>Columna C: Anchura de la línea de medición</t>
        </r>
      </text>
    </comment>
    <comment ref="I3" authorId="0" shapeId="0" xr:uid="{5EEF5706-ED74-4094-AEC2-99FB69BBE027}">
      <text>
        <r>
          <rPr>
            <b/>
            <sz val="9"/>
            <color indexed="81"/>
            <rFont val="Tahoma"/>
            <family val="2"/>
          </rPr>
          <t>Columna D: Altura de la línea de medición</t>
        </r>
      </text>
    </comment>
    <comment ref="J3" authorId="0" shapeId="0" xr:uid="{2CFD1AC7-FD8F-4158-B049-6F312F1234D8}">
      <text>
        <r>
          <rPr>
            <b/>
            <sz val="9"/>
            <color indexed="81"/>
            <rFont val="Tahoma"/>
            <family val="2"/>
          </rPr>
          <t>Cantidad
Verde: Referencia a otra partida 
Naranja: Fórmula de medición 
Azul: Expresión 
Magenta: Calculado a partir de las dimensiones 
Negro: Introducido directamente</t>
        </r>
      </text>
    </comment>
    <comment ref="K3" authorId="0" shapeId="0" xr:uid="{FB42EF68-FD19-4371-B355-AA241F62287F}">
      <text>
        <r>
          <rPr>
            <b/>
            <sz val="9"/>
            <color indexed="81"/>
            <rFont val="Tahoma"/>
            <family val="2"/>
          </rPr>
          <t>Cantidad o rendimiento del concepto en su superior en el presupuesto
Magenta: Proviene de las líneas de medición 
Negro: Si se introduce por el usuario se retiran del presupuesto las líneas de medición, si existen
Fondo gris: Puede anularse para no tener en cuenta la cantidad del concepto en un superior determinado</t>
        </r>
      </text>
    </comment>
    <comment ref="L3" authorId="0" shapeId="0" xr:uid="{1C12E978-8F7F-4AFD-AAA5-B0D0E50EDA0A}">
      <text>
        <r>
          <rPr>
            <b/>
            <sz val="9"/>
            <color indexed="81"/>
            <rFont val="Tahoma"/>
            <family val="2"/>
          </rPr>
          <t>Precio unitario principal del concepto
Puede ser el precio del presupuesto, de venta o de oferta
Cuando se usan precios de coste y de venta el coste estimado figura en el precio objetivo "Obj"
Magenta: Calculado a partir de los conceptos inferiores, si se modifica pasa a ser bloqueado
Rojo: Bloqueado, puede ser distinto al resultante de sus inferiores
Fondo gris: Anulado, el concepto no interviene en el presupuesto
Precios.Pres
Precio asignado a la entidad que aparece en las ventanas de precios múltiples, como divisas, precios y ofertantes
Negro: Introducido por usuario
Magenta: Calculado
Fondo rosa: Valor de defecto</t>
        </r>
      </text>
    </comment>
    <comment ref="M3" authorId="0" shapeId="0" xr:uid="{427967C8-9088-481A-821E-340E16A31DBE}">
      <text>
        <r>
          <rPr>
            <b/>
            <sz val="9"/>
            <color indexed="81"/>
            <rFont val="Tahoma"/>
            <family val="2"/>
          </rPr>
          <t>Presupuesto vigente, suma de presupuesto inicial y modificaciones aprobadas
Incluye costes indirectos (PEM) si esta definido el porcentaje
Magenta: El producto de la cantidad por el precio del presupuesto está afectado por la producción, la dificultad, un factor, los costes indirectos o la divisa</t>
        </r>
      </text>
    </comment>
  </commentList>
</comments>
</file>

<file path=xl/sharedStrings.xml><?xml version="1.0" encoding="utf-8"?>
<sst xmlns="http://schemas.openxmlformats.org/spreadsheetml/2006/main" count="426" uniqueCount="266">
  <si>
    <t>PRODUCCIÓ FRED AMPLIACIÓ DE LA BIBLIOTECA DE SANT DOMÈNEC-COS E</t>
  </si>
  <si>
    <t>Presupuesto</t>
  </si>
  <si>
    <t>Código</t>
  </si>
  <si>
    <t>Nat</t>
  </si>
  <si>
    <t>Ud</t>
  </si>
  <si>
    <t>Resumen</t>
  </si>
  <si>
    <t>Comentario</t>
  </si>
  <si>
    <t>N</t>
  </si>
  <si>
    <t>Longitud</t>
  </si>
  <si>
    <t>Anchura</t>
  </si>
  <si>
    <t>Altura</t>
  </si>
  <si>
    <t>Cantidad</t>
  </si>
  <si>
    <t>CanPres</t>
  </si>
  <si>
    <t>Pres</t>
  </si>
  <si>
    <t>ImpPres</t>
  </si>
  <si>
    <t>01</t>
  </si>
  <si>
    <t>Capítulo</t>
  </si>
  <si>
    <t/>
  </si>
  <si>
    <t>Producció de Fred</t>
  </si>
  <si>
    <t>PF0101</t>
  </si>
  <si>
    <t>Actuacions complementàries</t>
  </si>
  <si>
    <t>XPRP2100</t>
  </si>
  <si>
    <t>Partida</t>
  </si>
  <si>
    <t>u</t>
  </si>
  <si>
    <t>Desmuntatge d'instal.lacions existents</t>
  </si>
  <si>
    <t>Desmuntatge de totes les instal.lacions de l'actual producció de fred, instal.lacions situades a la terrassa de la planta segona i instal.lacions complementàries  formades per:
* Desconnexió de la bomba de calor i de totes les instal.lacions de la terrassa, desmuntatge i retirada.
* Desmuntatge de tuberies hidràuliques, aïllament, valvuleria, elements de control de les instal.lacions hidràuliques de primari; des de la bomba de calor fins a punt de sortida a la terrassa.
* Tall de tuberies per a actuacions a realitzar.
* S'inclou els corresponents buidats de circuits, connexió a tuberies existents i adaptació d'instal.lació existent per a realització de connexions.
* Inclou desconnexió i desmuntatge de tots els elements tant a nivell elèctric i de maniobra, identificació i classificació de tots els elements.
* S'inclou desmuntatge de tota la intal.lació que no es preveu utilitzar.
S'inclou tots els treballs complementaris per tal de realitzar tots els treballs necessaris per a desmuntatge, posterior muntatge i posta en funcionament de la instal.lació, tals com:
 * el buidat de tota la instal.lació.
 * el tall de tuberies en el punt indicat
 * sanejament de de tuberies en el punt on es realitzaran les connexions
 * la neteja de materials de la obra i totes les ajudes necessaries per tal d'executar les tasques segons indicacions de la direcció facultativa i de la propietat.
 * el desmuntatge del material elèctric i de control de la producció actual.
 * el transport d'elements que la propietat determini fins a magatzem d'aquest la resta es portarà a centre de reciclatge.
 * la càrrega, el transport fins a centre de reciclatge i taxes de disposició de residus a centre autoritzat.</t>
  </si>
  <si>
    <t>XPRP0102</t>
  </si>
  <si>
    <t>Servei de Grua - desmuntatge</t>
  </si>
  <si>
    <t>Servei de grua.
Partida de servei de grua d'una jornada per a desmuntatge i retirada de tot l'equipament, bomba de calor i tot material d'instal.lacions i d'obra de la terrassa on hi ha ubicada la unitat i que es preveu desmuntar per a la instal.lació de la nova producció.
S'inclou la grua per a retirada, amb grua mòbil de 40Tn, per a pesos de +/- 2300 Kg i un radi màxim de +/- 20 mts. S'inclou el servei de grua i una jornada complerta.
S'inclou camió per a transport de màquinaria i de tot el material fins a centre de tractament de residus.
Inclou permisos, gestió i tramitació i taxes per la realització de tot el servei.</t>
  </si>
  <si>
    <t>XPRP0101</t>
  </si>
  <si>
    <t>Servei de Grua - muntatge</t>
  </si>
  <si>
    <t>Servei de grua.
Partida de servei de grua d'una jornada per a muntatge de material a la terrassa per a la nova instal.lació de plantes refredadores. 
S'inclou el servei per a 2 bombes de calor, material d'obra necessari, perfileria, dipòsit, separador i tot el material que es requereixi per a la instal.lació a executar d'acord el projecte.
S'inclou la grua per a nova instal.lació, amb grua mòbil de 40Tn, per a pesos de +/- 2300 Kg i un radi màxim de +/- 20 mts. S'inclou el servei de grua i una jornada complerta.
S'inclou camió per a transport de tot el material fins a l'obra.
Inclou permisos, gestió i tramitació i taxes per la realització de tot el servei.</t>
  </si>
  <si>
    <t>XPRP2104</t>
  </si>
  <si>
    <t>Ampliació bancada</t>
  </si>
  <si>
    <t>Realització de bancada per a instal.lació de dipòsit d'inercia, bomba de circulació, separador de llods, valvuleria i tota la hidrùlica. 
La bancada estarà formada per dues lames aïllants PKB2 i una llosa de formigó de 20 cm armada amb mallat.
S'inclou encofrat per la formació de la bancada.
S'inclou 1 bancada amb una superfície de 3,8 m2, amb un perímetre de 9,5 metres, amb dimensions segons plànols adjunts. Es preveu adaptar la bancada actual a l'espai disponible per la instal.lació dels elements hidràulics. Bancada de 20 cm d'altura. 
S'inclou tot el material i ajudes necessaries per tal d'executar les tasques segons indicacions de la direcció facultativa i de la propietat.</t>
  </si>
  <si>
    <t>XPRP2105</t>
  </si>
  <si>
    <t>Religa</t>
  </si>
  <si>
    <t>Instal.lació d'estructura metàl.lica de religa per a pas de manteniment. Es preveu una superfície de 12mx0,75m.  Es preveu panells de 2 x 1 m d'entramat de platina, amb gruix de 30x3, amb peces de fixació i d'unió per la subjeció ente elles. S'inclou elements de fixació a bancada existent i a muret lateral. Es preveu prerfileria metàl.lica per la subjeccció d'aquesta. S'inclou tot el material i ajudes necessaries per tal d'executar les tasques segons indicacions de la direcció facultativa i de la propietat.
S'inclou cablejat i connexió a terra de tota l'estructura metàl.lica i religues per assegurar la continuïtat, connectat a terra a quadre de sala de màquines .</t>
  </si>
  <si>
    <t>P44A-ZZGS</t>
  </si>
  <si>
    <t>Perfil metàl.lic HE</t>
  </si>
  <si>
    <t>Perfil metàl.lic HE 140, de 3,6 mts de longitud, col.locat i subjectat sobre bancada de formigó. 
S'inclou transport, col.locació  i subjecció. Els perfils es pintaran amb capa d'imprimació antioxidant. Per a instal.lació de bombes de calor.</t>
  </si>
  <si>
    <t>XPA0P2Z3</t>
  </si>
  <si>
    <t>pa</t>
  </si>
  <si>
    <t>Partida alçada justificar en concepte d'ajudes a les instal.lacions</t>
  </si>
  <si>
    <t>Partida alçada a justificar en concepte d'ajudes de:
Sanejament de tot l'espai al voltant de la bancada existent per tal de poder intal.lar les tuberies i per la realització de la nova bancada. Es preveu el sanejament, anivellament i retirada de material sobrant.
Paleteria per la realització de forats tant a paraments verticals com horitzontals, reposició d'aquests i acabat amb els mateixos materials que els existents.
Sellats i sectoritzacions en els paraments horitzontals i verticals.
Reposició del material que es malmeti per material de les mateixes característiques que l'existent.
Adaptació d'instal.lacions existents per a poder executar les instal.lacions.
Ajudes per a la instal.lació del cablejat elèctric, de control i cablejat estructurat per tubs existents per l'exterior i per sala de màquines.</t>
  </si>
  <si>
    <t>XPACP2ZA</t>
  </si>
  <si>
    <t>Partida alçada en concepte de muntatge i suportació</t>
  </si>
  <si>
    <t>Partida alçada en concepte de suportació de tuberies, bomba circuladora, separador i valvuleria, formada per perfils de suport galvanitzats instal.lats sobre plaques bases per a recolzament a terra, i abraçadares isofòniques. S'inclou material auxiliar per a instal.lació de recolzaments, guies, subjeccions. 
S'inclou confecció i instal.lació de protecció de coberta i laterals per a bomba circuladora 
S'inclou tots els treballs complementaris per tal de realitzar tots els treballs necessaris per a muntatge i posta en funcionament de la instal.lació, tals com:
* totes les ajudes necessaries per tal d'executar les instal.lacions segons indicacions de la direcció facultativa i de la propietat
* omplert de la instal.lació
* pintat de tuberies i senyalització
* emplenat, probes, posta en funcionament.</t>
  </si>
  <si>
    <t>P2RA-EU1SZ</t>
  </si>
  <si>
    <t>kg</t>
  </si>
  <si>
    <t>Disposició controlada en centre de selecció i transferència de residus barrejats perillosos, procedents de construcció o demolic</t>
  </si>
  <si>
    <t>Gestió de residus de maquinària frigorígica d'acord amb normativa.
S'inclou recollida i transport fins a centre de tractament autoritzat.
S'inclou l'extracció dels componens, olis i gasos del circuit de refrigeració així com els seu tractament, .
Disposició controlada a gestor de residus de RAEE en planta específica per al seu tractament d'acord amb la normativa vigent.
S'inclou emissió de certificat de gestió.</t>
  </si>
  <si>
    <t>P2R5-DT0I</t>
  </si>
  <si>
    <t>m3</t>
  </si>
  <si>
    <t>Transport residus,instal.gestió residus,camió 12t,càrrega mec.,rec.més de 15 i fins a 20km</t>
  </si>
  <si>
    <t>Transport de residus a instal·lació autoritzada de gestió de residus, amb camió de 12 t i temps d'espera per a la càrrega a màquina, amb un recorregut de més de 15 i fins a 20 km</t>
  </si>
  <si>
    <t>P2RA-EU5P</t>
  </si>
  <si>
    <t>Disposició controlada dipòsit autoritzat inclòs el cànon sobre la deposició controlada dels residus de la construcció, segons la</t>
  </si>
  <si>
    <t>Disposició controlada en dipòsit autoritzat inclòs el cànon sobre la deposició controlada dels residus de la construcció, segons la LLEI 8/2008, de residus barrejats no perillosos amb una densitat 0,17 t/m3, procedents de construcció o demolició, amb codi 17 09 04 segons la Llista Europea de Residus</t>
  </si>
  <si>
    <t>Total PF0101</t>
  </si>
  <si>
    <t>PF0102</t>
  </si>
  <si>
    <t>Instal.lació plantes refredadores</t>
  </si>
  <si>
    <t>EEH5ZD08</t>
  </si>
  <si>
    <t>Bomba aire/aig.axial, DAIKIN EWYT090CZP-A2,98,79kW,R32,col.</t>
  </si>
  <si>
    <t>Unitat refredadora d'aigua bomba de calor INVERTER de condensació per aire, versió Alta Eficiència Estacional i Baix Nivell Sonor, marca DAIKIN model EWYT090CZP-A2 o equivalent, amb compressors scroll (dos circuits totalment independdents) i refrigerant R-32 (GWP 675), de 98,79 kW de potència frigorífica màxima (SEER 2,58 I SEER 5,18) i 94,1 kW de potència calorífica màxima (COP 2,89 i SCOP 4,04) segons EN14511 i condicions Eurovent.  Alimentació elèctrica trifàsica de 400V
Característiques funcionament fred:
* Potència frigorífica  98,79 Kw (7º-12º)
* Potència elèctrica  38,29 Kw
* EER Cooling Efficiency 2,58  Kw/Kw
* SEER    5,18 Kw/Kw
* Lw/Lp 1 m   85 dB (A) / 67 dB (A)
* η s,c    204,2%
Característiques funcionament calor:
* Potència calorífica  100,3 Kw (40º-45º)
* Potència elèctrica  32,11 Kw
* COP Heating Efficiency 3,124  Kw/Kw
* SCOP    4,00 Kw/Kw
* η s,hᴹᵀ    198,2%
Inclou mòdul hidràulic integrat amb bomba de caudal variable, vas d'expansió, vàlvula d'expansió electrònica, interruptor de flux i filtre. 
Inclou controlador digital avançat, tractament anticorrosiu de les bateries del condensador, ventiladors Inverter EC axials amb 100 Pa de pressió estàtica disponible, impulsió a baixa temperatura (fins -15ºC), control de condensació i producció d'aigua calenta fins a 60 ºC. 
Inclou 2 vàlvules de tall, filtre i connexió roscada.
Col.locada sobre bancada, inclou connexió i posada en funcionament.</t>
  </si>
  <si>
    <t>EEH5ZD09</t>
  </si>
  <si>
    <t>Codi d'activació de protocol BMS, Daikin EKRSCBMS</t>
  </si>
  <si>
    <t>Codi d'activació de protocol BMS, DAIKIN ref. EKRSCBMS o equivalent</t>
  </si>
  <si>
    <t>PEU7-Z1U5</t>
  </si>
  <si>
    <t>Dipòsit d'inercia GREENHEISS, de 200 l de capacitat</t>
  </si>
  <si>
    <t>Dipòsit d'inèrcia, GREENHEISS DPI.DI.BC, ref. 2310351155 o equivalent, d'acer inoxidable, per instal.lació a terra, amb aïllament tèrmic i làmina de PVC rígida per a instal.lació exterior, de 200 l de capacitat, de pressió màxima de servei 6 bar i 110°C de temperatura màxima, col·locat en posició vertical amb fixacions murals i connectat
Instal.lat sobre bancada de formigó. Connectat.</t>
  </si>
  <si>
    <t>PEU6-6STV</t>
  </si>
  <si>
    <t>Dipòsit exp.50l,planxa acer,membrana elàst.,pressió màx=10bar,connex.D=3/4",col.roscat</t>
  </si>
  <si>
    <t>Dipòsit d'expansió de 50 l de capacitat, de planxa d'acer i membrana elàstica, de pressió màxima 10 bar, amb connexió de 3/4", col·locat roscat</t>
  </si>
  <si>
    <t>PF42-65FX</t>
  </si>
  <si>
    <t>m</t>
  </si>
  <si>
    <t>Tub acer inox.1.4301 (AISI 304),108x2,sèrie 2 s/UNE-EN 10312,unió pressió,dific.alt,col.superf.</t>
  </si>
  <si>
    <t>Tub d'acer inoxidable 1.4301 (AISI 304) amb soldadura longitudinal, de 108 mm de diàmetre exterior i 2 mm de gruix de paret, sèrie 2 segons UNE-EN 10312, unió a pressió, amb grau de dificultat alt i col·locat superficialment</t>
  </si>
  <si>
    <t>PF42-65FV</t>
  </si>
  <si>
    <t>Tub acer inox.1.4301 (AISI 304),76.1x2,sèrie 2 s/UNE-EN 10312,unió pressió,dific.alt,col.superf.</t>
  </si>
  <si>
    <t>Tub d'acer inoxidable 1.4301 (AISI 304) amb soldadura longitudinal, de 76,1 mm de diàmetre exterior i 2 mm de gruix de paret, sèrie 2 segons UNE-EN 10312, unió a pressió, amb grau de dificultat alt i col·locat superficialment</t>
  </si>
  <si>
    <t>PFQ0-3KQC</t>
  </si>
  <si>
    <t>Aïllament tèrmic escum.elastom.,fluids (-50 i 105°C),D=114mm,g=60mm,factor dif.vapor&gt;= 7000superf.mitjà</t>
  </si>
  <si>
    <t>Aïllament tèrmic d'escuma elastomèrica per a canonades que transporten fluids a temperatura entre -50°C i 105°C, per a tub de diàmetre exterior 114 mm, de 60 mm de gruix, classe de reacció al foc BL-s2, d0 segons norma UNE-EN 13501-1, amb un factor de resistència a la difusió del vapor d'aigua &gt;= 7000, col·locat superficialment amb grau de dificultat mitjà</t>
  </si>
  <si>
    <t>PFQ0-3L4F</t>
  </si>
  <si>
    <t>Aïllament tèrmic escum.elastom.,fluids (-50 i 150°C),D=76mm,g=50mm,s/HCFC-CFC,factor dif.vapor&gt;= 7000superf.mitjà</t>
  </si>
  <si>
    <t>Aïllament tèrmic d'escuma elastomèrica per a canonades que transporten fluids a temperatura entre -50°C i 150°C, per a tub de diàmetre exterior 76 mm, de 50 mm de gruix, classe de reacció al foc BL-s2, d0 segons norma UNE-EN 13501-1, sense HCFC-CFC, amb un factor de resistència a la difusió del vapor d'aigua &gt;= 7000, col·locat superficialment amb grau de dificultat mitjà</t>
  </si>
  <si>
    <t>PFR0-3NDR</t>
  </si>
  <si>
    <t>Recob.tèrm.canonades alum.,D=250mm,g=0,8mm,dific.alt,superf.</t>
  </si>
  <si>
    <t>Recobriment d'aïllaments tèrmics de canonades d'alumini, de 250 mm de diàmetre, de 0,8 mm de gruix, amb grau de dificultat alt i col·locat superficialment</t>
  </si>
  <si>
    <t>PFR0-3NDP</t>
  </si>
  <si>
    <t>Recob.tèrm.canonades alum.,D=230mm,g=0,8mm,dific.alt,superf.</t>
  </si>
  <si>
    <t>Recobriment d'aïllaments tèrmics de canonades d'alumini, de 230 mm de diàmetre, de 0,8 mm de gruix, amb grau de dificultat alt i col·locat superficialment</t>
  </si>
  <si>
    <t>ENL2ZCB4</t>
  </si>
  <si>
    <t>Bomba GRUNDFOS TPE 65-250/2-S-A-F-A BQQE-KWB</t>
  </si>
  <si>
    <t>Bomba acceleradora GRUNDFOS mod. TPE 65-250/2-S-A-F-A BQQE-KWB o equivalent amb control de velocitat per a instal.lacions de calefacció i climatització, amb sensor de pressió diferencial, alimentació trifàsica de 400V, per a aigua entre 0 i 120°C, amb connexions per brides de 65 mm de diàmetre nominal, muntada entre tubs i fixada al suport, amb totes les connexions fetes
S'inclou tot el material auxiliar per la seva connexió i s'inclou suportació i protecció d'aïllament.</t>
  </si>
  <si>
    <t>PN44-FANT</t>
  </si>
  <si>
    <t>Vàlvula papll.concènt.,manual,2xbrida,DN=100mm,PN=16bar,EN-GJS-400-15/EN-GJS-400-15,reductor manual,superf.</t>
  </si>
  <si>
    <t>Vàlvula de papallona concèntrica, segons norma UNE-EN 593, manual, de doble brida, de 100 mm de diàmetre nominal, de 16 bar de pressió nominal, cos de fosa nodular EN-GJS-400-15 (GGG40) amb revestiment de resina epoxi (150 micres), disc de fosa nodular EN-GJS-400-15 (GGG40), anell d'etilè propilè diè (EPDM), eix d'acer inoxidable 1.4021 (AISI 420) i accionament per reductor manual, muntada superficialment</t>
  </si>
  <si>
    <t>PN44-FANZ</t>
  </si>
  <si>
    <t>Vàlvula papll.concènt.,manual,2xbrida,DN=65mm,PN=16bar,EN-GJS-400-15/EN-GJS-400-15,reductor manual,superf.</t>
  </si>
  <si>
    <t>Vàlvula de papallona concèntrica, segons norma UNE-EN 593, manual, de doble brida, de 65 mm de diàmetre nominal, de 16 bar de pressió nominal, cos de fosa nodular EN-GJS-400-15 (GGG40) amb revestiment de resina epoxi (150 micres), disc de fosa nodular EN-GJS-400-15 (GGG40), anell d'etilè propilè diè (EPDM), eix d'acer inoxidable 1.4021 (AISI 420) i accionament per reductor manual, muntada superficialment</t>
  </si>
  <si>
    <t>PNE1-764B</t>
  </si>
  <si>
    <t>Filtre colador en "Y",+brides,DN=100mm,PN=16bar,EN-GJL-250,pas malla=1,5mm,muntat superf.</t>
  </si>
  <si>
    <t>Filtre colador en forma de Y amb brides, 100 mm de diàmetre nominal, 16 bar de pressió nominal, fosa grisa EN-GJL-250 (GG25), malla d'acer inoxidable 1.4301 (AISI 304) amb perforacions d'1,5 mm de diàmetre, muntat superficialment</t>
  </si>
  <si>
    <t>PNE1-7647</t>
  </si>
  <si>
    <t>Filtre colador en "Y",+brides,DN=65mm,PN=16bar,EN-GJL-250,pas malla=1,5mm,muntat superf.</t>
  </si>
  <si>
    <t>Filtre colador en forma de Y amb brides, 65 mm de diàmetre nominal, 16 bar de pressió nominal, fosa grisa EN-GJL-250 (GG25), malla d'acer inoxidable 1.4301 (AISI 304) amb perforacions d'1,5 mm de diàmetre, muntat superficialment</t>
  </si>
  <si>
    <t>PN84-DADN</t>
  </si>
  <si>
    <t>Vàlvula retenció,clap.+brides,DN=100mm,PN=16bar,EN-GJS-400-15/EN-GJS-400-15,seient elàsticmuntadasuperf.</t>
  </si>
  <si>
    <t>Vàlvula de retenció de clapeta, segons norma UNE-EN 12334, amb brides, de 100 mm de diàmetre nominal, de 16 bar de pressió nominal, cos de fosa nodular EN-GJS-400-15 (GGG40) amb recobriment de resina epoxi (200 micres), clapeta de fosa nodular EN-GJS-400-15 (GGG40), tancament de seient elàstic, muntada superficialment</t>
  </si>
  <si>
    <t>PN84-DADL</t>
  </si>
  <si>
    <t>Vàlvula retenció,clap.+brides,DN=65mm,PN=16bar,EN-GJS-400-15/EN-GJS-400-15,seient elàsticmuntadasuperf.</t>
  </si>
  <si>
    <t>Vàlvula de retenció de clapeta, segons norma UNE-EN 12334, amb brides, de 65 mm de diàmetre nominal, de 16 bar de pressió nominal, cos de fosa nodular EN-GJS-400-15 (GGG40) amb recobriment de resina epoxi (200 micres), clapeta de fosa nodular EN-GJS-400-15 (GGG40), tancament de seient elàstic, muntada superficialment</t>
  </si>
  <si>
    <t>PFM3-8G5X</t>
  </si>
  <si>
    <t>Manig.EPDM+brides,DN=100mm,cos cautx.EPDM+niló,brides acer galv.,Pmàx.=10bar,Tmàx=105°C,embridat</t>
  </si>
  <si>
    <t>Maniguet antivibratori d'EPDM amb brides, de diàmetre nomimal 100 mm, cos de cautxú EPDM reforçat amb niló, brides d'acer galvanitzat, pressió màxima 10 bar, temperatura màxima 105 °C, embridat</t>
  </si>
  <si>
    <t>PFM3-8G60</t>
  </si>
  <si>
    <t>Manig.EPDM+brides,DN=65mm,cos cautx.EPDM+niló,brides acer galv.,Pmàx.=10bar,Tmàx=105°C,embridat</t>
  </si>
  <si>
    <t>Maniguet antivibratori d'EPDM amb brides, de diàmetre nomimal 65 mm, cos de cautxú EPDM reforçat amb niló, brides d'acer galvanitzat, pressió màxima 10 bar, temperatura màxima 105 °C, embridat</t>
  </si>
  <si>
    <t>PNC0-H9PC</t>
  </si>
  <si>
    <t>Valv.equilib.brides D65mm,Kvs=85, PN-16,fosa,preajust cabal,preses press.,inst.</t>
  </si>
  <si>
    <t>Vàlvula d'equilibrat embridada de 65 mm de diàmetre nominal i Kvs=85, de 16 bar de pressió nominal, de fosa nodular, amb preajust de cabal, preses de pressió, amb joc d'accessoris i sense dispositiu de buidat, instal·lada i ajustada</t>
  </si>
  <si>
    <t>PNF1-H9KE</t>
  </si>
  <si>
    <t>Vàlvula de buidat,DN=1'',16 bar,preu alt,roscada</t>
  </si>
  <si>
    <t>Vàlvula de buidat d'1'' de diàmetre nominal, de PN 16 bar, de preu alt i muntada roscada</t>
  </si>
  <si>
    <t>PNF1-H9KH</t>
  </si>
  <si>
    <t>Vàlvula de buidat,DN=1''1/4,16 bar,preu alt,muntada roscada</t>
  </si>
  <si>
    <t>Vàlvula de buidat d'1'' 1/4 de diàmetre nominal, de PN 16 bar, de preu alt i muntada roscada</t>
  </si>
  <si>
    <t>PEU9-10QLE</t>
  </si>
  <si>
    <t>Manòmetre de 0 a 16bar,esfera 100mm,connex.1/2"G,inst.</t>
  </si>
  <si>
    <t>Manòmetre per a una pressió de 0 a 16 bar, d'esfera de 100 mm i rosca de connexió de 1/2" G, instal·lat</t>
  </si>
  <si>
    <t>PEUE-6YQ5</t>
  </si>
  <si>
    <t>Termòmetre bimetàl·lic,beina D=1/2",esfera 80mm,&lt;= 80°C,col.roscat</t>
  </si>
  <si>
    <t>Termòmetre bimetàl·lic, amb beina de 1/2" de diàmetre, d'esfera de 80 mm, de &lt;= 80°C, col·locat roscat</t>
  </si>
  <si>
    <t>PEUC-51AT</t>
  </si>
  <si>
    <t>Purgador automàt.aire,llautó,vert.+vàlvula obt.,D=3/8"</t>
  </si>
  <si>
    <t>Purgador automàtic d'aire, de llautó, per flotador, de posició vertical i vàlvula d'obturació incorporada, amb rosca de 3/8" de diàmetre, roscat</t>
  </si>
  <si>
    <t>PN91-ECNC</t>
  </si>
  <si>
    <t>Vàlvula segur.estanca+rosca,DN=1"1/4,PN=16bar,CW617N/CW617N,unió CW617N,superf.</t>
  </si>
  <si>
    <t>Vàlvula de seguretat d'obertura progressiva, de caputxa tancada estanca, amb rosca, de diàmetre nominal 1"1/4, de 16 bar de pressió nominal, cos de llautó CW617N, caputxa de llautó CW617N i unió de llautó CW617N, de preu alt, muntada superficialment</t>
  </si>
  <si>
    <t>PPAUP251</t>
  </si>
  <si>
    <t>Partida alçada en concepte d'aillat de valvuleria i materials</t>
  </si>
  <si>
    <t>Partida alçada en concepte d'aillament de tota la valvuleria i elements hidràulics de la instal.lació segons la normativa vigent i segons requeriments tècnics normatius. Totalment instal·lat
Es preveu aïllament amb escuma elastomèrica amb revestiment alumini.</t>
  </si>
  <si>
    <t>PPAUZP20</t>
  </si>
  <si>
    <t>Partida alçada pintat i senyalització de canonades terrassa</t>
  </si>
  <si>
    <t>Partida alçada de pintat de les canonades hidràuliques, senyalització sentit de flux ; tot això d'acord amb la normativa vigent ; incloent l'etiquetatge requerit.</t>
  </si>
  <si>
    <t>PPAUP20A</t>
  </si>
  <si>
    <t>Partida alçada en concepte de connexions</t>
  </si>
  <si>
    <t>Partida alçada en concepte de connexió a tuberies existents.
Es preveu la connexió amb brides a tuberies metàl.liques existents de producció de fred, connexions de tuberia metàl.lica existent de 5".
S'inclouen totes les brides, injerts i material necessari per a les connexions.</t>
  </si>
  <si>
    <t>PPAUP20B</t>
  </si>
  <si>
    <t>Adaptació circuit omplert existent 1 1/2".</t>
  </si>
  <si>
    <t>Adaptació de circuit d'omplert existent per la instal.lació d'un desconnectador de 1 1/2"  BA295S Braukmann de Resideo o equivalent d'acord amb la IT 1.3.4.2.2 del RD1027, de triple càmara, per a aigua potable, per a fluids de categoría 4 d'acord a UNE EN 1717. 
Abans de la instal.ació es verificarà la seva ubicació.
S'inclou tall de tuberies i connexions a tuberies existents.
S'inclou adaptació de tuberies per a instal.lació de tots els elements, per la instal.lació del desconnectador.
S'inclou material auxiliar de muntatge</t>
  </si>
  <si>
    <t>PPAUP20C</t>
  </si>
  <si>
    <t>Partida alçada posta en funcionament i ajustament d'instal.lació existent</t>
  </si>
  <si>
    <t>Partida alçada en concepte de posta en funcionament i comprovació i adequació de la distribució de cabal de la instal.lació existent.
Es preveu la regulació de totes les vàlvules d'equilibrat de la instal.lació i ajustament de tots els elements de control per tal d'assegurar la distribució a tots els fan-coils i climatitzadors.
S'ajustarà la instal.lació de manera que el cabal es reparteixi homogeniament segons necessitats i es comprovarà que produeix un intercanvi correcte 
S'inclou tot el material necessari.</t>
  </si>
  <si>
    <t>PJ62-Z9GB</t>
  </si>
  <si>
    <t>Separador microbombolles aire+llots,acer,soldat DN=100mm,30m3/h,10bar 110°C,munt.entre tubs</t>
  </si>
  <si>
    <t>Separador automàtic de microbombolles d'aire, altres gasos i llots, magnètic marca Sedical model SpiroCombi BC100FM o equivalent, equipat de sèrie amb imant mòbil per a un cabal nominal de 47m³/h; amb connexions embridades PN16 de DN 100, alçada de l'equip de 890 mm i una longitud de muntatge de 475mm. Per treballar amb temperatures mínima/màxima del fluid 0°C/110°C i pressions mínima/màxima de 0bar/10bar. Equipat amb vàlvula de purga sense fuites amb disseny antibloqueig i connexió roscada R1/2" per a conducte de purga o vàlvula antiretorn de gas. Amb spirotub d'alta eficiència de separació de microbombolles i decantació de llots magnètics.
Amb gran capacitat de recollida de llots que permet una baixa freqüència de neteja. 
S'inclou procés de protecció per anar a l'exterior consistent en el Granallat, aplicació de 60 micres d'imprimació rica en zinc, aplicació de 160 micres de capa intermitja d'epoxi alt cos d'aplicació 50 micres i acabat de poliuretà alifàtic, color Ral 1003.
Muntat entre tubs i amb totes les connexions fetes. S'inclou suportació de l'equip amb perfils verticals recolzats a bancada.</t>
  </si>
  <si>
    <t>Total PF0102</t>
  </si>
  <si>
    <t>PF0103</t>
  </si>
  <si>
    <t>Instal.lació elèctrica</t>
  </si>
  <si>
    <t>XPA1P2Q1</t>
  </si>
  <si>
    <t>Adaptació quadre actual de sala tècnica</t>
  </si>
  <si>
    <t>Adaptació de quadre elèctric actual per a connexió de proteccions per alimentació de bomba circuladora. Tot connectat i instal.lat.
S'inclouen els borns, connexió dels elements, petit material, retòls de formica per a la identificació de cada element, esquemes unifilares actualizats i p.p. de accesoris per al seu montatge i conexionat, totalment instal·lat.
Les actuals proteccions d'alimentació a les bombes de calor actuals s'utilitzaran per a les noves unitats a instal.lar.
S'inclou totes les connexions.</t>
  </si>
  <si>
    <t>XPA1P2Q2</t>
  </si>
  <si>
    <t>Desplaçament safata existent i connexió elèctrica</t>
  </si>
  <si>
    <t>Desplaçament de safata existent i connexió elèctrica de bombes de calor.
Es preveu el desmuntatge de la safata existent i muntatge al mateix muret on està però aixecada de manera que permeti el pas de tuberies i instal.lació de religa per la part inferior.
Es preveu la retirada i posterior instal.lació del cablejat existent de la safata, desmuntatge i posterior muntatge de la safata, instal.lació de cablejat i connexionat de linia elèctrica a noves bombes de calor.
En el cas que les línies existents s'hagin d'allargar per la seva connexió, la unió serà termo-retràctil
S'inclou connexió dels elements, petit material, i p.p. de accesoris per al seu montatge i conexionat, totalment instal·lat.</t>
  </si>
  <si>
    <t>PG4B-DWYJ</t>
  </si>
  <si>
    <t>Interruptor dif.cl.A superimmun.,gam.terc.,I=40A,(4P),0,03A,fix.select.,4mòd.DIN,munt.perf.DIN</t>
  </si>
  <si>
    <t>Interruptor diferencial de la classe A superimmunitzat, gamma terciari, de 40 A d'intensitat nominal, tetrapolar (4P), de sensibilitat 0,03 A, de desconnexió fix selectiu, amb botó de test incorporat i indicador mecànic de defecte, construït segons les especificacions de la norma UNE-EN 61008-1, de 4 mòduls DIN de 18 mm d'amplària, muntat en perfil DIN</t>
  </si>
  <si>
    <t>PG47-ELY7</t>
  </si>
  <si>
    <t>Interruptor auto.magnet.,I=16A,PIA corbaC,(4P),tall=6000A/10kA,4mòd.DIN,munt.perf.DIN</t>
  </si>
  <si>
    <t>Interruptor automàtic magnetotèrmic de 16 A d'intensitat nominal, tipus PIA corba C, tetrapolar (4P), de 6000 A de poder de tall segons UNE-EN 60898 i de 10 kA de poder de tall segons UNE-EN 60947-2, de 4 mòduls DIN de 18 mm d'amplària, muntat en perfil DIN</t>
  </si>
  <si>
    <t>PG44-BIO7</t>
  </si>
  <si>
    <t>Contactor,silenciós, 230V,25A,2NA+2NC,circuit potència 230V,fix.pres.</t>
  </si>
  <si>
    <t>Contactor d'execució silenciosa, de 230 V de tensió de control, 25 A d'intensitat nominal, tetrapolar (4P), 2NA+2NC, format per 2 mòduls DIN de 18 mm d'amplària cada un, per a un circuit de potència de 230 V, categoria d'ús AC 1 segons UNE-EN 60947-4-1, fixat a pressió</t>
  </si>
  <si>
    <t>EG47ZG16</t>
  </si>
  <si>
    <t>Commutador manual 1-0-2</t>
  </si>
  <si>
    <t>Commutador manual en càrrega 1-0-2, de 40 A, bipolar, amb accionament frontal, instal.lat a porta armari, connectat</t>
  </si>
  <si>
    <t>PPAUP2SS</t>
  </si>
  <si>
    <t>Connexió a switch</t>
  </si>
  <si>
    <t>Connexió dels 2 nous punts a switch existent. S'inclou la connexió i certificació dels dos punts.</t>
  </si>
  <si>
    <t>PP77-6709</t>
  </si>
  <si>
    <t>Connector veu+dades,RJ45,cat.6a F/UTP,despl.aïlla.,munt.s/suport mòd.ample</t>
  </si>
  <si>
    <t>Connector per a transmissió de veu i dades, del tipus RJ45, categoria 6a F/UTP, amb connexió per desplaçament de l'aïllament, muntat sobre suport de mòdul ample</t>
  </si>
  <si>
    <t>PP47-6609</t>
  </si>
  <si>
    <t>Cable xarxa 4 par.,a/2xRJ45 cat.6 U/UTP,llargària de 3,2 a 7m,col.</t>
  </si>
  <si>
    <t>Cable de xarxa de 4 parells, amb 2 connectors RJ45, categoria 6 U/UTP, de 3,2 a 7 m de llargària, col·locat</t>
  </si>
  <si>
    <t>PG3B-E7E6</t>
  </si>
  <si>
    <t>Conductor Cu nu,1x35mm2,munt.superf.</t>
  </si>
  <si>
    <t>Conductor de coure nu, unipolar de secció 1x35 mm2, muntat superficialment</t>
  </si>
  <si>
    <t>PG33-E6E1</t>
  </si>
  <si>
    <t>Cable 0,6/1 kV RZ1-K (AS), 5x2,5mm2,col.tub</t>
  </si>
  <si>
    <t>Cable amb conductor de coure de tensió assignada0,6/1 kV, de designació RZ1-K (AS), construcció segons norma UNE 21123-4, pentapolar, de secció 5x2,5 mm2, amb coberta del cable de poliolefines, classe de reacció al foc Cca-s1b, d1, a1 segons la norma UNE-EN 50575 amb baixa emissió fums, col·locat en tub</t>
  </si>
  <si>
    <t>PG33-E6C9</t>
  </si>
  <si>
    <t>Cable 0,6/1 kV RZ1-K (AS), 1x70mm2,col.tub</t>
  </si>
  <si>
    <t>Cable amb conductor de coure de tensió assignada0,6/1 kV, de designació RZ1-K (AS), construcció segons norma UNE 21123-4, unipolar, de secció 1x70 mm2, amb coberta del cable de poliolefines, classe de reacció al foc Cca-s1b, d1, a1 segons la norma UNE-EN 50575 amb baixa emissió fums, col·locat en tub</t>
  </si>
  <si>
    <t>PG33-E68X</t>
  </si>
  <si>
    <t>Cable 0,6/1 kV RZ1-K (AS), 1x35mm2,col.tub</t>
  </si>
  <si>
    <t>Cable amb conductor de coure de tensió assignada0,6/1 kV, de designació RZ1-K (AS), construcció segons norma UNE 21123-4, unipolar, de secció 1x35 mm2, amb coberta del cable de poliolefines, classe de reacció al foc Cca-s1b, d1, a1 segons la norma UNE-EN 50575 amb baixa emissió fums, col·locat en tub</t>
  </si>
  <si>
    <t>PG33-E6C2</t>
  </si>
  <si>
    <t>Cable 0,6/1 kV RZ1-K (AS), 1x6mm2,col.tub</t>
  </si>
  <si>
    <t>Cable amb conductor de coure de tensió assignada0,6/1 kV, de designació RZ1-K (AS), construcció segons norma UNE 21123-4, unipolar, de secció 1x6 mm2, amb coberta del cable de poliolefines, classe de reacció al foc Cca-s1b, d1, a1 segons la norma UNE-EN 50575 amb baixa emissió fums, col·locat en tub</t>
  </si>
  <si>
    <t>PG2P-6T0S</t>
  </si>
  <si>
    <t>Tub rígid PVC,DN=75mm,impacte=6J,resist.compress.=250N,g=1,2mm,unió encolada+canal.sot.</t>
  </si>
  <si>
    <t>Tub rígid de PVC, de 75 mm de diàmetre nominal, aïllant i no propagador de la flama, amb una resistència a l'impacte de 6 J, resistència a compressió de 250 N, d'1,2 mm de gruix, amb unió encolada i com a canalització soterrada</t>
  </si>
  <si>
    <t>PG2P-6T0B</t>
  </si>
  <si>
    <t>Tub rígid plàstic s/halògens,DN=20mm,impacte=2J,resist.compress.=1250N,unió endollada+munt.superf.</t>
  </si>
  <si>
    <t>Tub rígid de plàstic sense halògens, de 20 mm de diàmetre nominal, aïllant i no propagador de la flama, amb una resistència a l'impacte de 2 J, resistència a compressió de 1250 N i una rigidesa dielèctrica de 2000 V, amb unió endollada i muntat superficialment</t>
  </si>
  <si>
    <t>PG2P-6T04</t>
  </si>
  <si>
    <t>Tub rígid PVC,DN=50mm,impacte=2J,resist.compress.=1250N,unió endollada+munt.superf.</t>
  </si>
  <si>
    <t>Tub rígid de PVC, de 50 mm de diàmetre nominal, aïllant i no propagador de la flama, amb una resistència a l'impacte de 2 J, resistència a compressió de 1250 N i una rigidesa dielèctrica de 2000 V, amb unió endollada i muntat superficialment</t>
  </si>
  <si>
    <t>PG2N-EUHD</t>
  </si>
  <si>
    <t>Tub flexible corrugat PVC,DN=50mm,1J,320N,2000V,sob/sostremort</t>
  </si>
  <si>
    <t>Tub flexible corrugat de PVC, de 50 mm de diàmetre nominal, aïllant i no propagador de la flama, resistència a l'impacte d'1 J, resistència a compressió de 320 N i una rigidesa dielèctrica de 2000 V, muntat sobre sostremort</t>
  </si>
  <si>
    <t>PG12-DH7J</t>
  </si>
  <si>
    <t>Caixa deriv.plàstic,100x100mm,prot.IP-40,munt.superf.</t>
  </si>
  <si>
    <t>Caixa de derivació quadrada de plàstic, de 100x100 mm, amb grau de protecció IP-40, muntada superficialment</t>
  </si>
  <si>
    <t>Total PF0103</t>
  </si>
  <si>
    <t>PF0104</t>
  </si>
  <si>
    <t>Instal.lació de control</t>
  </si>
  <si>
    <t>EEV2ZS02</t>
  </si>
  <si>
    <t>Sonda inmersió SIEMENS mod. QAE 2120.010.</t>
  </si>
  <si>
    <t>Sonda d'inmersió SIEMENS model QAE 2120.010 o equivalent, sonda passiva amb sensor LG-Ni1000, rang de temperatura -30 a +130ºC, IP42, inmersió de 100 mm, inclou beina de protecció d'acer inox1/2", muntada i connectada</t>
  </si>
  <si>
    <t>EEV2ZSZ2</t>
  </si>
  <si>
    <t>Sonda pressió SIEMENS mod. QBE 2003-P4.</t>
  </si>
  <si>
    <t>Sonda de pressió líquids/gasos SIEMENS model QBE 2003.P4 o equivalent, 0...4bars, senyal 0...10Vcc, alimentació 24V CA/CC, rosca externa G1/2", rang de temperatura -15 a +125ºC, IP65, muntada i connectada</t>
  </si>
  <si>
    <t>EPV9P201</t>
  </si>
  <si>
    <t>Ampliació de llicència SIEMENS model CCA-100-BA.</t>
  </si>
  <si>
    <t>Ampliació de llicència SIEMENS model CCA-100-BA CC100 o equivalent, per habilitar 100 punts físics addicionals d'entrada/sortida del tipus autiomatització d'edificis i BACnet.</t>
  </si>
  <si>
    <t>PEV9ZP22</t>
  </si>
  <si>
    <t>Programació i posta en funcionament SIEMENS</t>
  </si>
  <si>
    <t>Programació i enginyeria d'imatges, gestió de projectes i posta en servei SIEMENS, integració amb el sistema scada Desigo CC existent. 
Programació dels controladors i de les integracions  d'acord a llistat de punts i requisits de la propietat. 
Dinamització dels punts de control del Programa de Gestió. Creació del llistat d'instal·lacions i banc històric de dades per a poder ser consultat. Creació del programa d'alarmes per al control automàtic i optimitzat del Sistema. Creació i lliurament de la documentació necessària amb esquemes i característiques tècniques del Sistema. Comprovació dels elements de camp i testatge dels mateixos mitjançant patró. Càrrega de programes en les estacions de control i numeració d'aquestes. 
Creació de pantalles i entrega de la documentació necessaria amb esquemes i característiques tècniques del Sistema. Comprovació dels elements de camp i testeig dels mateixos.
S'inclou entrega de documentació de control, consistent en llistat de punts, esquemes d'instal.lació, manual de programació i de funcionament.</t>
  </si>
  <si>
    <t>EM43ZA02</t>
  </si>
  <si>
    <t>Conductor blindat,apantallat,2x1,5mm2, lliure halògens</t>
  </si>
  <si>
    <t>Conductor blindat i apantallat, no propagador de la flama, lliure d'halògens, baixa emisió de fums i baixa corrosivitat, de color vermell, de 2x1,5 mm2 i col.locat en tub</t>
  </si>
  <si>
    <t>PG8Z-ZZ39</t>
  </si>
  <si>
    <t>Cable de comunicacions p/bus de dades, 2x1 mm2 apantallat ,LSZH</t>
  </si>
  <si>
    <t>Cable de comunicacions per a bus de dades, 2x1 mm2  apantallat , aïllament de poliolefina i coberta de poliolefina, de baixa emissió de fums i opacitat reduïda, no propagador de la flama segons UNE-EN 60332-1-2, muntat en canalització i connectat</t>
  </si>
  <si>
    <t>PG8Z-ZZ3C</t>
  </si>
  <si>
    <t>Cable de comunicacions p/bus de dades, 3x1 mm2 apantallat ,LSZH</t>
  </si>
  <si>
    <t>Cable de comunicacions per a bus de dades, 3x1 mm2 apantallat, aïllament de poliolefina i coberta de poliolefina, de baixa emissió de fums i opacitat reduïda, no propagador de la flama segons UNE-EN 60332-1-2, muntat en canalització i connectat</t>
  </si>
  <si>
    <t>PG2N-EUI2</t>
  </si>
  <si>
    <t>Tub flexible corrugat plàstic s/halògens,DN=50mmbaixa emissió fums,2J,320N,2000V,sob/sostremort</t>
  </si>
  <si>
    <t>Tub flexible corrugat de plàstic sense halògens, de 50 mm de diàmetre nominal, aïllant i no propagador de la flama, de baixa emissió de fums i sense emissió de gasos tòxics ni corrosius, resistència a l'impacte de 2 J, resistència a compressió de 320 N i una rigidesa dielèctrica de 2000 V, muntat sobre sostremort</t>
  </si>
  <si>
    <t>EG225715</t>
  </si>
  <si>
    <t>Tub flexible corrugat PVC folrat,DN=20mm,2J,320N,2000V,sob/sostremort</t>
  </si>
  <si>
    <t>Tub flexible corrugat de PVC folrat exteriorment, de 20 mm de diàmetre nominal, aïllant i no propagador de la flama, resistència a l'impacte de 2 J, resistència a compressió de 320 N i una rigidesa dielèctrica de 2000 V, muntat sobre sostremort</t>
  </si>
  <si>
    <t>PG2P-6SZN</t>
  </si>
  <si>
    <t>Tub rígid plàstic s/halògens,DN=20mm,impacte=2J,resist.compress.=1250N,unió roscada+munt.superf.</t>
  </si>
  <si>
    <t>Tub rígid de plàstic sense halògens, de 20 mm de diàmetre nominal, aïllant i no propagador de la flama, amb una resistència a l'impacte de 2 J, resistència a compressió de 1250 N i una rigidesa dielèctrica de 2000 V, amb unió roscada i muntat superficialment</t>
  </si>
  <si>
    <t>PG12-DHEI</t>
  </si>
  <si>
    <t>Caixa deriv.planxa acer,215x215mm,prot.IP-65,munt.superf.</t>
  </si>
  <si>
    <t>Caixa de derivació quadrada de planxa d'acer, de 215x215 mm, amb grau de protecció IP-65, muntada superficialment</t>
  </si>
  <si>
    <t>Total PF0104</t>
  </si>
  <si>
    <t>Total 01</t>
  </si>
  <si>
    <t>02</t>
  </si>
  <si>
    <t>Seguretat i salut</t>
  </si>
  <si>
    <t>PF0201</t>
  </si>
  <si>
    <t>PPAUZ101</t>
  </si>
  <si>
    <t>Seguretat i salut de l'obra</t>
  </si>
  <si>
    <t>Execució de seguretat i salut i prevenció riscos laborals de l'obra.</t>
  </si>
  <si>
    <t>Total PF0201</t>
  </si>
  <si>
    <t>Total 02</t>
  </si>
  <si>
    <t>Total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</si>
</sst>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indexed="81"/>
      <name val="Tahoma"/>
      <family val="2"/>
    </font>
    <font>
      <b/>
      <i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rgb="FF0000FF"/>
      <name val="Aptos Narrow"/>
      <family val="2"/>
      <scheme val="minor"/>
    </font>
    <font>
      <b/>
      <sz val="8"/>
      <color rgb="FFFF40FF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rgb="FFFF40FF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8D1DE"/>
        <bgColor indexed="64"/>
      </patternFill>
    </fill>
    <fill>
      <patternFill patternType="solid">
        <fgColor rgb="FFD2D9E4"/>
        <bgColor indexed="64"/>
      </patternFill>
    </fill>
    <fill>
      <patternFill patternType="solid">
        <fgColor rgb="FFFFEDDB"/>
        <bgColor indexed="64"/>
      </patternFill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49" fontId="5" fillId="2" borderId="0" xfId="0" applyNumberFormat="1" applyFont="1" applyFill="1" applyAlignment="1">
      <alignment vertical="top"/>
    </xf>
    <xf numFmtId="49" fontId="6" fillId="2" borderId="0" xfId="0" applyNumberFormat="1" applyFont="1" applyFill="1" applyAlignment="1">
      <alignment vertical="top"/>
    </xf>
    <xf numFmtId="0" fontId="5" fillId="2" borderId="0" xfId="0" applyFont="1" applyFill="1" applyAlignment="1">
      <alignment vertical="top"/>
    </xf>
    <xf numFmtId="3" fontId="7" fillId="2" borderId="0" xfId="0" applyNumberFormat="1" applyFont="1" applyFill="1" applyAlignment="1">
      <alignment vertical="top"/>
    </xf>
    <xf numFmtId="4" fontId="7" fillId="2" borderId="0" xfId="0" applyNumberFormat="1" applyFont="1" applyFill="1" applyAlignment="1">
      <alignment vertical="top"/>
    </xf>
    <xf numFmtId="49" fontId="5" fillId="3" borderId="0" xfId="0" applyNumberFormat="1" applyFont="1" applyFill="1" applyAlignment="1">
      <alignment vertical="top"/>
    </xf>
    <xf numFmtId="49" fontId="6" fillId="3" borderId="0" xfId="0" applyNumberFormat="1" applyFont="1" applyFill="1" applyAlignment="1">
      <alignment vertical="top"/>
    </xf>
    <xf numFmtId="0" fontId="5" fillId="3" borderId="0" xfId="0" applyFont="1" applyFill="1" applyAlignment="1">
      <alignment vertical="top"/>
    </xf>
    <xf numFmtId="4" fontId="7" fillId="3" borderId="0" xfId="0" applyNumberFormat="1" applyFont="1" applyFill="1" applyAlignment="1">
      <alignment vertical="top"/>
    </xf>
    <xf numFmtId="49" fontId="8" fillId="4" borderId="0" xfId="0" applyNumberFormat="1" applyFont="1" applyFill="1" applyAlignment="1">
      <alignment vertical="top"/>
    </xf>
    <xf numFmtId="49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4" fontId="8" fillId="0" borderId="0" xfId="0" applyNumberFormat="1" applyFont="1" applyAlignment="1">
      <alignment vertical="top"/>
    </xf>
    <xf numFmtId="4" fontId="9" fillId="0" borderId="0" xfId="0" applyNumberFormat="1" applyFont="1" applyAlignment="1">
      <alignment vertical="top"/>
    </xf>
    <xf numFmtId="49" fontId="8" fillId="0" borderId="0" xfId="0" applyNumberFormat="1" applyFont="1" applyAlignment="1">
      <alignment vertical="top" wrapText="1"/>
    </xf>
    <xf numFmtId="49" fontId="5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top"/>
    </xf>
    <xf numFmtId="0" fontId="8" fillId="5" borderId="0" xfId="0" applyFont="1" applyFill="1" applyAlignment="1">
      <alignment vertical="top"/>
    </xf>
    <xf numFmtId="3" fontId="8" fillId="0" borderId="0" xfId="0" applyNumberFormat="1" applyFont="1" applyAlignment="1">
      <alignment vertical="top"/>
    </xf>
    <xf numFmtId="0" fontId="4" fillId="0" borderId="0" xfId="0" applyFont="1" applyAlignment="1">
      <alignment vertical="top" wrapText="1"/>
    </xf>
    <xf numFmtId="49" fontId="5" fillId="2" borderId="0" xfId="0" applyNumberFormat="1" applyFont="1" applyFill="1" applyAlignment="1">
      <alignment vertical="top" wrapText="1"/>
    </xf>
    <xf numFmtId="49" fontId="5" fillId="3" borderId="0" xfId="0" applyNumberFormat="1" applyFont="1" applyFill="1" applyAlignment="1">
      <alignment vertical="top" wrapText="1"/>
    </xf>
    <xf numFmtId="0" fontId="8" fillId="0" borderId="0" xfId="0" applyFont="1" applyAlignment="1">
      <alignment vertical="top" wrapText="1"/>
    </xf>
    <xf numFmtId="0" fontId="8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01E7-5452-4797-8ADC-EC32E236E3E1}">
  <dimension ref="A1:M176"/>
  <sheetViews>
    <sheetView tabSelected="1" workbookViewId="0">
      <pane xSplit="4" ySplit="3" topLeftCell="E156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9.28515625" bestFit="1" customWidth="1"/>
    <col min="2" max="2" width="6.7109375" bestFit="1" customWidth="1"/>
    <col min="3" max="3" width="3.7109375" bestFit="1" customWidth="1"/>
    <col min="4" max="4" width="26" customWidth="1"/>
    <col min="5" max="5" width="10.5703125" bestFit="1" customWidth="1"/>
    <col min="6" max="6" width="2.7109375" bestFit="1" customWidth="1"/>
    <col min="7" max="7" width="8.28515625" bestFit="1" customWidth="1"/>
    <col min="8" max="8" width="7.85546875" bestFit="1" customWidth="1"/>
    <col min="9" max="9" width="6" bestFit="1" customWidth="1"/>
    <col min="10" max="10" width="9.5703125" bestFit="1" customWidth="1"/>
    <col min="11" max="11" width="8" bestFit="1" customWidth="1"/>
    <col min="12" max="13" width="8.71093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8.75" x14ac:dyDescent="0.25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4" t="s">
        <v>2</v>
      </c>
      <c r="B3" s="4" t="s">
        <v>3</v>
      </c>
      <c r="C3" s="4" t="s">
        <v>4</v>
      </c>
      <c r="D3" s="2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spans="1:13" x14ac:dyDescent="0.25">
      <c r="A4" s="5" t="s">
        <v>15</v>
      </c>
      <c r="B4" s="6" t="s">
        <v>16</v>
      </c>
      <c r="C4" s="5" t="s">
        <v>17</v>
      </c>
      <c r="D4" s="25" t="s">
        <v>18</v>
      </c>
      <c r="E4" s="7"/>
      <c r="F4" s="7"/>
      <c r="G4" s="7"/>
      <c r="H4" s="7"/>
      <c r="I4" s="7"/>
      <c r="J4" s="7"/>
      <c r="K4" s="8">
        <f>K165</f>
        <v>1</v>
      </c>
      <c r="L4" s="9">
        <f>L165</f>
        <v>132351.03</v>
      </c>
      <c r="M4" s="9">
        <f>M165</f>
        <v>132351.03</v>
      </c>
    </row>
    <row r="5" spans="1:13" x14ac:dyDescent="0.25">
      <c r="A5" s="10" t="s">
        <v>19</v>
      </c>
      <c r="B5" s="11" t="s">
        <v>16</v>
      </c>
      <c r="C5" s="10" t="s">
        <v>17</v>
      </c>
      <c r="D5" s="26" t="s">
        <v>20</v>
      </c>
      <c r="E5" s="12"/>
      <c r="F5" s="12"/>
      <c r="G5" s="12"/>
      <c r="H5" s="12"/>
      <c r="I5" s="12"/>
      <c r="J5" s="12"/>
      <c r="K5" s="13">
        <f>K28</f>
        <v>1</v>
      </c>
      <c r="L5" s="13">
        <f>L28</f>
        <v>9668.69</v>
      </c>
      <c r="M5" s="13">
        <f>M28</f>
        <v>9668.69</v>
      </c>
    </row>
    <row r="6" spans="1:13" x14ac:dyDescent="0.25">
      <c r="A6" s="14" t="s">
        <v>21</v>
      </c>
      <c r="B6" s="15" t="s">
        <v>22</v>
      </c>
      <c r="C6" s="15" t="s">
        <v>23</v>
      </c>
      <c r="D6" s="19" t="s">
        <v>24</v>
      </c>
      <c r="E6" s="16"/>
      <c r="F6" s="16"/>
      <c r="G6" s="16"/>
      <c r="H6" s="16"/>
      <c r="I6" s="16"/>
      <c r="J6" s="16"/>
      <c r="K6" s="17">
        <v>1</v>
      </c>
      <c r="L6" s="17">
        <v>1741.1</v>
      </c>
      <c r="M6" s="18">
        <f>ROUND(K6*L6,2)</f>
        <v>1741.1</v>
      </c>
    </row>
    <row r="7" spans="1:13" ht="409.5" x14ac:dyDescent="0.25">
      <c r="A7" s="16"/>
      <c r="B7" s="16"/>
      <c r="C7" s="16"/>
      <c r="D7" s="19" t="s">
        <v>25</v>
      </c>
      <c r="E7" s="16"/>
      <c r="F7" s="16"/>
      <c r="G7" s="16"/>
      <c r="H7" s="16"/>
      <c r="I7" s="16"/>
      <c r="J7" s="16"/>
      <c r="K7" s="16"/>
      <c r="L7" s="16"/>
      <c r="M7" s="16"/>
    </row>
    <row r="8" spans="1:13" x14ac:dyDescent="0.25">
      <c r="A8" s="14" t="s">
        <v>26</v>
      </c>
      <c r="B8" s="15" t="s">
        <v>22</v>
      </c>
      <c r="C8" s="15" t="s">
        <v>23</v>
      </c>
      <c r="D8" s="19" t="s">
        <v>27</v>
      </c>
      <c r="E8" s="16"/>
      <c r="F8" s="16"/>
      <c r="G8" s="16"/>
      <c r="H8" s="16"/>
      <c r="I8" s="16"/>
      <c r="J8" s="16"/>
      <c r="K8" s="17">
        <v>1</v>
      </c>
      <c r="L8" s="17">
        <v>1354.91</v>
      </c>
      <c r="M8" s="18">
        <f>ROUND(K8*L8,2)</f>
        <v>1354.91</v>
      </c>
    </row>
    <row r="9" spans="1:13" ht="202.5" x14ac:dyDescent="0.25">
      <c r="A9" s="16"/>
      <c r="B9" s="16"/>
      <c r="C9" s="16"/>
      <c r="D9" s="19" t="s">
        <v>28</v>
      </c>
      <c r="E9" s="16"/>
      <c r="F9" s="16"/>
      <c r="G9" s="16"/>
      <c r="H9" s="16"/>
      <c r="I9" s="16"/>
      <c r="J9" s="16"/>
      <c r="K9" s="16"/>
      <c r="L9" s="16"/>
      <c r="M9" s="16"/>
    </row>
    <row r="10" spans="1:13" x14ac:dyDescent="0.25">
      <c r="A10" s="14" t="s">
        <v>29</v>
      </c>
      <c r="B10" s="15" t="s">
        <v>22</v>
      </c>
      <c r="C10" s="15" t="s">
        <v>23</v>
      </c>
      <c r="D10" s="19" t="s">
        <v>30</v>
      </c>
      <c r="E10" s="16"/>
      <c r="F10" s="16"/>
      <c r="G10" s="16"/>
      <c r="H10" s="16"/>
      <c r="I10" s="16"/>
      <c r="J10" s="16"/>
      <c r="K10" s="17">
        <v>1</v>
      </c>
      <c r="L10" s="17">
        <v>844.32</v>
      </c>
      <c r="M10" s="18">
        <f>ROUND(K10*L10,2)</f>
        <v>844.32</v>
      </c>
    </row>
    <row r="11" spans="1:13" ht="225" x14ac:dyDescent="0.25">
      <c r="A11" s="16"/>
      <c r="B11" s="16"/>
      <c r="C11" s="16"/>
      <c r="D11" s="19" t="s">
        <v>31</v>
      </c>
      <c r="E11" s="16"/>
      <c r="F11" s="16"/>
      <c r="G11" s="16"/>
      <c r="H11" s="16"/>
      <c r="I11" s="16"/>
      <c r="J11" s="16"/>
      <c r="K11" s="16"/>
      <c r="L11" s="16"/>
      <c r="M11" s="16"/>
    </row>
    <row r="12" spans="1:13" x14ac:dyDescent="0.25">
      <c r="A12" s="14" t="s">
        <v>32</v>
      </c>
      <c r="B12" s="15" t="s">
        <v>22</v>
      </c>
      <c r="C12" s="15" t="s">
        <v>23</v>
      </c>
      <c r="D12" s="19" t="s">
        <v>33</v>
      </c>
      <c r="E12" s="16"/>
      <c r="F12" s="16"/>
      <c r="G12" s="16"/>
      <c r="H12" s="16"/>
      <c r="I12" s="16"/>
      <c r="J12" s="16"/>
      <c r="K12" s="17">
        <v>1</v>
      </c>
      <c r="L12" s="17">
        <v>944.74</v>
      </c>
      <c r="M12" s="18">
        <f>ROUND(K12*L12,2)</f>
        <v>944.74</v>
      </c>
    </row>
    <row r="13" spans="1:13" ht="225" x14ac:dyDescent="0.25">
      <c r="A13" s="16"/>
      <c r="B13" s="16"/>
      <c r="C13" s="16"/>
      <c r="D13" s="19" t="s">
        <v>34</v>
      </c>
      <c r="E13" s="16"/>
      <c r="F13" s="16"/>
      <c r="G13" s="16"/>
      <c r="H13" s="16"/>
      <c r="I13" s="16"/>
      <c r="J13" s="16"/>
      <c r="K13" s="16"/>
      <c r="L13" s="16"/>
      <c r="M13" s="16"/>
    </row>
    <row r="14" spans="1:13" x14ac:dyDescent="0.25">
      <c r="A14" s="14" t="s">
        <v>35</v>
      </c>
      <c r="B14" s="15" t="s">
        <v>22</v>
      </c>
      <c r="C14" s="15" t="s">
        <v>23</v>
      </c>
      <c r="D14" s="19" t="s">
        <v>36</v>
      </c>
      <c r="E14" s="16"/>
      <c r="F14" s="16"/>
      <c r="G14" s="16"/>
      <c r="H14" s="16"/>
      <c r="I14" s="16"/>
      <c r="J14" s="16"/>
      <c r="K14" s="17">
        <v>1</v>
      </c>
      <c r="L14" s="17">
        <v>1236.06</v>
      </c>
      <c r="M14" s="18">
        <f>ROUND(K14*L14,2)</f>
        <v>1236.06</v>
      </c>
    </row>
    <row r="15" spans="1:13" ht="202.5" x14ac:dyDescent="0.25">
      <c r="A15" s="16"/>
      <c r="B15" s="16"/>
      <c r="C15" s="16"/>
      <c r="D15" s="19" t="s">
        <v>37</v>
      </c>
      <c r="E15" s="16"/>
      <c r="F15" s="16"/>
      <c r="G15" s="16"/>
      <c r="H15" s="16"/>
      <c r="I15" s="16"/>
      <c r="J15" s="16"/>
      <c r="K15" s="16"/>
      <c r="L15" s="16"/>
      <c r="M15" s="16"/>
    </row>
    <row r="16" spans="1:13" x14ac:dyDescent="0.25">
      <c r="A16" s="14" t="s">
        <v>38</v>
      </c>
      <c r="B16" s="15" t="s">
        <v>22</v>
      </c>
      <c r="C16" s="15" t="s">
        <v>23</v>
      </c>
      <c r="D16" s="19" t="s">
        <v>39</v>
      </c>
      <c r="E16" s="16"/>
      <c r="F16" s="16"/>
      <c r="G16" s="16"/>
      <c r="H16" s="16"/>
      <c r="I16" s="16"/>
      <c r="J16" s="16"/>
      <c r="K16" s="17">
        <v>4</v>
      </c>
      <c r="L16" s="17">
        <v>374.17</v>
      </c>
      <c r="M16" s="18">
        <f>ROUND(K16*L16,2)</f>
        <v>1496.68</v>
      </c>
    </row>
    <row r="17" spans="1:13" ht="78.75" x14ac:dyDescent="0.25">
      <c r="A17" s="16"/>
      <c r="B17" s="16"/>
      <c r="C17" s="16"/>
      <c r="D17" s="19" t="s">
        <v>40</v>
      </c>
      <c r="E17" s="16"/>
      <c r="F17" s="16"/>
      <c r="G17" s="16"/>
      <c r="H17" s="16"/>
      <c r="I17" s="16"/>
      <c r="J17" s="16"/>
      <c r="K17" s="16"/>
      <c r="L17" s="16"/>
      <c r="M17" s="16"/>
    </row>
    <row r="18" spans="1:13" ht="22.5" x14ac:dyDescent="0.25">
      <c r="A18" s="14" t="s">
        <v>41</v>
      </c>
      <c r="B18" s="15" t="s">
        <v>22</v>
      </c>
      <c r="C18" s="15" t="s">
        <v>42</v>
      </c>
      <c r="D18" s="19" t="s">
        <v>43</v>
      </c>
      <c r="E18" s="16"/>
      <c r="F18" s="16"/>
      <c r="G18" s="16"/>
      <c r="H18" s="16"/>
      <c r="I18" s="16"/>
      <c r="J18" s="16"/>
      <c r="K18" s="17">
        <v>1</v>
      </c>
      <c r="L18" s="17">
        <v>1062.4100000000001</v>
      </c>
      <c r="M18" s="18">
        <f>ROUND(K18*L18,2)</f>
        <v>1062.4100000000001</v>
      </c>
    </row>
    <row r="19" spans="1:13" ht="258.75" x14ac:dyDescent="0.25">
      <c r="A19" s="16"/>
      <c r="B19" s="16"/>
      <c r="C19" s="16"/>
      <c r="D19" s="19" t="s">
        <v>44</v>
      </c>
      <c r="E19" s="16"/>
      <c r="F19" s="16"/>
      <c r="G19" s="16"/>
      <c r="H19" s="16"/>
      <c r="I19" s="16"/>
      <c r="J19" s="16"/>
      <c r="K19" s="16"/>
      <c r="L19" s="16"/>
      <c r="M19" s="16"/>
    </row>
    <row r="20" spans="1:13" ht="22.5" x14ac:dyDescent="0.25">
      <c r="A20" s="14" t="s">
        <v>45</v>
      </c>
      <c r="B20" s="15" t="s">
        <v>22</v>
      </c>
      <c r="C20" s="15" t="s">
        <v>42</v>
      </c>
      <c r="D20" s="19" t="s">
        <v>46</v>
      </c>
      <c r="E20" s="16"/>
      <c r="F20" s="16"/>
      <c r="G20" s="16"/>
      <c r="H20" s="16"/>
      <c r="I20" s="16"/>
      <c r="J20" s="16"/>
      <c r="K20" s="17">
        <v>1</v>
      </c>
      <c r="L20" s="17">
        <v>950</v>
      </c>
      <c r="M20" s="18">
        <f>ROUND(K20*L20,2)</f>
        <v>950</v>
      </c>
    </row>
    <row r="21" spans="1:13" ht="281.25" x14ac:dyDescent="0.25">
      <c r="A21" s="16"/>
      <c r="B21" s="16"/>
      <c r="C21" s="16"/>
      <c r="D21" s="19" t="s">
        <v>47</v>
      </c>
      <c r="E21" s="16"/>
      <c r="F21" s="16"/>
      <c r="G21" s="16"/>
      <c r="H21" s="16"/>
      <c r="I21" s="16"/>
      <c r="J21" s="16"/>
      <c r="K21" s="16"/>
      <c r="L21" s="16"/>
      <c r="M21" s="16"/>
    </row>
    <row r="22" spans="1:13" ht="45" x14ac:dyDescent="0.25">
      <c r="A22" s="14" t="s">
        <v>48</v>
      </c>
      <c r="B22" s="15" t="s">
        <v>22</v>
      </c>
      <c r="C22" s="15" t="s">
        <v>49</v>
      </c>
      <c r="D22" s="19" t="s">
        <v>50</v>
      </c>
      <c r="E22" s="16"/>
      <c r="F22" s="16"/>
      <c r="G22" s="16"/>
      <c r="H22" s="16"/>
      <c r="I22" s="16"/>
      <c r="J22" s="16"/>
      <c r="K22" s="17">
        <v>1</v>
      </c>
      <c r="L22" s="17">
        <v>0.34</v>
      </c>
      <c r="M22" s="18">
        <f>ROUND(K22*L22,2)</f>
        <v>0.34</v>
      </c>
    </row>
    <row r="23" spans="1:13" ht="146.25" x14ac:dyDescent="0.25">
      <c r="A23" s="16"/>
      <c r="B23" s="16"/>
      <c r="C23" s="16"/>
      <c r="D23" s="19" t="s">
        <v>51</v>
      </c>
      <c r="E23" s="16"/>
      <c r="F23" s="16"/>
      <c r="G23" s="16"/>
      <c r="H23" s="16"/>
      <c r="I23" s="16"/>
      <c r="J23" s="16"/>
      <c r="K23" s="16"/>
      <c r="L23" s="16"/>
      <c r="M23" s="16"/>
    </row>
    <row r="24" spans="1:13" ht="33.75" x14ac:dyDescent="0.25">
      <c r="A24" s="14" t="s">
        <v>52</v>
      </c>
      <c r="B24" s="15" t="s">
        <v>22</v>
      </c>
      <c r="C24" s="15" t="s">
        <v>53</v>
      </c>
      <c r="D24" s="19" t="s">
        <v>54</v>
      </c>
      <c r="E24" s="16"/>
      <c r="F24" s="16"/>
      <c r="G24" s="16"/>
      <c r="H24" s="16"/>
      <c r="I24" s="16"/>
      <c r="J24" s="16"/>
      <c r="K24" s="17">
        <v>1</v>
      </c>
      <c r="L24" s="17">
        <v>14.19</v>
      </c>
      <c r="M24" s="18">
        <f>ROUND(K24*L24,2)</f>
        <v>14.19</v>
      </c>
    </row>
    <row r="25" spans="1:13" ht="56.25" x14ac:dyDescent="0.25">
      <c r="A25" s="16"/>
      <c r="B25" s="16"/>
      <c r="C25" s="16"/>
      <c r="D25" s="19" t="s">
        <v>55</v>
      </c>
      <c r="E25" s="16"/>
      <c r="F25" s="16"/>
      <c r="G25" s="16"/>
      <c r="H25" s="16"/>
      <c r="I25" s="16"/>
      <c r="J25" s="16"/>
      <c r="K25" s="16"/>
      <c r="L25" s="16"/>
      <c r="M25" s="16"/>
    </row>
    <row r="26" spans="1:13" ht="45" x14ac:dyDescent="0.25">
      <c r="A26" s="14" t="s">
        <v>56</v>
      </c>
      <c r="B26" s="15" t="s">
        <v>22</v>
      </c>
      <c r="C26" s="15" t="s">
        <v>53</v>
      </c>
      <c r="D26" s="19" t="s">
        <v>57</v>
      </c>
      <c r="E26" s="16"/>
      <c r="F26" s="16"/>
      <c r="G26" s="16"/>
      <c r="H26" s="16"/>
      <c r="I26" s="16"/>
      <c r="J26" s="16"/>
      <c r="K26" s="17">
        <v>1</v>
      </c>
      <c r="L26" s="17">
        <v>23.94</v>
      </c>
      <c r="M26" s="18">
        <f>ROUND(K26*L26,2)</f>
        <v>23.94</v>
      </c>
    </row>
    <row r="27" spans="1:13" ht="101.25" x14ac:dyDescent="0.25">
      <c r="A27" s="16"/>
      <c r="B27" s="16"/>
      <c r="C27" s="16"/>
      <c r="D27" s="19" t="s">
        <v>58</v>
      </c>
      <c r="E27" s="16"/>
      <c r="F27" s="16"/>
      <c r="G27" s="16"/>
      <c r="H27" s="16"/>
      <c r="I27" s="16"/>
      <c r="J27" s="16"/>
      <c r="K27" s="16"/>
      <c r="L27" s="16"/>
      <c r="M27" s="16"/>
    </row>
    <row r="28" spans="1:13" x14ac:dyDescent="0.25">
      <c r="A28" s="16"/>
      <c r="B28" s="16"/>
      <c r="C28" s="16"/>
      <c r="D28" s="27"/>
      <c r="E28" s="16"/>
      <c r="F28" s="16"/>
      <c r="G28" s="16"/>
      <c r="H28" s="16"/>
      <c r="I28" s="16"/>
      <c r="J28" s="20" t="s">
        <v>59</v>
      </c>
      <c r="K28" s="17">
        <v>1</v>
      </c>
      <c r="L28" s="21">
        <f>M6+M8+M10+M12+M14+M16+M18+M20+M22+M24+M26</f>
        <v>9668.69</v>
      </c>
      <c r="M28" s="21">
        <f>ROUND(K28*L28,2)</f>
        <v>9668.69</v>
      </c>
    </row>
    <row r="29" spans="1:13" ht="0.95" customHeight="1" x14ac:dyDescent="0.25">
      <c r="A29" s="22"/>
      <c r="B29" s="22"/>
      <c r="C29" s="22"/>
      <c r="D29" s="28"/>
      <c r="E29" s="22"/>
      <c r="F29" s="22"/>
      <c r="G29" s="22"/>
      <c r="H29" s="22"/>
      <c r="I29" s="22"/>
      <c r="J29" s="22"/>
      <c r="K29" s="22"/>
      <c r="L29" s="22"/>
      <c r="M29" s="22"/>
    </row>
    <row r="30" spans="1:13" x14ac:dyDescent="0.25">
      <c r="A30" s="10" t="s">
        <v>60</v>
      </c>
      <c r="B30" s="11" t="s">
        <v>16</v>
      </c>
      <c r="C30" s="10" t="s">
        <v>17</v>
      </c>
      <c r="D30" s="26" t="s">
        <v>61</v>
      </c>
      <c r="E30" s="12"/>
      <c r="F30" s="12"/>
      <c r="G30" s="12"/>
      <c r="H30" s="12"/>
      <c r="I30" s="12"/>
      <c r="J30" s="12"/>
      <c r="K30" s="13">
        <f>K95</f>
        <v>1</v>
      </c>
      <c r="L30" s="13">
        <f>L95</f>
        <v>112004.97</v>
      </c>
      <c r="M30" s="13">
        <f>M95</f>
        <v>112004.97</v>
      </c>
    </row>
    <row r="31" spans="1:13" ht="22.5" x14ac:dyDescent="0.25">
      <c r="A31" s="14" t="s">
        <v>62</v>
      </c>
      <c r="B31" s="15" t="s">
        <v>22</v>
      </c>
      <c r="C31" s="15" t="s">
        <v>23</v>
      </c>
      <c r="D31" s="19" t="s">
        <v>63</v>
      </c>
      <c r="E31" s="16"/>
      <c r="F31" s="16"/>
      <c r="G31" s="16"/>
      <c r="H31" s="16"/>
      <c r="I31" s="16"/>
      <c r="J31" s="16"/>
      <c r="K31" s="17">
        <v>2</v>
      </c>
      <c r="L31" s="17">
        <v>37931</v>
      </c>
      <c r="M31" s="18">
        <f>ROUND(K31*L31,2)</f>
        <v>75862</v>
      </c>
    </row>
    <row r="32" spans="1:13" ht="409.5" x14ac:dyDescent="0.25">
      <c r="A32" s="16"/>
      <c r="B32" s="16"/>
      <c r="C32" s="16"/>
      <c r="D32" s="19" t="s">
        <v>64</v>
      </c>
      <c r="E32" s="16"/>
      <c r="F32" s="16"/>
      <c r="G32" s="16"/>
      <c r="H32" s="16"/>
      <c r="I32" s="16"/>
      <c r="J32" s="16"/>
      <c r="K32" s="16"/>
      <c r="L32" s="16"/>
      <c r="M32" s="16"/>
    </row>
    <row r="33" spans="1:13" ht="22.5" x14ac:dyDescent="0.25">
      <c r="A33" s="14" t="s">
        <v>65</v>
      </c>
      <c r="B33" s="15" t="s">
        <v>22</v>
      </c>
      <c r="C33" s="15" t="s">
        <v>23</v>
      </c>
      <c r="D33" s="19" t="s">
        <v>66</v>
      </c>
      <c r="E33" s="16"/>
      <c r="F33" s="16"/>
      <c r="G33" s="16"/>
      <c r="H33" s="16"/>
      <c r="I33" s="16"/>
      <c r="J33" s="16"/>
      <c r="K33" s="17">
        <v>2</v>
      </c>
      <c r="L33" s="17">
        <v>277.60000000000002</v>
      </c>
      <c r="M33" s="18">
        <f>ROUND(K33*L33,2)</f>
        <v>555.20000000000005</v>
      </c>
    </row>
    <row r="34" spans="1:13" ht="22.5" x14ac:dyDescent="0.25">
      <c r="A34" s="16"/>
      <c r="B34" s="16"/>
      <c r="C34" s="16"/>
      <c r="D34" s="19" t="s">
        <v>67</v>
      </c>
      <c r="E34" s="16"/>
      <c r="F34" s="16"/>
      <c r="G34" s="16"/>
      <c r="H34" s="16"/>
      <c r="I34" s="16"/>
      <c r="J34" s="16"/>
      <c r="K34" s="16"/>
      <c r="L34" s="16"/>
      <c r="M34" s="16"/>
    </row>
    <row r="35" spans="1:13" ht="22.5" x14ac:dyDescent="0.25">
      <c r="A35" s="14" t="s">
        <v>68</v>
      </c>
      <c r="B35" s="15" t="s">
        <v>22</v>
      </c>
      <c r="C35" s="15" t="s">
        <v>23</v>
      </c>
      <c r="D35" s="19" t="s">
        <v>69</v>
      </c>
      <c r="E35" s="16"/>
      <c r="F35" s="16"/>
      <c r="G35" s="16"/>
      <c r="H35" s="16"/>
      <c r="I35" s="16"/>
      <c r="J35" s="16"/>
      <c r="K35" s="17">
        <v>1</v>
      </c>
      <c r="L35" s="17">
        <v>917.16</v>
      </c>
      <c r="M35" s="18">
        <f>ROUND(K35*L35,2)</f>
        <v>917.16</v>
      </c>
    </row>
    <row r="36" spans="1:13" ht="135" x14ac:dyDescent="0.25">
      <c r="A36" s="16"/>
      <c r="B36" s="16"/>
      <c r="C36" s="16"/>
      <c r="D36" s="19" t="s">
        <v>70</v>
      </c>
      <c r="E36" s="16"/>
      <c r="F36" s="16"/>
      <c r="G36" s="16"/>
      <c r="H36" s="16"/>
      <c r="I36" s="16"/>
      <c r="J36" s="16"/>
      <c r="K36" s="16"/>
      <c r="L36" s="16"/>
      <c r="M36" s="16"/>
    </row>
    <row r="37" spans="1:13" ht="33.75" x14ac:dyDescent="0.25">
      <c r="A37" s="14" t="s">
        <v>71</v>
      </c>
      <c r="B37" s="15" t="s">
        <v>22</v>
      </c>
      <c r="C37" s="15" t="s">
        <v>23</v>
      </c>
      <c r="D37" s="19" t="s">
        <v>72</v>
      </c>
      <c r="E37" s="16"/>
      <c r="F37" s="16"/>
      <c r="G37" s="16"/>
      <c r="H37" s="16"/>
      <c r="I37" s="16"/>
      <c r="J37" s="16"/>
      <c r="K37" s="17">
        <v>1</v>
      </c>
      <c r="L37" s="17">
        <v>178.12</v>
      </c>
      <c r="M37" s="18">
        <f>ROUND(K37*L37,2)</f>
        <v>178.12</v>
      </c>
    </row>
    <row r="38" spans="1:13" ht="45" x14ac:dyDescent="0.25">
      <c r="A38" s="16"/>
      <c r="B38" s="16"/>
      <c r="C38" s="16"/>
      <c r="D38" s="19" t="s">
        <v>73</v>
      </c>
      <c r="E38" s="16"/>
      <c r="F38" s="16"/>
      <c r="G38" s="16"/>
      <c r="H38" s="16"/>
      <c r="I38" s="16"/>
      <c r="J38" s="16"/>
      <c r="K38" s="16"/>
      <c r="L38" s="16"/>
      <c r="M38" s="16"/>
    </row>
    <row r="39" spans="1:13" ht="45" x14ac:dyDescent="0.25">
      <c r="A39" s="14" t="s">
        <v>74</v>
      </c>
      <c r="B39" s="15" t="s">
        <v>22</v>
      </c>
      <c r="C39" s="15" t="s">
        <v>75</v>
      </c>
      <c r="D39" s="19" t="s">
        <v>76</v>
      </c>
      <c r="E39" s="16"/>
      <c r="F39" s="16"/>
      <c r="G39" s="16"/>
      <c r="H39" s="16"/>
      <c r="I39" s="16"/>
      <c r="J39" s="16"/>
      <c r="K39" s="17">
        <v>36</v>
      </c>
      <c r="L39" s="17">
        <v>132.02000000000001</v>
      </c>
      <c r="M39" s="18">
        <f>ROUND(K39*L39,2)</f>
        <v>4752.72</v>
      </c>
    </row>
    <row r="40" spans="1:13" ht="67.5" x14ac:dyDescent="0.25">
      <c r="A40" s="16"/>
      <c r="B40" s="16"/>
      <c r="C40" s="16"/>
      <c r="D40" s="19" t="s">
        <v>77</v>
      </c>
      <c r="E40" s="16"/>
      <c r="F40" s="16"/>
      <c r="G40" s="16"/>
      <c r="H40" s="16"/>
      <c r="I40" s="16"/>
      <c r="J40" s="16"/>
      <c r="K40" s="16"/>
      <c r="L40" s="16"/>
      <c r="M40" s="16"/>
    </row>
    <row r="41" spans="1:13" ht="45" x14ac:dyDescent="0.25">
      <c r="A41" s="14" t="s">
        <v>78</v>
      </c>
      <c r="B41" s="15" t="s">
        <v>22</v>
      </c>
      <c r="C41" s="15" t="s">
        <v>75</v>
      </c>
      <c r="D41" s="19" t="s">
        <v>79</v>
      </c>
      <c r="E41" s="16"/>
      <c r="F41" s="16"/>
      <c r="G41" s="16"/>
      <c r="H41" s="16"/>
      <c r="I41" s="16"/>
      <c r="J41" s="16"/>
      <c r="K41" s="17">
        <v>24</v>
      </c>
      <c r="L41" s="17">
        <v>85.02</v>
      </c>
      <c r="M41" s="18">
        <f>ROUND(K41*L41,2)</f>
        <v>2040.48</v>
      </c>
    </row>
    <row r="42" spans="1:13" ht="67.5" x14ac:dyDescent="0.25">
      <c r="A42" s="16"/>
      <c r="B42" s="16"/>
      <c r="C42" s="16"/>
      <c r="D42" s="19" t="s">
        <v>80</v>
      </c>
      <c r="E42" s="16"/>
      <c r="F42" s="16"/>
      <c r="G42" s="16"/>
      <c r="H42" s="16"/>
      <c r="I42" s="16"/>
      <c r="J42" s="16"/>
      <c r="K42" s="16"/>
      <c r="L42" s="16"/>
      <c r="M42" s="16"/>
    </row>
    <row r="43" spans="1:13" ht="45" x14ac:dyDescent="0.25">
      <c r="A43" s="14" t="s">
        <v>81</v>
      </c>
      <c r="B43" s="15" t="s">
        <v>22</v>
      </c>
      <c r="C43" s="15" t="s">
        <v>75</v>
      </c>
      <c r="D43" s="19" t="s">
        <v>82</v>
      </c>
      <c r="E43" s="16"/>
      <c r="F43" s="16"/>
      <c r="G43" s="16"/>
      <c r="H43" s="16"/>
      <c r="I43" s="16"/>
      <c r="J43" s="16"/>
      <c r="K43" s="17">
        <v>36</v>
      </c>
      <c r="L43" s="17">
        <v>89.35</v>
      </c>
      <c r="M43" s="18">
        <f>ROUND(K43*L43,2)</f>
        <v>3216.6</v>
      </c>
    </row>
    <row r="44" spans="1:13" ht="123.75" x14ac:dyDescent="0.25">
      <c r="A44" s="16"/>
      <c r="B44" s="16"/>
      <c r="C44" s="16"/>
      <c r="D44" s="19" t="s">
        <v>83</v>
      </c>
      <c r="E44" s="16"/>
      <c r="F44" s="16"/>
      <c r="G44" s="16"/>
      <c r="H44" s="16"/>
      <c r="I44" s="16"/>
      <c r="J44" s="16"/>
      <c r="K44" s="16"/>
      <c r="L44" s="16"/>
      <c r="M44" s="16"/>
    </row>
    <row r="45" spans="1:13" ht="56.25" x14ac:dyDescent="0.25">
      <c r="A45" s="14" t="s">
        <v>84</v>
      </c>
      <c r="B45" s="15" t="s">
        <v>22</v>
      </c>
      <c r="C45" s="15" t="s">
        <v>75</v>
      </c>
      <c r="D45" s="19" t="s">
        <v>85</v>
      </c>
      <c r="E45" s="16"/>
      <c r="F45" s="16"/>
      <c r="G45" s="16"/>
      <c r="H45" s="16"/>
      <c r="I45" s="16"/>
      <c r="J45" s="16"/>
      <c r="K45" s="17">
        <v>24</v>
      </c>
      <c r="L45" s="17">
        <v>96.71</v>
      </c>
      <c r="M45" s="18">
        <f>ROUND(K45*L45,2)</f>
        <v>2321.04</v>
      </c>
    </row>
    <row r="46" spans="1:13" ht="123.75" x14ac:dyDescent="0.25">
      <c r="A46" s="16"/>
      <c r="B46" s="16"/>
      <c r="C46" s="16"/>
      <c r="D46" s="19" t="s">
        <v>86</v>
      </c>
      <c r="E46" s="16"/>
      <c r="F46" s="16"/>
      <c r="G46" s="16"/>
      <c r="H46" s="16"/>
      <c r="I46" s="16"/>
      <c r="J46" s="16"/>
      <c r="K46" s="16"/>
      <c r="L46" s="16"/>
      <c r="M46" s="16"/>
    </row>
    <row r="47" spans="1:13" ht="33.75" x14ac:dyDescent="0.25">
      <c r="A47" s="14" t="s">
        <v>87</v>
      </c>
      <c r="B47" s="15" t="s">
        <v>22</v>
      </c>
      <c r="C47" s="15" t="s">
        <v>75</v>
      </c>
      <c r="D47" s="19" t="s">
        <v>88</v>
      </c>
      <c r="E47" s="16"/>
      <c r="F47" s="16"/>
      <c r="G47" s="16"/>
      <c r="H47" s="16"/>
      <c r="I47" s="16"/>
      <c r="J47" s="16"/>
      <c r="K47" s="17">
        <v>36</v>
      </c>
      <c r="L47" s="17">
        <v>72.91</v>
      </c>
      <c r="M47" s="18">
        <f>ROUND(K47*L47,2)</f>
        <v>2624.76</v>
      </c>
    </row>
    <row r="48" spans="1:13" ht="56.25" x14ac:dyDescent="0.25">
      <c r="A48" s="16"/>
      <c r="B48" s="16"/>
      <c r="C48" s="16"/>
      <c r="D48" s="19" t="s">
        <v>89</v>
      </c>
      <c r="E48" s="16"/>
      <c r="F48" s="16"/>
      <c r="G48" s="16"/>
      <c r="H48" s="16"/>
      <c r="I48" s="16"/>
      <c r="J48" s="16"/>
      <c r="K48" s="16"/>
      <c r="L48" s="16"/>
      <c r="M48" s="16"/>
    </row>
    <row r="49" spans="1:13" ht="33.75" x14ac:dyDescent="0.25">
      <c r="A49" s="14" t="s">
        <v>90</v>
      </c>
      <c r="B49" s="15" t="s">
        <v>22</v>
      </c>
      <c r="C49" s="15" t="s">
        <v>75</v>
      </c>
      <c r="D49" s="19" t="s">
        <v>91</v>
      </c>
      <c r="E49" s="16"/>
      <c r="F49" s="16"/>
      <c r="G49" s="16"/>
      <c r="H49" s="16"/>
      <c r="I49" s="16"/>
      <c r="J49" s="16"/>
      <c r="K49" s="17">
        <v>24</v>
      </c>
      <c r="L49" s="17">
        <v>64.53</v>
      </c>
      <c r="M49" s="18">
        <f>ROUND(K49*L49,2)</f>
        <v>1548.72</v>
      </c>
    </row>
    <row r="50" spans="1:13" ht="56.25" x14ac:dyDescent="0.25">
      <c r="A50" s="16"/>
      <c r="B50" s="16"/>
      <c r="C50" s="16"/>
      <c r="D50" s="19" t="s">
        <v>92</v>
      </c>
      <c r="E50" s="16"/>
      <c r="F50" s="16"/>
      <c r="G50" s="16"/>
      <c r="H50" s="16"/>
      <c r="I50" s="16"/>
      <c r="J50" s="16"/>
      <c r="K50" s="16"/>
      <c r="L50" s="16"/>
      <c r="M50" s="16"/>
    </row>
    <row r="51" spans="1:13" ht="22.5" x14ac:dyDescent="0.25">
      <c r="A51" s="14" t="s">
        <v>93</v>
      </c>
      <c r="B51" s="15" t="s">
        <v>22</v>
      </c>
      <c r="C51" s="15" t="s">
        <v>23</v>
      </c>
      <c r="D51" s="19" t="s">
        <v>94</v>
      </c>
      <c r="E51" s="16"/>
      <c r="F51" s="16"/>
      <c r="G51" s="16"/>
      <c r="H51" s="16"/>
      <c r="I51" s="16"/>
      <c r="J51" s="16"/>
      <c r="K51" s="17">
        <v>1</v>
      </c>
      <c r="L51" s="17">
        <v>7096.9</v>
      </c>
      <c r="M51" s="18">
        <f>ROUND(K51*L51,2)</f>
        <v>7096.9</v>
      </c>
    </row>
    <row r="52" spans="1:13" ht="157.5" x14ac:dyDescent="0.25">
      <c r="A52" s="16"/>
      <c r="B52" s="16"/>
      <c r="C52" s="16"/>
      <c r="D52" s="19" t="s">
        <v>95</v>
      </c>
      <c r="E52" s="16"/>
      <c r="F52" s="16"/>
      <c r="G52" s="16"/>
      <c r="H52" s="16"/>
      <c r="I52" s="16"/>
      <c r="J52" s="16"/>
      <c r="K52" s="16"/>
      <c r="L52" s="16"/>
      <c r="M52" s="16"/>
    </row>
    <row r="53" spans="1:13" ht="45" x14ac:dyDescent="0.25">
      <c r="A53" s="14" t="s">
        <v>96</v>
      </c>
      <c r="B53" s="15" t="s">
        <v>22</v>
      </c>
      <c r="C53" s="15" t="s">
        <v>23</v>
      </c>
      <c r="D53" s="19" t="s">
        <v>97</v>
      </c>
      <c r="E53" s="16"/>
      <c r="F53" s="16"/>
      <c r="G53" s="16"/>
      <c r="H53" s="16"/>
      <c r="I53" s="16"/>
      <c r="J53" s="16"/>
      <c r="K53" s="17">
        <v>5</v>
      </c>
      <c r="L53" s="17">
        <v>185.58</v>
      </c>
      <c r="M53" s="18">
        <f>ROUND(K53*L53,2)</f>
        <v>927.9</v>
      </c>
    </row>
    <row r="54" spans="1:13" ht="135" x14ac:dyDescent="0.25">
      <c r="A54" s="16"/>
      <c r="B54" s="16"/>
      <c r="C54" s="16"/>
      <c r="D54" s="19" t="s">
        <v>98</v>
      </c>
      <c r="E54" s="16"/>
      <c r="F54" s="16"/>
      <c r="G54" s="16"/>
      <c r="H54" s="16"/>
      <c r="I54" s="16"/>
      <c r="J54" s="16"/>
      <c r="K54" s="16"/>
      <c r="L54" s="16"/>
      <c r="M54" s="16"/>
    </row>
    <row r="55" spans="1:13" ht="45" x14ac:dyDescent="0.25">
      <c r="A55" s="14" t="s">
        <v>99</v>
      </c>
      <c r="B55" s="15" t="s">
        <v>22</v>
      </c>
      <c r="C55" s="15" t="s">
        <v>23</v>
      </c>
      <c r="D55" s="19" t="s">
        <v>100</v>
      </c>
      <c r="E55" s="16"/>
      <c r="F55" s="16"/>
      <c r="G55" s="16"/>
      <c r="H55" s="16"/>
      <c r="I55" s="16"/>
      <c r="J55" s="16"/>
      <c r="K55" s="17">
        <v>2</v>
      </c>
      <c r="L55" s="17">
        <v>124.65</v>
      </c>
      <c r="M55" s="18">
        <f>ROUND(K55*L55,2)</f>
        <v>249.3</v>
      </c>
    </row>
    <row r="56" spans="1:13" ht="135" x14ac:dyDescent="0.25">
      <c r="A56" s="16"/>
      <c r="B56" s="16"/>
      <c r="C56" s="16"/>
      <c r="D56" s="19" t="s">
        <v>101</v>
      </c>
      <c r="E56" s="16"/>
      <c r="F56" s="16"/>
      <c r="G56" s="16"/>
      <c r="H56" s="16"/>
      <c r="I56" s="16"/>
      <c r="J56" s="16"/>
      <c r="K56" s="16"/>
      <c r="L56" s="16"/>
      <c r="M56" s="16"/>
    </row>
    <row r="57" spans="1:13" ht="45" x14ac:dyDescent="0.25">
      <c r="A57" s="14" t="s">
        <v>102</v>
      </c>
      <c r="B57" s="15" t="s">
        <v>22</v>
      </c>
      <c r="C57" s="15" t="s">
        <v>23</v>
      </c>
      <c r="D57" s="19" t="s">
        <v>103</v>
      </c>
      <c r="E57" s="16"/>
      <c r="F57" s="16"/>
      <c r="G57" s="16"/>
      <c r="H57" s="16"/>
      <c r="I57" s="16"/>
      <c r="J57" s="16"/>
      <c r="K57" s="17">
        <v>1</v>
      </c>
      <c r="L57" s="17">
        <v>226.69</v>
      </c>
      <c r="M57" s="18">
        <f>ROUND(K57*L57,2)</f>
        <v>226.69</v>
      </c>
    </row>
    <row r="58" spans="1:13" ht="78.75" x14ac:dyDescent="0.25">
      <c r="A58" s="16"/>
      <c r="B58" s="16"/>
      <c r="C58" s="16"/>
      <c r="D58" s="19" t="s">
        <v>104</v>
      </c>
      <c r="E58" s="16"/>
      <c r="F58" s="16"/>
      <c r="G58" s="16"/>
      <c r="H58" s="16"/>
      <c r="I58" s="16"/>
      <c r="J58" s="16"/>
      <c r="K58" s="16"/>
      <c r="L58" s="16"/>
      <c r="M58" s="16"/>
    </row>
    <row r="59" spans="1:13" ht="45" x14ac:dyDescent="0.25">
      <c r="A59" s="14" t="s">
        <v>105</v>
      </c>
      <c r="B59" s="15" t="s">
        <v>22</v>
      </c>
      <c r="C59" s="15" t="s">
        <v>23</v>
      </c>
      <c r="D59" s="19" t="s">
        <v>106</v>
      </c>
      <c r="E59" s="16"/>
      <c r="F59" s="16"/>
      <c r="G59" s="16"/>
      <c r="H59" s="16"/>
      <c r="I59" s="16"/>
      <c r="J59" s="16"/>
      <c r="K59" s="17">
        <v>2</v>
      </c>
      <c r="L59" s="17">
        <v>115.78</v>
      </c>
      <c r="M59" s="18">
        <f>ROUND(K59*L59,2)</f>
        <v>231.56</v>
      </c>
    </row>
    <row r="60" spans="1:13" ht="78.75" x14ac:dyDescent="0.25">
      <c r="A60" s="16"/>
      <c r="B60" s="16"/>
      <c r="C60" s="16"/>
      <c r="D60" s="19" t="s">
        <v>107</v>
      </c>
      <c r="E60" s="16"/>
      <c r="F60" s="16"/>
      <c r="G60" s="16"/>
      <c r="H60" s="16"/>
      <c r="I60" s="16"/>
      <c r="J60" s="16"/>
      <c r="K60" s="16"/>
      <c r="L60" s="16"/>
      <c r="M60" s="16"/>
    </row>
    <row r="61" spans="1:13" ht="45" x14ac:dyDescent="0.25">
      <c r="A61" s="14" t="s">
        <v>108</v>
      </c>
      <c r="B61" s="15" t="s">
        <v>22</v>
      </c>
      <c r="C61" s="15" t="s">
        <v>23</v>
      </c>
      <c r="D61" s="19" t="s">
        <v>109</v>
      </c>
      <c r="E61" s="16"/>
      <c r="F61" s="16"/>
      <c r="G61" s="16"/>
      <c r="H61" s="16"/>
      <c r="I61" s="16"/>
      <c r="J61" s="16"/>
      <c r="K61" s="17">
        <v>1</v>
      </c>
      <c r="L61" s="17">
        <v>206.32</v>
      </c>
      <c r="M61" s="18">
        <f>ROUND(K61*L61,2)</f>
        <v>206.32</v>
      </c>
    </row>
    <row r="62" spans="1:13" ht="101.25" x14ac:dyDescent="0.25">
      <c r="A62" s="16"/>
      <c r="B62" s="16"/>
      <c r="C62" s="16"/>
      <c r="D62" s="19" t="s">
        <v>110</v>
      </c>
      <c r="E62" s="16"/>
      <c r="F62" s="16"/>
      <c r="G62" s="16"/>
      <c r="H62" s="16"/>
      <c r="I62" s="16"/>
      <c r="J62" s="16"/>
      <c r="K62" s="16"/>
      <c r="L62" s="16"/>
      <c r="M62" s="16"/>
    </row>
    <row r="63" spans="1:13" ht="45" x14ac:dyDescent="0.25">
      <c r="A63" s="14" t="s">
        <v>111</v>
      </c>
      <c r="B63" s="15" t="s">
        <v>22</v>
      </c>
      <c r="C63" s="15" t="s">
        <v>23</v>
      </c>
      <c r="D63" s="19" t="s">
        <v>112</v>
      </c>
      <c r="E63" s="16"/>
      <c r="F63" s="16"/>
      <c r="G63" s="16"/>
      <c r="H63" s="16"/>
      <c r="I63" s="16"/>
      <c r="J63" s="16"/>
      <c r="K63" s="17">
        <v>2</v>
      </c>
      <c r="L63" s="17">
        <v>126.8</v>
      </c>
      <c r="M63" s="18">
        <f>ROUND(K63*L63,2)</f>
        <v>253.6</v>
      </c>
    </row>
    <row r="64" spans="1:13" ht="101.25" x14ac:dyDescent="0.25">
      <c r="A64" s="16"/>
      <c r="B64" s="16"/>
      <c r="C64" s="16"/>
      <c r="D64" s="19" t="s">
        <v>113</v>
      </c>
      <c r="E64" s="16"/>
      <c r="F64" s="16"/>
      <c r="G64" s="16"/>
      <c r="H64" s="16"/>
      <c r="I64" s="16"/>
      <c r="J64" s="16"/>
      <c r="K64" s="16"/>
      <c r="L64" s="16"/>
      <c r="M64" s="16"/>
    </row>
    <row r="65" spans="1:13" ht="45" x14ac:dyDescent="0.25">
      <c r="A65" s="14" t="s">
        <v>114</v>
      </c>
      <c r="B65" s="15" t="s">
        <v>22</v>
      </c>
      <c r="C65" s="15" t="s">
        <v>23</v>
      </c>
      <c r="D65" s="19" t="s">
        <v>115</v>
      </c>
      <c r="E65" s="16"/>
      <c r="F65" s="16"/>
      <c r="G65" s="16"/>
      <c r="H65" s="16"/>
      <c r="I65" s="16"/>
      <c r="J65" s="16"/>
      <c r="K65" s="17">
        <v>2</v>
      </c>
      <c r="L65" s="17">
        <v>96.45</v>
      </c>
      <c r="M65" s="18">
        <f>ROUND(K65*L65,2)</f>
        <v>192.9</v>
      </c>
    </row>
    <row r="66" spans="1:13" ht="67.5" x14ac:dyDescent="0.25">
      <c r="A66" s="16"/>
      <c r="B66" s="16"/>
      <c r="C66" s="16"/>
      <c r="D66" s="19" t="s">
        <v>116</v>
      </c>
      <c r="E66" s="16"/>
      <c r="F66" s="16"/>
      <c r="G66" s="16"/>
      <c r="H66" s="16"/>
      <c r="I66" s="16"/>
      <c r="J66" s="16"/>
      <c r="K66" s="16"/>
      <c r="L66" s="16"/>
      <c r="M66" s="16"/>
    </row>
    <row r="67" spans="1:13" ht="45" x14ac:dyDescent="0.25">
      <c r="A67" s="14" t="s">
        <v>117</v>
      </c>
      <c r="B67" s="15" t="s">
        <v>22</v>
      </c>
      <c r="C67" s="15" t="s">
        <v>23</v>
      </c>
      <c r="D67" s="19" t="s">
        <v>118</v>
      </c>
      <c r="E67" s="16"/>
      <c r="F67" s="16"/>
      <c r="G67" s="16"/>
      <c r="H67" s="16"/>
      <c r="I67" s="16"/>
      <c r="J67" s="16"/>
      <c r="K67" s="17">
        <v>4</v>
      </c>
      <c r="L67" s="17">
        <v>63.02</v>
      </c>
      <c r="M67" s="18">
        <f>ROUND(K67*L67,2)</f>
        <v>252.08</v>
      </c>
    </row>
    <row r="68" spans="1:13" ht="67.5" x14ac:dyDescent="0.25">
      <c r="A68" s="16"/>
      <c r="B68" s="16"/>
      <c r="C68" s="16"/>
      <c r="D68" s="19" t="s">
        <v>119</v>
      </c>
      <c r="E68" s="16"/>
      <c r="F68" s="16"/>
      <c r="G68" s="16"/>
      <c r="H68" s="16"/>
      <c r="I68" s="16"/>
      <c r="J68" s="16"/>
      <c r="K68" s="16"/>
      <c r="L68" s="16"/>
      <c r="M68" s="16"/>
    </row>
    <row r="69" spans="1:13" ht="33.75" x14ac:dyDescent="0.25">
      <c r="A69" s="14" t="s">
        <v>120</v>
      </c>
      <c r="B69" s="15" t="s">
        <v>22</v>
      </c>
      <c r="C69" s="15" t="s">
        <v>23</v>
      </c>
      <c r="D69" s="19" t="s">
        <v>121</v>
      </c>
      <c r="E69" s="16"/>
      <c r="F69" s="16"/>
      <c r="G69" s="16"/>
      <c r="H69" s="16"/>
      <c r="I69" s="16"/>
      <c r="J69" s="16"/>
      <c r="K69" s="17">
        <v>2</v>
      </c>
      <c r="L69" s="17">
        <v>358.86</v>
      </c>
      <c r="M69" s="18">
        <f>ROUND(K69*L69,2)</f>
        <v>717.72</v>
      </c>
    </row>
    <row r="70" spans="1:13" ht="78.75" x14ac:dyDescent="0.25">
      <c r="A70" s="16"/>
      <c r="B70" s="16"/>
      <c r="C70" s="16"/>
      <c r="D70" s="19" t="s">
        <v>122</v>
      </c>
      <c r="E70" s="16"/>
      <c r="F70" s="16"/>
      <c r="G70" s="16"/>
      <c r="H70" s="16"/>
      <c r="I70" s="16"/>
      <c r="J70" s="16"/>
      <c r="K70" s="16"/>
      <c r="L70" s="16"/>
      <c r="M70" s="16"/>
    </row>
    <row r="71" spans="1:13" ht="22.5" x14ac:dyDescent="0.25">
      <c r="A71" s="14" t="s">
        <v>123</v>
      </c>
      <c r="B71" s="15" t="s">
        <v>22</v>
      </c>
      <c r="C71" s="15" t="s">
        <v>23</v>
      </c>
      <c r="D71" s="19" t="s">
        <v>124</v>
      </c>
      <c r="E71" s="16"/>
      <c r="F71" s="16"/>
      <c r="G71" s="16"/>
      <c r="H71" s="16"/>
      <c r="I71" s="16"/>
      <c r="J71" s="16"/>
      <c r="K71" s="17">
        <v>4</v>
      </c>
      <c r="L71" s="17">
        <v>34.75</v>
      </c>
      <c r="M71" s="18">
        <f>ROUND(K71*L71,2)</f>
        <v>139</v>
      </c>
    </row>
    <row r="72" spans="1:13" ht="33.75" x14ac:dyDescent="0.25">
      <c r="A72" s="16"/>
      <c r="B72" s="16"/>
      <c r="C72" s="16"/>
      <c r="D72" s="19" t="s">
        <v>125</v>
      </c>
      <c r="E72" s="16"/>
      <c r="F72" s="16"/>
      <c r="G72" s="16"/>
      <c r="H72" s="16"/>
      <c r="I72" s="16"/>
      <c r="J72" s="16"/>
      <c r="K72" s="16"/>
      <c r="L72" s="16"/>
      <c r="M72" s="16"/>
    </row>
    <row r="73" spans="1:13" ht="22.5" x14ac:dyDescent="0.25">
      <c r="A73" s="14" t="s">
        <v>126</v>
      </c>
      <c r="B73" s="15" t="s">
        <v>22</v>
      </c>
      <c r="C73" s="15" t="s">
        <v>23</v>
      </c>
      <c r="D73" s="19" t="s">
        <v>127</v>
      </c>
      <c r="E73" s="16"/>
      <c r="F73" s="16"/>
      <c r="G73" s="16"/>
      <c r="H73" s="16"/>
      <c r="I73" s="16"/>
      <c r="J73" s="16"/>
      <c r="K73" s="17">
        <v>3</v>
      </c>
      <c r="L73" s="17">
        <v>76.91</v>
      </c>
      <c r="M73" s="18">
        <f>ROUND(K73*L73,2)</f>
        <v>230.73</v>
      </c>
    </row>
    <row r="74" spans="1:13" ht="33.75" x14ac:dyDescent="0.25">
      <c r="A74" s="16"/>
      <c r="B74" s="16"/>
      <c r="C74" s="16"/>
      <c r="D74" s="19" t="s">
        <v>128</v>
      </c>
      <c r="E74" s="16"/>
      <c r="F74" s="16"/>
      <c r="G74" s="16"/>
      <c r="H74" s="16"/>
      <c r="I74" s="16"/>
      <c r="J74" s="16"/>
      <c r="K74" s="16"/>
      <c r="L74" s="16"/>
      <c r="M74" s="16"/>
    </row>
    <row r="75" spans="1:13" ht="22.5" x14ac:dyDescent="0.25">
      <c r="A75" s="14" t="s">
        <v>129</v>
      </c>
      <c r="B75" s="15" t="s">
        <v>22</v>
      </c>
      <c r="C75" s="15" t="s">
        <v>23</v>
      </c>
      <c r="D75" s="19" t="s">
        <v>130</v>
      </c>
      <c r="E75" s="16"/>
      <c r="F75" s="16"/>
      <c r="G75" s="16"/>
      <c r="H75" s="16"/>
      <c r="I75" s="16"/>
      <c r="J75" s="16"/>
      <c r="K75" s="17">
        <v>7</v>
      </c>
      <c r="L75" s="17">
        <v>29.81</v>
      </c>
      <c r="M75" s="18">
        <f>ROUND(K75*L75,2)</f>
        <v>208.67</v>
      </c>
    </row>
    <row r="76" spans="1:13" ht="33.75" x14ac:dyDescent="0.25">
      <c r="A76" s="16"/>
      <c r="B76" s="16"/>
      <c r="C76" s="16"/>
      <c r="D76" s="19" t="s">
        <v>131</v>
      </c>
      <c r="E76" s="16"/>
      <c r="F76" s="16"/>
      <c r="G76" s="16"/>
      <c r="H76" s="16"/>
      <c r="I76" s="16"/>
      <c r="J76" s="16"/>
      <c r="K76" s="16"/>
      <c r="L76" s="16"/>
      <c r="M76" s="16"/>
    </row>
    <row r="77" spans="1:13" ht="33.75" x14ac:dyDescent="0.25">
      <c r="A77" s="14" t="s">
        <v>132</v>
      </c>
      <c r="B77" s="15" t="s">
        <v>22</v>
      </c>
      <c r="C77" s="15" t="s">
        <v>23</v>
      </c>
      <c r="D77" s="19" t="s">
        <v>133</v>
      </c>
      <c r="E77" s="16"/>
      <c r="F77" s="16"/>
      <c r="G77" s="16"/>
      <c r="H77" s="16"/>
      <c r="I77" s="16"/>
      <c r="J77" s="16"/>
      <c r="K77" s="17">
        <v>9</v>
      </c>
      <c r="L77" s="17">
        <v>23.18</v>
      </c>
      <c r="M77" s="18">
        <f>ROUND(K77*L77,2)</f>
        <v>208.62</v>
      </c>
    </row>
    <row r="78" spans="1:13" ht="33.75" x14ac:dyDescent="0.25">
      <c r="A78" s="16"/>
      <c r="B78" s="16"/>
      <c r="C78" s="16"/>
      <c r="D78" s="19" t="s">
        <v>134</v>
      </c>
      <c r="E78" s="16"/>
      <c r="F78" s="16"/>
      <c r="G78" s="16"/>
      <c r="H78" s="16"/>
      <c r="I78" s="16"/>
      <c r="J78" s="16"/>
      <c r="K78" s="16"/>
      <c r="L78" s="16"/>
      <c r="M78" s="16"/>
    </row>
    <row r="79" spans="1:13" ht="33.75" x14ac:dyDescent="0.25">
      <c r="A79" s="14" t="s">
        <v>135</v>
      </c>
      <c r="B79" s="15" t="s">
        <v>22</v>
      </c>
      <c r="C79" s="15" t="s">
        <v>23</v>
      </c>
      <c r="D79" s="19" t="s">
        <v>136</v>
      </c>
      <c r="E79" s="16"/>
      <c r="F79" s="16"/>
      <c r="G79" s="16"/>
      <c r="H79" s="16"/>
      <c r="I79" s="16"/>
      <c r="J79" s="16"/>
      <c r="K79" s="17">
        <v>8</v>
      </c>
      <c r="L79" s="17">
        <v>18.05</v>
      </c>
      <c r="M79" s="18">
        <f>ROUND(K79*L79,2)</f>
        <v>144.4</v>
      </c>
    </row>
    <row r="80" spans="1:13" ht="45" x14ac:dyDescent="0.25">
      <c r="A80" s="16"/>
      <c r="B80" s="16"/>
      <c r="C80" s="16"/>
      <c r="D80" s="19" t="s">
        <v>137</v>
      </c>
      <c r="E80" s="16"/>
      <c r="F80" s="16"/>
      <c r="G80" s="16"/>
      <c r="H80" s="16"/>
      <c r="I80" s="16"/>
      <c r="J80" s="16"/>
      <c r="K80" s="16"/>
      <c r="L80" s="16"/>
      <c r="M80" s="16"/>
    </row>
    <row r="81" spans="1:13" ht="45" x14ac:dyDescent="0.25">
      <c r="A81" s="14" t="s">
        <v>138</v>
      </c>
      <c r="B81" s="15" t="s">
        <v>22</v>
      </c>
      <c r="C81" s="15" t="s">
        <v>23</v>
      </c>
      <c r="D81" s="19" t="s">
        <v>139</v>
      </c>
      <c r="E81" s="16"/>
      <c r="F81" s="16"/>
      <c r="G81" s="16"/>
      <c r="H81" s="16"/>
      <c r="I81" s="16"/>
      <c r="J81" s="16"/>
      <c r="K81" s="17">
        <v>1</v>
      </c>
      <c r="L81" s="17">
        <v>201.59</v>
      </c>
      <c r="M81" s="18">
        <f>ROUND(K81*L81,2)</f>
        <v>201.59</v>
      </c>
    </row>
    <row r="82" spans="1:13" ht="90" x14ac:dyDescent="0.25">
      <c r="A82" s="16"/>
      <c r="B82" s="16"/>
      <c r="C82" s="16"/>
      <c r="D82" s="19" t="s">
        <v>140</v>
      </c>
      <c r="E82" s="16"/>
      <c r="F82" s="16"/>
      <c r="G82" s="16"/>
      <c r="H82" s="16"/>
      <c r="I82" s="16"/>
      <c r="J82" s="16"/>
      <c r="K82" s="16"/>
      <c r="L82" s="16"/>
      <c r="M82" s="16"/>
    </row>
    <row r="83" spans="1:13" ht="22.5" x14ac:dyDescent="0.25">
      <c r="A83" s="14" t="s">
        <v>141</v>
      </c>
      <c r="B83" s="15" t="s">
        <v>22</v>
      </c>
      <c r="C83" s="15" t="s">
        <v>42</v>
      </c>
      <c r="D83" s="19" t="s">
        <v>142</v>
      </c>
      <c r="E83" s="16"/>
      <c r="F83" s="16"/>
      <c r="G83" s="16"/>
      <c r="H83" s="16"/>
      <c r="I83" s="16"/>
      <c r="J83" s="16"/>
      <c r="K83" s="17">
        <v>1</v>
      </c>
      <c r="L83" s="17">
        <v>750</v>
      </c>
      <c r="M83" s="18">
        <f>ROUND(K83*L83,2)</f>
        <v>750</v>
      </c>
    </row>
    <row r="84" spans="1:13" ht="78.75" x14ac:dyDescent="0.25">
      <c r="A84" s="16"/>
      <c r="B84" s="16"/>
      <c r="C84" s="16"/>
      <c r="D84" s="19" t="s">
        <v>143</v>
      </c>
      <c r="E84" s="16"/>
      <c r="F84" s="16"/>
      <c r="G84" s="16"/>
      <c r="H84" s="16"/>
      <c r="I84" s="16"/>
      <c r="J84" s="16"/>
      <c r="K84" s="16"/>
      <c r="L84" s="16"/>
      <c r="M84" s="16"/>
    </row>
    <row r="85" spans="1:13" ht="22.5" x14ac:dyDescent="0.25">
      <c r="A85" s="14" t="s">
        <v>144</v>
      </c>
      <c r="B85" s="15" t="s">
        <v>22</v>
      </c>
      <c r="C85" s="15" t="s">
        <v>42</v>
      </c>
      <c r="D85" s="19" t="s">
        <v>145</v>
      </c>
      <c r="E85" s="16"/>
      <c r="F85" s="16"/>
      <c r="G85" s="16"/>
      <c r="H85" s="16"/>
      <c r="I85" s="16"/>
      <c r="J85" s="16"/>
      <c r="K85" s="17">
        <v>1</v>
      </c>
      <c r="L85" s="17">
        <v>290</v>
      </c>
      <c r="M85" s="18">
        <f>ROUND(K85*L85,2)</f>
        <v>290</v>
      </c>
    </row>
    <row r="86" spans="1:13" ht="56.25" x14ac:dyDescent="0.25">
      <c r="A86" s="16"/>
      <c r="B86" s="16"/>
      <c r="C86" s="16"/>
      <c r="D86" s="19" t="s">
        <v>146</v>
      </c>
      <c r="E86" s="16"/>
      <c r="F86" s="16"/>
      <c r="G86" s="16"/>
      <c r="H86" s="16"/>
      <c r="I86" s="16"/>
      <c r="J86" s="16"/>
      <c r="K86" s="16"/>
      <c r="L86" s="16"/>
      <c r="M86" s="16"/>
    </row>
    <row r="87" spans="1:13" ht="22.5" x14ac:dyDescent="0.25">
      <c r="A87" s="14" t="s">
        <v>147</v>
      </c>
      <c r="B87" s="15" t="s">
        <v>22</v>
      </c>
      <c r="C87" s="15" t="s">
        <v>42</v>
      </c>
      <c r="D87" s="19" t="s">
        <v>148</v>
      </c>
      <c r="E87" s="16"/>
      <c r="F87" s="16"/>
      <c r="G87" s="16"/>
      <c r="H87" s="16"/>
      <c r="I87" s="16"/>
      <c r="J87" s="16"/>
      <c r="K87" s="17">
        <v>1</v>
      </c>
      <c r="L87" s="17">
        <v>900</v>
      </c>
      <c r="M87" s="18">
        <f>ROUND(K87*L87,2)</f>
        <v>900</v>
      </c>
    </row>
    <row r="88" spans="1:13" ht="101.25" x14ac:dyDescent="0.25">
      <c r="A88" s="16"/>
      <c r="B88" s="16"/>
      <c r="C88" s="16"/>
      <c r="D88" s="19" t="s">
        <v>149</v>
      </c>
      <c r="E88" s="16"/>
      <c r="F88" s="16"/>
      <c r="G88" s="16"/>
      <c r="H88" s="16"/>
      <c r="I88" s="16"/>
      <c r="J88" s="16"/>
      <c r="K88" s="16"/>
      <c r="L88" s="16"/>
      <c r="M88" s="16"/>
    </row>
    <row r="89" spans="1:13" ht="22.5" x14ac:dyDescent="0.25">
      <c r="A89" s="14" t="s">
        <v>150</v>
      </c>
      <c r="B89" s="15" t="s">
        <v>22</v>
      </c>
      <c r="C89" s="15" t="s">
        <v>42</v>
      </c>
      <c r="D89" s="19" t="s">
        <v>151</v>
      </c>
      <c r="E89" s="16"/>
      <c r="F89" s="16"/>
      <c r="G89" s="16"/>
      <c r="H89" s="16"/>
      <c r="I89" s="16"/>
      <c r="J89" s="16"/>
      <c r="K89" s="17">
        <v>1</v>
      </c>
      <c r="L89" s="17">
        <v>1154.58</v>
      </c>
      <c r="M89" s="18">
        <f>ROUND(K89*L89,2)</f>
        <v>1154.58</v>
      </c>
    </row>
    <row r="90" spans="1:13" ht="180" x14ac:dyDescent="0.25">
      <c r="A90" s="16"/>
      <c r="B90" s="16"/>
      <c r="C90" s="16"/>
      <c r="D90" s="19" t="s">
        <v>152</v>
      </c>
      <c r="E90" s="16"/>
      <c r="F90" s="16"/>
      <c r="G90" s="16"/>
      <c r="H90" s="16"/>
      <c r="I90" s="16"/>
      <c r="J90" s="16"/>
      <c r="K90" s="16"/>
      <c r="L90" s="16"/>
      <c r="M90" s="16"/>
    </row>
    <row r="91" spans="1:13" ht="22.5" x14ac:dyDescent="0.25">
      <c r="A91" s="14" t="s">
        <v>153</v>
      </c>
      <c r="B91" s="15" t="s">
        <v>22</v>
      </c>
      <c r="C91" s="15" t="s">
        <v>42</v>
      </c>
      <c r="D91" s="19" t="s">
        <v>154</v>
      </c>
      <c r="E91" s="16"/>
      <c r="F91" s="16"/>
      <c r="G91" s="16"/>
      <c r="H91" s="16"/>
      <c r="I91" s="16"/>
      <c r="J91" s="16"/>
      <c r="K91" s="17">
        <v>1</v>
      </c>
      <c r="L91" s="17">
        <v>394.4</v>
      </c>
      <c r="M91" s="18">
        <f>ROUND(K91*L91,2)</f>
        <v>394.4</v>
      </c>
    </row>
    <row r="92" spans="1:13" ht="157.5" x14ac:dyDescent="0.25">
      <c r="A92" s="16"/>
      <c r="B92" s="16"/>
      <c r="C92" s="16"/>
      <c r="D92" s="19" t="s">
        <v>155</v>
      </c>
      <c r="E92" s="16"/>
      <c r="F92" s="16"/>
      <c r="G92" s="16"/>
      <c r="H92" s="16"/>
      <c r="I92" s="16"/>
      <c r="J92" s="16"/>
      <c r="K92" s="16"/>
      <c r="L92" s="16"/>
      <c r="M92" s="16"/>
    </row>
    <row r="93" spans="1:13" ht="45" x14ac:dyDescent="0.25">
      <c r="A93" s="14" t="s">
        <v>156</v>
      </c>
      <c r="B93" s="15" t="s">
        <v>22</v>
      </c>
      <c r="C93" s="15" t="s">
        <v>23</v>
      </c>
      <c r="D93" s="19" t="s">
        <v>157</v>
      </c>
      <c r="E93" s="16"/>
      <c r="F93" s="16"/>
      <c r="G93" s="16"/>
      <c r="H93" s="16"/>
      <c r="I93" s="16"/>
      <c r="J93" s="16"/>
      <c r="K93" s="17">
        <v>1</v>
      </c>
      <c r="L93" s="17">
        <v>3011.21</v>
      </c>
      <c r="M93" s="18">
        <f>ROUND(K93*L93,2)</f>
        <v>3011.21</v>
      </c>
    </row>
    <row r="94" spans="1:13" ht="382.5" x14ac:dyDescent="0.25">
      <c r="A94" s="16"/>
      <c r="B94" s="16"/>
      <c r="C94" s="16"/>
      <c r="D94" s="19" t="s">
        <v>158</v>
      </c>
      <c r="E94" s="16"/>
      <c r="F94" s="16"/>
      <c r="G94" s="16"/>
      <c r="H94" s="16"/>
      <c r="I94" s="16"/>
      <c r="J94" s="16"/>
      <c r="K94" s="16"/>
      <c r="L94" s="16"/>
      <c r="M94" s="16"/>
    </row>
    <row r="95" spans="1:13" x14ac:dyDescent="0.25">
      <c r="A95" s="16"/>
      <c r="B95" s="16"/>
      <c r="C95" s="16"/>
      <c r="D95" s="27"/>
      <c r="E95" s="16"/>
      <c r="F95" s="16"/>
      <c r="G95" s="16"/>
      <c r="H95" s="16"/>
      <c r="I95" s="16"/>
      <c r="J95" s="20" t="s">
        <v>159</v>
      </c>
      <c r="K95" s="17">
        <v>1</v>
      </c>
      <c r="L95" s="21">
        <f>M31+M33+M35+M37+M39+M41+M43+M45+M47+M49+M51+M53+M55+M57+M59+M61+M63+M65+M67+M69+M71+M73+M75+M77+M79+M81+M83+M85+M87+M89+M91+M93</f>
        <v>112004.97</v>
      </c>
      <c r="M95" s="21">
        <f>ROUND(K95*L95,2)</f>
        <v>112004.97</v>
      </c>
    </row>
    <row r="96" spans="1:13" ht="0.95" customHeight="1" x14ac:dyDescent="0.25">
      <c r="A96" s="22"/>
      <c r="B96" s="22"/>
      <c r="C96" s="22"/>
      <c r="D96" s="28"/>
      <c r="E96" s="22"/>
      <c r="F96" s="22"/>
      <c r="G96" s="22"/>
      <c r="H96" s="22"/>
      <c r="I96" s="22"/>
      <c r="J96" s="22"/>
      <c r="K96" s="22"/>
      <c r="L96" s="22"/>
      <c r="M96" s="22"/>
    </row>
    <row r="97" spans="1:13" x14ac:dyDescent="0.25">
      <c r="A97" s="10" t="s">
        <v>160</v>
      </c>
      <c r="B97" s="10" t="s">
        <v>16</v>
      </c>
      <c r="C97" s="10" t="s">
        <v>17</v>
      </c>
      <c r="D97" s="26" t="s">
        <v>161</v>
      </c>
      <c r="E97" s="12"/>
      <c r="F97" s="12"/>
      <c r="G97" s="12"/>
      <c r="H97" s="12"/>
      <c r="I97" s="12"/>
      <c r="J97" s="12"/>
      <c r="K97" s="13">
        <f>K136</f>
        <v>1</v>
      </c>
      <c r="L97" s="13">
        <f>L136</f>
        <v>5285.96</v>
      </c>
      <c r="M97" s="13">
        <f>M136</f>
        <v>5285.96</v>
      </c>
    </row>
    <row r="98" spans="1:13" ht="22.5" x14ac:dyDescent="0.25">
      <c r="A98" s="14" t="s">
        <v>162</v>
      </c>
      <c r="B98" s="15" t="s">
        <v>22</v>
      </c>
      <c r="C98" s="15" t="s">
        <v>23</v>
      </c>
      <c r="D98" s="19" t="s">
        <v>163</v>
      </c>
      <c r="E98" s="16"/>
      <c r="F98" s="16"/>
      <c r="G98" s="16"/>
      <c r="H98" s="16"/>
      <c r="I98" s="16"/>
      <c r="J98" s="16"/>
      <c r="K98" s="17">
        <v>1</v>
      </c>
      <c r="L98" s="17">
        <v>69.3</v>
      </c>
      <c r="M98" s="18">
        <f>ROUND(K98*L98,2)</f>
        <v>69.3</v>
      </c>
    </row>
    <row r="99" spans="1:13" ht="180" x14ac:dyDescent="0.25">
      <c r="A99" s="16"/>
      <c r="B99" s="16"/>
      <c r="C99" s="16"/>
      <c r="D99" s="19" t="s">
        <v>164</v>
      </c>
      <c r="E99" s="16"/>
      <c r="F99" s="16"/>
      <c r="G99" s="16"/>
      <c r="H99" s="16"/>
      <c r="I99" s="16"/>
      <c r="J99" s="16"/>
      <c r="K99" s="16"/>
      <c r="L99" s="16"/>
      <c r="M99" s="16"/>
    </row>
    <row r="100" spans="1:13" ht="22.5" x14ac:dyDescent="0.25">
      <c r="A100" s="14" t="s">
        <v>165</v>
      </c>
      <c r="B100" s="15" t="s">
        <v>22</v>
      </c>
      <c r="C100" s="15" t="s">
        <v>23</v>
      </c>
      <c r="D100" s="19" t="s">
        <v>166</v>
      </c>
      <c r="E100" s="16"/>
      <c r="F100" s="16"/>
      <c r="G100" s="16"/>
      <c r="H100" s="16"/>
      <c r="I100" s="16"/>
      <c r="J100" s="16"/>
      <c r="K100" s="17">
        <v>1</v>
      </c>
      <c r="L100" s="17">
        <v>257.2</v>
      </c>
      <c r="M100" s="18">
        <f>ROUND(K100*L100,2)</f>
        <v>257.2</v>
      </c>
    </row>
    <row r="101" spans="1:13" ht="225" x14ac:dyDescent="0.25">
      <c r="A101" s="16"/>
      <c r="B101" s="16"/>
      <c r="C101" s="16"/>
      <c r="D101" s="19" t="s">
        <v>167</v>
      </c>
      <c r="E101" s="16"/>
      <c r="F101" s="16"/>
      <c r="G101" s="16"/>
      <c r="H101" s="16"/>
      <c r="I101" s="16"/>
      <c r="J101" s="16"/>
      <c r="K101" s="16"/>
      <c r="L101" s="16"/>
      <c r="M101" s="16"/>
    </row>
    <row r="102" spans="1:13" ht="45" x14ac:dyDescent="0.25">
      <c r="A102" s="14" t="s">
        <v>168</v>
      </c>
      <c r="B102" s="15" t="s">
        <v>22</v>
      </c>
      <c r="C102" s="15" t="s">
        <v>23</v>
      </c>
      <c r="D102" s="19" t="s">
        <v>169</v>
      </c>
      <c r="E102" s="16"/>
      <c r="F102" s="16"/>
      <c r="G102" s="16"/>
      <c r="H102" s="16"/>
      <c r="I102" s="16"/>
      <c r="J102" s="16"/>
      <c r="K102" s="17">
        <v>1</v>
      </c>
      <c r="L102" s="17">
        <v>295.55</v>
      </c>
      <c r="M102" s="18">
        <f>ROUND(K102*L102,2)</f>
        <v>295.55</v>
      </c>
    </row>
    <row r="103" spans="1:13" ht="112.5" x14ac:dyDescent="0.25">
      <c r="A103" s="16"/>
      <c r="B103" s="16"/>
      <c r="C103" s="16"/>
      <c r="D103" s="19" t="s">
        <v>170</v>
      </c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ht="33.75" x14ac:dyDescent="0.25">
      <c r="A104" s="14" t="s">
        <v>171</v>
      </c>
      <c r="B104" s="15" t="s">
        <v>22</v>
      </c>
      <c r="C104" s="15" t="s">
        <v>23</v>
      </c>
      <c r="D104" s="19" t="s">
        <v>172</v>
      </c>
      <c r="E104" s="16"/>
      <c r="F104" s="16"/>
      <c r="G104" s="16"/>
      <c r="H104" s="16"/>
      <c r="I104" s="16"/>
      <c r="J104" s="16"/>
      <c r="K104" s="17">
        <v>1</v>
      </c>
      <c r="L104" s="17">
        <v>79.42</v>
      </c>
      <c r="M104" s="18">
        <f>ROUND(K104*L104,2)</f>
        <v>79.42</v>
      </c>
    </row>
    <row r="105" spans="1:13" ht="78.75" x14ac:dyDescent="0.25">
      <c r="A105" s="16"/>
      <c r="B105" s="16"/>
      <c r="C105" s="16"/>
      <c r="D105" s="19" t="s">
        <v>173</v>
      </c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13" ht="33.75" x14ac:dyDescent="0.25">
      <c r="A106" s="14" t="s">
        <v>174</v>
      </c>
      <c r="B106" s="15" t="s">
        <v>22</v>
      </c>
      <c r="C106" s="15" t="s">
        <v>23</v>
      </c>
      <c r="D106" s="19" t="s">
        <v>175</v>
      </c>
      <c r="E106" s="16"/>
      <c r="F106" s="16"/>
      <c r="G106" s="16"/>
      <c r="H106" s="16"/>
      <c r="I106" s="16"/>
      <c r="J106" s="16"/>
      <c r="K106" s="17">
        <v>1</v>
      </c>
      <c r="L106" s="17">
        <v>69.569999999999993</v>
      </c>
      <c r="M106" s="18">
        <f>ROUND(K106*L106,2)</f>
        <v>69.569999999999993</v>
      </c>
    </row>
    <row r="107" spans="1:13" ht="90" x14ac:dyDescent="0.25">
      <c r="A107" s="16"/>
      <c r="B107" s="16"/>
      <c r="C107" s="16"/>
      <c r="D107" s="19" t="s">
        <v>176</v>
      </c>
      <c r="E107" s="16"/>
      <c r="F107" s="16"/>
      <c r="G107" s="16"/>
      <c r="H107" s="16"/>
      <c r="I107" s="16"/>
      <c r="J107" s="16"/>
      <c r="K107" s="16"/>
      <c r="L107" s="16"/>
      <c r="M107" s="16"/>
    </row>
    <row r="108" spans="1:13" x14ac:dyDescent="0.25">
      <c r="A108" s="14" t="s">
        <v>177</v>
      </c>
      <c r="B108" s="15" t="s">
        <v>22</v>
      </c>
      <c r="C108" s="15" t="s">
        <v>23</v>
      </c>
      <c r="D108" s="19" t="s">
        <v>178</v>
      </c>
      <c r="E108" s="16"/>
      <c r="F108" s="16"/>
      <c r="G108" s="16"/>
      <c r="H108" s="16"/>
      <c r="I108" s="16"/>
      <c r="J108" s="16"/>
      <c r="K108" s="17">
        <v>2</v>
      </c>
      <c r="L108" s="17">
        <v>80.849999999999994</v>
      </c>
      <c r="M108" s="18">
        <f>ROUND(K108*L108,2)</f>
        <v>161.69999999999999</v>
      </c>
    </row>
    <row r="109" spans="1:13" ht="45" x14ac:dyDescent="0.25">
      <c r="A109" s="16"/>
      <c r="B109" s="16"/>
      <c r="C109" s="16"/>
      <c r="D109" s="19" t="s">
        <v>179</v>
      </c>
      <c r="E109" s="16"/>
      <c r="F109" s="16"/>
      <c r="G109" s="16"/>
      <c r="H109" s="16"/>
      <c r="I109" s="16"/>
      <c r="J109" s="16"/>
      <c r="K109" s="16"/>
      <c r="L109" s="16"/>
      <c r="M109" s="16"/>
    </row>
    <row r="110" spans="1:13" x14ac:dyDescent="0.25">
      <c r="A110" s="14" t="s">
        <v>180</v>
      </c>
      <c r="B110" s="15" t="s">
        <v>22</v>
      </c>
      <c r="C110" s="15" t="s">
        <v>23</v>
      </c>
      <c r="D110" s="19" t="s">
        <v>181</v>
      </c>
      <c r="E110" s="16"/>
      <c r="F110" s="16"/>
      <c r="G110" s="16"/>
      <c r="H110" s="16"/>
      <c r="I110" s="16"/>
      <c r="J110" s="16"/>
      <c r="K110" s="17">
        <v>1</v>
      </c>
      <c r="L110" s="17">
        <v>147.99</v>
      </c>
      <c r="M110" s="18">
        <f>ROUND(K110*L110,2)</f>
        <v>147.99</v>
      </c>
    </row>
    <row r="111" spans="1:13" ht="33.75" x14ac:dyDescent="0.25">
      <c r="A111" s="16"/>
      <c r="B111" s="16"/>
      <c r="C111" s="16"/>
      <c r="D111" s="19" t="s">
        <v>182</v>
      </c>
      <c r="E111" s="16"/>
      <c r="F111" s="16"/>
      <c r="G111" s="16"/>
      <c r="H111" s="16"/>
      <c r="I111" s="16"/>
      <c r="J111" s="16"/>
      <c r="K111" s="16"/>
      <c r="L111" s="16"/>
      <c r="M111" s="16"/>
    </row>
    <row r="112" spans="1:13" ht="33.75" x14ac:dyDescent="0.25">
      <c r="A112" s="14" t="s">
        <v>183</v>
      </c>
      <c r="B112" s="15" t="s">
        <v>22</v>
      </c>
      <c r="C112" s="15" t="s">
        <v>23</v>
      </c>
      <c r="D112" s="19" t="s">
        <v>184</v>
      </c>
      <c r="E112" s="16"/>
      <c r="F112" s="16"/>
      <c r="G112" s="16"/>
      <c r="H112" s="16"/>
      <c r="I112" s="16"/>
      <c r="J112" s="16"/>
      <c r="K112" s="17">
        <v>2</v>
      </c>
      <c r="L112" s="17">
        <v>19.29</v>
      </c>
      <c r="M112" s="18">
        <f>ROUND(K112*L112,2)</f>
        <v>38.58</v>
      </c>
    </row>
    <row r="113" spans="1:13" ht="56.25" x14ac:dyDescent="0.25">
      <c r="A113" s="16"/>
      <c r="B113" s="16"/>
      <c r="C113" s="16"/>
      <c r="D113" s="19" t="s">
        <v>185</v>
      </c>
      <c r="E113" s="16"/>
      <c r="F113" s="16"/>
      <c r="G113" s="16"/>
      <c r="H113" s="16"/>
      <c r="I113" s="16"/>
      <c r="J113" s="16"/>
      <c r="K113" s="16"/>
      <c r="L113" s="16"/>
      <c r="M113" s="16"/>
    </row>
    <row r="114" spans="1:13" ht="22.5" x14ac:dyDescent="0.25">
      <c r="A114" s="14" t="s">
        <v>186</v>
      </c>
      <c r="B114" s="15" t="s">
        <v>22</v>
      </c>
      <c r="C114" s="15" t="s">
        <v>23</v>
      </c>
      <c r="D114" s="19" t="s">
        <v>187</v>
      </c>
      <c r="E114" s="16"/>
      <c r="F114" s="16"/>
      <c r="G114" s="16"/>
      <c r="H114" s="16"/>
      <c r="I114" s="16"/>
      <c r="J114" s="16"/>
      <c r="K114" s="17">
        <v>90</v>
      </c>
      <c r="L114" s="17">
        <v>17.27</v>
      </c>
      <c r="M114" s="18">
        <f>ROUND(K114*L114,2)</f>
        <v>1554.3</v>
      </c>
    </row>
    <row r="115" spans="1:13" ht="33.75" x14ac:dyDescent="0.25">
      <c r="A115" s="16"/>
      <c r="B115" s="16"/>
      <c r="C115" s="16"/>
      <c r="D115" s="19" t="s">
        <v>188</v>
      </c>
      <c r="E115" s="16"/>
      <c r="F115" s="16"/>
      <c r="G115" s="16"/>
      <c r="H115" s="16"/>
      <c r="I115" s="16"/>
      <c r="J115" s="16"/>
      <c r="K115" s="16"/>
      <c r="L115" s="16"/>
      <c r="M115" s="16"/>
    </row>
    <row r="116" spans="1:13" ht="22.5" x14ac:dyDescent="0.25">
      <c r="A116" s="14" t="s">
        <v>189</v>
      </c>
      <c r="B116" s="15" t="s">
        <v>22</v>
      </c>
      <c r="C116" s="15" t="s">
        <v>75</v>
      </c>
      <c r="D116" s="19" t="s">
        <v>190</v>
      </c>
      <c r="E116" s="16"/>
      <c r="F116" s="16"/>
      <c r="G116" s="16"/>
      <c r="H116" s="16"/>
      <c r="I116" s="16"/>
      <c r="J116" s="16"/>
      <c r="K116" s="17">
        <v>20</v>
      </c>
      <c r="L116" s="17">
        <v>9.25</v>
      </c>
      <c r="M116" s="18">
        <f>ROUND(K116*L116,2)</f>
        <v>185</v>
      </c>
    </row>
    <row r="117" spans="1:13" ht="33.75" x14ac:dyDescent="0.25">
      <c r="A117" s="16"/>
      <c r="B117" s="16"/>
      <c r="C117" s="16"/>
      <c r="D117" s="19" t="s">
        <v>191</v>
      </c>
      <c r="E117" s="16"/>
      <c r="F117" s="16"/>
      <c r="G117" s="16"/>
      <c r="H117" s="16"/>
      <c r="I117" s="16"/>
      <c r="J117" s="16"/>
      <c r="K117" s="16"/>
      <c r="L117" s="16"/>
      <c r="M117" s="16"/>
    </row>
    <row r="118" spans="1:13" ht="22.5" x14ac:dyDescent="0.25">
      <c r="A118" s="14" t="s">
        <v>192</v>
      </c>
      <c r="B118" s="15" t="s">
        <v>22</v>
      </c>
      <c r="C118" s="15" t="s">
        <v>75</v>
      </c>
      <c r="D118" s="19" t="s">
        <v>193</v>
      </c>
      <c r="E118" s="16"/>
      <c r="F118" s="16"/>
      <c r="G118" s="16"/>
      <c r="H118" s="16"/>
      <c r="I118" s="16"/>
      <c r="J118" s="16"/>
      <c r="K118" s="17">
        <v>40</v>
      </c>
      <c r="L118" s="17">
        <v>3.74</v>
      </c>
      <c r="M118" s="18">
        <f>ROUND(K118*L118,2)</f>
        <v>149.6</v>
      </c>
    </row>
    <row r="119" spans="1:13" ht="112.5" x14ac:dyDescent="0.25">
      <c r="A119" s="16"/>
      <c r="B119" s="16"/>
      <c r="C119" s="16"/>
      <c r="D119" s="19" t="s">
        <v>194</v>
      </c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1:13" ht="22.5" x14ac:dyDescent="0.25">
      <c r="A120" s="14" t="s">
        <v>195</v>
      </c>
      <c r="B120" s="15" t="s">
        <v>22</v>
      </c>
      <c r="C120" s="15" t="s">
        <v>75</v>
      </c>
      <c r="D120" s="19" t="s">
        <v>196</v>
      </c>
      <c r="E120" s="16"/>
      <c r="F120" s="16"/>
      <c r="G120" s="16"/>
      <c r="H120" s="16"/>
      <c r="I120" s="16"/>
      <c r="J120" s="16"/>
      <c r="K120" s="17">
        <v>80</v>
      </c>
      <c r="L120" s="17">
        <v>17.059999999999999</v>
      </c>
      <c r="M120" s="18">
        <f>ROUND(K120*L120,2)</f>
        <v>1364.8</v>
      </c>
    </row>
    <row r="121" spans="1:13" ht="101.25" x14ac:dyDescent="0.25">
      <c r="A121" s="16"/>
      <c r="B121" s="16"/>
      <c r="C121" s="16"/>
      <c r="D121" s="19" t="s">
        <v>197</v>
      </c>
      <c r="E121" s="16"/>
      <c r="F121" s="16"/>
      <c r="G121" s="16"/>
      <c r="H121" s="16"/>
      <c r="I121" s="16"/>
      <c r="J121" s="16"/>
      <c r="K121" s="16"/>
      <c r="L121" s="16"/>
      <c r="M121" s="16"/>
    </row>
    <row r="122" spans="1:13" ht="22.5" x14ac:dyDescent="0.25">
      <c r="A122" s="14" t="s">
        <v>198</v>
      </c>
      <c r="B122" s="15" t="s">
        <v>22</v>
      </c>
      <c r="C122" s="15" t="s">
        <v>75</v>
      </c>
      <c r="D122" s="19" t="s">
        <v>199</v>
      </c>
      <c r="E122" s="16"/>
      <c r="F122" s="16"/>
      <c r="G122" s="16"/>
      <c r="H122" s="16"/>
      <c r="I122" s="16"/>
      <c r="J122" s="16"/>
      <c r="K122" s="17">
        <v>20</v>
      </c>
      <c r="L122" s="17">
        <v>9.36</v>
      </c>
      <c r="M122" s="18">
        <f>ROUND(K122*L122,2)</f>
        <v>187.2</v>
      </c>
    </row>
    <row r="123" spans="1:13" ht="101.25" x14ac:dyDescent="0.25">
      <c r="A123" s="16"/>
      <c r="B123" s="16"/>
      <c r="C123" s="16"/>
      <c r="D123" s="19" t="s">
        <v>200</v>
      </c>
      <c r="E123" s="16"/>
      <c r="F123" s="16"/>
      <c r="G123" s="16"/>
      <c r="H123" s="16"/>
      <c r="I123" s="16"/>
      <c r="J123" s="16"/>
      <c r="K123" s="16"/>
      <c r="L123" s="16"/>
      <c r="M123" s="16"/>
    </row>
    <row r="124" spans="1:13" ht="22.5" x14ac:dyDescent="0.25">
      <c r="A124" s="15" t="s">
        <v>201</v>
      </c>
      <c r="B124" s="15" t="s">
        <v>22</v>
      </c>
      <c r="C124" s="15" t="s">
        <v>75</v>
      </c>
      <c r="D124" s="19" t="s">
        <v>202</v>
      </c>
      <c r="E124" s="16"/>
      <c r="F124" s="16"/>
      <c r="G124" s="16"/>
      <c r="H124" s="16"/>
      <c r="I124" s="16"/>
      <c r="J124" s="16"/>
      <c r="K124" s="17">
        <v>20</v>
      </c>
      <c r="L124" s="17">
        <v>3.47</v>
      </c>
      <c r="M124" s="18">
        <f>ROUND(K124*L124,2)</f>
        <v>69.400000000000006</v>
      </c>
    </row>
    <row r="125" spans="1:13" ht="101.25" x14ac:dyDescent="0.25">
      <c r="A125" s="16"/>
      <c r="B125" s="16"/>
      <c r="C125" s="16"/>
      <c r="D125" s="19" t="s">
        <v>203</v>
      </c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1:13" ht="45" x14ac:dyDescent="0.25">
      <c r="A126" s="14" t="s">
        <v>204</v>
      </c>
      <c r="B126" s="15" t="s">
        <v>22</v>
      </c>
      <c r="C126" s="15" t="s">
        <v>75</v>
      </c>
      <c r="D126" s="19" t="s">
        <v>205</v>
      </c>
      <c r="E126" s="16"/>
      <c r="F126" s="16"/>
      <c r="G126" s="16"/>
      <c r="H126" s="16"/>
      <c r="I126" s="16"/>
      <c r="J126" s="16"/>
      <c r="K126" s="17">
        <v>10</v>
      </c>
      <c r="L126" s="17">
        <v>6.25</v>
      </c>
      <c r="M126" s="18">
        <f>ROUND(K126*L126,2)</f>
        <v>62.5</v>
      </c>
    </row>
    <row r="127" spans="1:13" ht="78.75" x14ac:dyDescent="0.25">
      <c r="A127" s="16"/>
      <c r="B127" s="16"/>
      <c r="C127" s="16"/>
      <c r="D127" s="19" t="s">
        <v>206</v>
      </c>
      <c r="E127" s="16"/>
      <c r="F127" s="16"/>
      <c r="G127" s="16"/>
      <c r="H127" s="16"/>
      <c r="I127" s="16"/>
      <c r="J127" s="16"/>
      <c r="K127" s="16"/>
      <c r="L127" s="16"/>
      <c r="M127" s="16"/>
    </row>
    <row r="128" spans="1:13" ht="45" x14ac:dyDescent="0.25">
      <c r="A128" s="14" t="s">
        <v>207</v>
      </c>
      <c r="B128" s="15" t="s">
        <v>22</v>
      </c>
      <c r="C128" s="15" t="s">
        <v>75</v>
      </c>
      <c r="D128" s="19" t="s">
        <v>208</v>
      </c>
      <c r="E128" s="16"/>
      <c r="F128" s="16"/>
      <c r="G128" s="16"/>
      <c r="H128" s="16"/>
      <c r="I128" s="16"/>
      <c r="J128" s="16"/>
      <c r="K128" s="17">
        <v>40</v>
      </c>
      <c r="L128" s="17">
        <v>6.41</v>
      </c>
      <c r="M128" s="18">
        <f>ROUND(K128*L128,2)</f>
        <v>256.39999999999998</v>
      </c>
    </row>
    <row r="129" spans="1:13" ht="90" x14ac:dyDescent="0.25">
      <c r="A129" s="16"/>
      <c r="B129" s="16"/>
      <c r="C129" s="16"/>
      <c r="D129" s="19" t="s">
        <v>209</v>
      </c>
      <c r="E129" s="16"/>
      <c r="F129" s="16"/>
      <c r="G129" s="16"/>
      <c r="H129" s="16"/>
      <c r="I129" s="16"/>
      <c r="J129" s="16"/>
      <c r="K129" s="16"/>
      <c r="L129" s="16"/>
      <c r="M129" s="16"/>
    </row>
    <row r="130" spans="1:13" ht="45" x14ac:dyDescent="0.25">
      <c r="A130" s="14" t="s">
        <v>210</v>
      </c>
      <c r="B130" s="15" t="s">
        <v>22</v>
      </c>
      <c r="C130" s="15" t="s">
        <v>75</v>
      </c>
      <c r="D130" s="19" t="s">
        <v>211</v>
      </c>
      <c r="E130" s="16"/>
      <c r="F130" s="16"/>
      <c r="G130" s="16"/>
      <c r="H130" s="16"/>
      <c r="I130" s="16"/>
      <c r="J130" s="16"/>
      <c r="K130" s="17">
        <v>40</v>
      </c>
      <c r="L130" s="17">
        <v>7.47</v>
      </c>
      <c r="M130" s="18">
        <f>ROUND(K130*L130,2)</f>
        <v>298.8</v>
      </c>
    </row>
    <row r="131" spans="1:13" ht="90" x14ac:dyDescent="0.25">
      <c r="A131" s="16"/>
      <c r="B131" s="16"/>
      <c r="C131" s="16"/>
      <c r="D131" s="19" t="s">
        <v>212</v>
      </c>
      <c r="E131" s="16"/>
      <c r="F131" s="16"/>
      <c r="G131" s="16"/>
      <c r="H131" s="16"/>
      <c r="I131" s="16"/>
      <c r="J131" s="16"/>
      <c r="K131" s="16"/>
      <c r="L131" s="16"/>
      <c r="M131" s="16"/>
    </row>
    <row r="132" spans="1:13" ht="33.75" x14ac:dyDescent="0.25">
      <c r="A132" s="14" t="s">
        <v>213</v>
      </c>
      <c r="B132" s="15" t="s">
        <v>22</v>
      </c>
      <c r="C132" s="15" t="s">
        <v>75</v>
      </c>
      <c r="D132" s="19" t="s">
        <v>214</v>
      </c>
      <c r="E132" s="16"/>
      <c r="F132" s="16"/>
      <c r="G132" s="16"/>
      <c r="H132" s="16"/>
      <c r="I132" s="16"/>
      <c r="J132" s="16"/>
      <c r="K132" s="17">
        <v>10</v>
      </c>
      <c r="L132" s="17">
        <v>2.29</v>
      </c>
      <c r="M132" s="18">
        <f>ROUND(K132*L132,2)</f>
        <v>22.9</v>
      </c>
    </row>
    <row r="133" spans="1:13" ht="78.75" x14ac:dyDescent="0.25">
      <c r="A133" s="16"/>
      <c r="B133" s="16"/>
      <c r="C133" s="16"/>
      <c r="D133" s="19" t="s">
        <v>215</v>
      </c>
      <c r="E133" s="16"/>
      <c r="F133" s="16"/>
      <c r="G133" s="16"/>
      <c r="H133" s="16"/>
      <c r="I133" s="16"/>
      <c r="J133" s="16"/>
      <c r="K133" s="16"/>
      <c r="L133" s="16"/>
      <c r="M133" s="16"/>
    </row>
    <row r="134" spans="1:13" ht="33.75" x14ac:dyDescent="0.25">
      <c r="A134" s="14" t="s">
        <v>216</v>
      </c>
      <c r="B134" s="15" t="s">
        <v>22</v>
      </c>
      <c r="C134" s="15" t="s">
        <v>23</v>
      </c>
      <c r="D134" s="19" t="s">
        <v>217</v>
      </c>
      <c r="E134" s="16"/>
      <c r="F134" s="16"/>
      <c r="G134" s="16"/>
      <c r="H134" s="16"/>
      <c r="I134" s="16"/>
      <c r="J134" s="16"/>
      <c r="K134" s="17">
        <v>1</v>
      </c>
      <c r="L134" s="17">
        <v>15.75</v>
      </c>
      <c r="M134" s="18">
        <f>ROUND(K134*L134,2)</f>
        <v>15.75</v>
      </c>
    </row>
    <row r="135" spans="1:13" ht="45" x14ac:dyDescent="0.25">
      <c r="A135" s="16"/>
      <c r="B135" s="16"/>
      <c r="C135" s="16"/>
      <c r="D135" s="19" t="s">
        <v>218</v>
      </c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1:13" x14ac:dyDescent="0.25">
      <c r="A136" s="16"/>
      <c r="B136" s="16"/>
      <c r="C136" s="16"/>
      <c r="D136" s="27"/>
      <c r="E136" s="16"/>
      <c r="F136" s="16"/>
      <c r="G136" s="16"/>
      <c r="H136" s="16"/>
      <c r="I136" s="16"/>
      <c r="J136" s="20" t="s">
        <v>219</v>
      </c>
      <c r="K136" s="17">
        <v>1</v>
      </c>
      <c r="L136" s="21">
        <f>M98+M100+M102+M104+M106+M108+M110+M112+M114+M116+M118+M120+M122+M124+M126+M128+M130+M132+M134</f>
        <v>5285.96</v>
      </c>
      <c r="M136" s="21">
        <f>ROUND(K136*L136,2)</f>
        <v>5285.96</v>
      </c>
    </row>
    <row r="137" spans="1:13" ht="0.95" customHeight="1" x14ac:dyDescent="0.25">
      <c r="A137" s="22"/>
      <c r="B137" s="22"/>
      <c r="C137" s="22"/>
      <c r="D137" s="28"/>
      <c r="E137" s="22"/>
      <c r="F137" s="22"/>
      <c r="G137" s="22"/>
      <c r="H137" s="22"/>
      <c r="I137" s="22"/>
      <c r="J137" s="22"/>
      <c r="K137" s="22"/>
      <c r="L137" s="22"/>
      <c r="M137" s="22"/>
    </row>
    <row r="138" spans="1:13" x14ac:dyDescent="0.25">
      <c r="A138" s="10" t="s">
        <v>220</v>
      </c>
      <c r="B138" s="10" t="s">
        <v>16</v>
      </c>
      <c r="C138" s="10" t="s">
        <v>17</v>
      </c>
      <c r="D138" s="26" t="s">
        <v>221</v>
      </c>
      <c r="E138" s="12"/>
      <c r="F138" s="12"/>
      <c r="G138" s="12"/>
      <c r="H138" s="12"/>
      <c r="I138" s="12"/>
      <c r="J138" s="12"/>
      <c r="K138" s="13">
        <f>K163</f>
        <v>1</v>
      </c>
      <c r="L138" s="13">
        <f>L163</f>
        <v>5391.41</v>
      </c>
      <c r="M138" s="13">
        <f>M163</f>
        <v>5391.41</v>
      </c>
    </row>
    <row r="139" spans="1:13" ht="22.5" x14ac:dyDescent="0.25">
      <c r="A139" s="14" t="s">
        <v>222</v>
      </c>
      <c r="B139" s="15" t="s">
        <v>22</v>
      </c>
      <c r="C139" s="15" t="s">
        <v>23</v>
      </c>
      <c r="D139" s="19" t="s">
        <v>223</v>
      </c>
      <c r="E139" s="16"/>
      <c r="F139" s="16"/>
      <c r="G139" s="16"/>
      <c r="H139" s="16"/>
      <c r="I139" s="16"/>
      <c r="J139" s="16"/>
      <c r="K139" s="17">
        <v>5</v>
      </c>
      <c r="L139" s="17">
        <v>101.2</v>
      </c>
      <c r="M139" s="18">
        <f>ROUND(K139*L139,2)</f>
        <v>506</v>
      </c>
    </row>
    <row r="140" spans="1:13" ht="78.75" x14ac:dyDescent="0.25">
      <c r="A140" s="16"/>
      <c r="B140" s="16"/>
      <c r="C140" s="16"/>
      <c r="D140" s="19" t="s">
        <v>224</v>
      </c>
      <c r="E140" s="16"/>
      <c r="F140" s="16"/>
      <c r="G140" s="16"/>
      <c r="H140" s="16"/>
      <c r="I140" s="16"/>
      <c r="J140" s="16"/>
      <c r="K140" s="16"/>
      <c r="L140" s="16"/>
      <c r="M140" s="16"/>
    </row>
    <row r="141" spans="1:13" ht="22.5" x14ac:dyDescent="0.25">
      <c r="A141" s="14" t="s">
        <v>225</v>
      </c>
      <c r="B141" s="15" t="s">
        <v>22</v>
      </c>
      <c r="C141" s="15" t="s">
        <v>23</v>
      </c>
      <c r="D141" s="19" t="s">
        <v>226</v>
      </c>
      <c r="E141" s="16"/>
      <c r="F141" s="16"/>
      <c r="G141" s="16"/>
      <c r="H141" s="16"/>
      <c r="I141" s="16"/>
      <c r="J141" s="16"/>
      <c r="K141" s="17">
        <v>1</v>
      </c>
      <c r="L141" s="17">
        <v>266.77</v>
      </c>
      <c r="M141" s="18">
        <f>ROUND(K141*L141,2)</f>
        <v>266.77</v>
      </c>
    </row>
    <row r="142" spans="1:13" ht="78.75" x14ac:dyDescent="0.25">
      <c r="A142" s="16"/>
      <c r="B142" s="16"/>
      <c r="C142" s="16"/>
      <c r="D142" s="19" t="s">
        <v>227</v>
      </c>
      <c r="E142" s="16"/>
      <c r="F142" s="16"/>
      <c r="G142" s="16"/>
      <c r="H142" s="16"/>
      <c r="I142" s="16"/>
      <c r="J142" s="16"/>
      <c r="K142" s="16"/>
      <c r="L142" s="16"/>
      <c r="M142" s="16"/>
    </row>
    <row r="143" spans="1:13" ht="22.5" x14ac:dyDescent="0.25">
      <c r="A143" s="14" t="s">
        <v>228</v>
      </c>
      <c r="B143" s="15" t="s">
        <v>22</v>
      </c>
      <c r="C143" s="15" t="s">
        <v>23</v>
      </c>
      <c r="D143" s="19" t="s">
        <v>229</v>
      </c>
      <c r="E143" s="16"/>
      <c r="F143" s="16"/>
      <c r="G143" s="16"/>
      <c r="H143" s="16"/>
      <c r="I143" s="16"/>
      <c r="J143" s="16"/>
      <c r="K143" s="17">
        <v>1</v>
      </c>
      <c r="L143" s="17">
        <v>671.94</v>
      </c>
      <c r="M143" s="18">
        <f>ROUND(K143*L143,2)</f>
        <v>671.94</v>
      </c>
    </row>
    <row r="144" spans="1:13" ht="56.25" x14ac:dyDescent="0.25">
      <c r="A144" s="16"/>
      <c r="B144" s="16"/>
      <c r="C144" s="16"/>
      <c r="D144" s="19" t="s">
        <v>230</v>
      </c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1:13" ht="22.5" x14ac:dyDescent="0.25">
      <c r="A145" s="14" t="s">
        <v>231</v>
      </c>
      <c r="B145" s="15" t="s">
        <v>22</v>
      </c>
      <c r="C145" s="15" t="s">
        <v>23</v>
      </c>
      <c r="D145" s="19" t="s">
        <v>232</v>
      </c>
      <c r="E145" s="16"/>
      <c r="F145" s="16"/>
      <c r="G145" s="16"/>
      <c r="H145" s="16"/>
      <c r="I145" s="16"/>
      <c r="J145" s="16"/>
      <c r="K145" s="17">
        <v>1</v>
      </c>
      <c r="L145" s="17">
        <v>2264</v>
      </c>
      <c r="M145" s="18">
        <f>ROUND(K145*L145,2)</f>
        <v>2264</v>
      </c>
    </row>
    <row r="146" spans="1:13" ht="348.75" x14ac:dyDescent="0.25">
      <c r="A146" s="16"/>
      <c r="B146" s="16"/>
      <c r="C146" s="16"/>
      <c r="D146" s="19" t="s">
        <v>233</v>
      </c>
      <c r="E146" s="16"/>
      <c r="F146" s="16"/>
      <c r="G146" s="16"/>
      <c r="H146" s="16"/>
      <c r="I146" s="16"/>
      <c r="J146" s="16"/>
      <c r="K146" s="16"/>
      <c r="L146" s="16"/>
      <c r="M146" s="16"/>
    </row>
    <row r="147" spans="1:13" ht="33.75" x14ac:dyDescent="0.25">
      <c r="A147" s="14" t="s">
        <v>234</v>
      </c>
      <c r="B147" s="15" t="s">
        <v>22</v>
      </c>
      <c r="C147" s="15" t="s">
        <v>75</v>
      </c>
      <c r="D147" s="19" t="s">
        <v>235</v>
      </c>
      <c r="E147" s="16"/>
      <c r="F147" s="16"/>
      <c r="G147" s="16"/>
      <c r="H147" s="16"/>
      <c r="I147" s="16"/>
      <c r="J147" s="16"/>
      <c r="K147" s="17">
        <v>120</v>
      </c>
      <c r="L147" s="17">
        <v>2.09</v>
      </c>
      <c r="M147" s="18">
        <f>ROUND(K147*L147,2)</f>
        <v>250.8</v>
      </c>
    </row>
    <row r="148" spans="1:13" ht="56.25" x14ac:dyDescent="0.25">
      <c r="A148" s="16"/>
      <c r="B148" s="16"/>
      <c r="C148" s="16"/>
      <c r="D148" s="19" t="s">
        <v>236</v>
      </c>
      <c r="E148" s="16"/>
      <c r="F148" s="16"/>
      <c r="G148" s="16"/>
      <c r="H148" s="16"/>
      <c r="I148" s="16"/>
      <c r="J148" s="16"/>
      <c r="K148" s="16"/>
      <c r="L148" s="16"/>
      <c r="M148" s="16"/>
    </row>
    <row r="149" spans="1:13" ht="22.5" x14ac:dyDescent="0.25">
      <c r="A149" s="14" t="s">
        <v>237</v>
      </c>
      <c r="B149" s="15" t="s">
        <v>22</v>
      </c>
      <c r="C149" s="15" t="s">
        <v>75</v>
      </c>
      <c r="D149" s="19" t="s">
        <v>238</v>
      </c>
      <c r="E149" s="16"/>
      <c r="F149" s="16"/>
      <c r="G149" s="16"/>
      <c r="H149" s="16"/>
      <c r="I149" s="16"/>
      <c r="J149" s="16"/>
      <c r="K149" s="17">
        <v>280</v>
      </c>
      <c r="L149" s="17">
        <v>1.24</v>
      </c>
      <c r="M149" s="18">
        <f>ROUND(K149*L149,2)</f>
        <v>347.2</v>
      </c>
    </row>
    <row r="150" spans="1:13" ht="78.75" x14ac:dyDescent="0.25">
      <c r="A150" s="16"/>
      <c r="B150" s="16"/>
      <c r="C150" s="16"/>
      <c r="D150" s="19" t="s">
        <v>239</v>
      </c>
      <c r="E150" s="16"/>
      <c r="F150" s="16"/>
      <c r="G150" s="16"/>
      <c r="H150" s="16"/>
      <c r="I150" s="16"/>
      <c r="J150" s="16"/>
      <c r="K150" s="16"/>
      <c r="L150" s="16"/>
      <c r="M150" s="16"/>
    </row>
    <row r="151" spans="1:13" ht="22.5" x14ac:dyDescent="0.25">
      <c r="A151" s="14" t="s">
        <v>240</v>
      </c>
      <c r="B151" s="15" t="s">
        <v>22</v>
      </c>
      <c r="C151" s="15" t="s">
        <v>75</v>
      </c>
      <c r="D151" s="19" t="s">
        <v>241</v>
      </c>
      <c r="E151" s="16"/>
      <c r="F151" s="16"/>
      <c r="G151" s="16"/>
      <c r="H151" s="16"/>
      <c r="I151" s="16"/>
      <c r="J151" s="16"/>
      <c r="K151" s="17">
        <v>80</v>
      </c>
      <c r="L151" s="17">
        <v>1.45</v>
      </c>
      <c r="M151" s="18">
        <f>ROUND(K151*L151,2)</f>
        <v>116</v>
      </c>
    </row>
    <row r="152" spans="1:13" ht="78.75" x14ac:dyDescent="0.25">
      <c r="A152" s="16"/>
      <c r="B152" s="16"/>
      <c r="C152" s="16"/>
      <c r="D152" s="19" t="s">
        <v>242</v>
      </c>
      <c r="E152" s="16"/>
      <c r="F152" s="16"/>
      <c r="G152" s="16"/>
      <c r="H152" s="16"/>
      <c r="I152" s="16"/>
      <c r="J152" s="16"/>
      <c r="K152" s="16"/>
      <c r="L152" s="16"/>
      <c r="M152" s="16"/>
    </row>
    <row r="153" spans="1:13" ht="33.75" x14ac:dyDescent="0.25">
      <c r="A153" s="14" t="s">
        <v>183</v>
      </c>
      <c r="B153" s="15" t="s">
        <v>22</v>
      </c>
      <c r="C153" s="15" t="s">
        <v>23</v>
      </c>
      <c r="D153" s="19" t="s">
        <v>184</v>
      </c>
      <c r="E153" s="16"/>
      <c r="F153" s="16"/>
      <c r="G153" s="16"/>
      <c r="H153" s="16"/>
      <c r="I153" s="16"/>
      <c r="J153" s="16"/>
      <c r="K153" s="17">
        <v>2</v>
      </c>
      <c r="L153" s="17">
        <v>19.29</v>
      </c>
      <c r="M153" s="18">
        <f>ROUND(K153*L153,2)</f>
        <v>38.58</v>
      </c>
    </row>
    <row r="154" spans="1:13" ht="56.25" x14ac:dyDescent="0.25">
      <c r="A154" s="16"/>
      <c r="B154" s="16"/>
      <c r="C154" s="16"/>
      <c r="D154" s="19" t="s">
        <v>185</v>
      </c>
      <c r="E154" s="16"/>
      <c r="F154" s="16"/>
      <c r="G154" s="16"/>
      <c r="H154" s="16"/>
      <c r="I154" s="16"/>
      <c r="J154" s="16"/>
      <c r="K154" s="16"/>
      <c r="L154" s="16"/>
      <c r="M154" s="16"/>
    </row>
    <row r="155" spans="1:13" ht="33.75" x14ac:dyDescent="0.25">
      <c r="A155" s="14" t="s">
        <v>243</v>
      </c>
      <c r="B155" s="15" t="s">
        <v>22</v>
      </c>
      <c r="C155" s="15" t="s">
        <v>75</v>
      </c>
      <c r="D155" s="19" t="s">
        <v>244</v>
      </c>
      <c r="E155" s="16"/>
      <c r="F155" s="16"/>
      <c r="G155" s="16"/>
      <c r="H155" s="16"/>
      <c r="I155" s="16"/>
      <c r="J155" s="16"/>
      <c r="K155" s="17">
        <v>50</v>
      </c>
      <c r="L155" s="17">
        <v>5.88</v>
      </c>
      <c r="M155" s="18">
        <f>ROUND(K155*L155,2)</f>
        <v>294</v>
      </c>
    </row>
    <row r="156" spans="1:13" ht="101.25" x14ac:dyDescent="0.25">
      <c r="A156" s="16"/>
      <c r="B156" s="16"/>
      <c r="C156" s="16"/>
      <c r="D156" s="19" t="s">
        <v>245</v>
      </c>
      <c r="E156" s="16"/>
      <c r="F156" s="16"/>
      <c r="G156" s="16"/>
      <c r="H156" s="16"/>
      <c r="I156" s="16"/>
      <c r="J156" s="16"/>
      <c r="K156" s="16"/>
      <c r="L156" s="16"/>
      <c r="M156" s="16"/>
    </row>
    <row r="157" spans="1:13" ht="33.75" x14ac:dyDescent="0.25">
      <c r="A157" s="14" t="s">
        <v>246</v>
      </c>
      <c r="B157" s="15" t="s">
        <v>22</v>
      </c>
      <c r="C157" s="15" t="s">
        <v>75</v>
      </c>
      <c r="D157" s="19" t="s">
        <v>247</v>
      </c>
      <c r="E157" s="16"/>
      <c r="F157" s="16"/>
      <c r="G157" s="16"/>
      <c r="H157" s="16"/>
      <c r="I157" s="16"/>
      <c r="J157" s="16"/>
      <c r="K157" s="17">
        <v>40</v>
      </c>
      <c r="L157" s="17">
        <v>1.51</v>
      </c>
      <c r="M157" s="18">
        <f>ROUND(K157*L157,2)</f>
        <v>60.4</v>
      </c>
    </row>
    <row r="158" spans="1:13" ht="78.75" x14ac:dyDescent="0.25">
      <c r="A158" s="16"/>
      <c r="B158" s="16"/>
      <c r="C158" s="16"/>
      <c r="D158" s="19" t="s">
        <v>248</v>
      </c>
      <c r="E158" s="16"/>
      <c r="F158" s="16"/>
      <c r="G158" s="16"/>
      <c r="H158" s="16"/>
      <c r="I158" s="16"/>
      <c r="J158" s="16"/>
      <c r="K158" s="16"/>
      <c r="L158" s="16"/>
      <c r="M158" s="16"/>
    </row>
    <row r="159" spans="1:13" ht="45" x14ac:dyDescent="0.25">
      <c r="A159" s="14" t="s">
        <v>249</v>
      </c>
      <c r="B159" s="15" t="s">
        <v>22</v>
      </c>
      <c r="C159" s="15" t="s">
        <v>75</v>
      </c>
      <c r="D159" s="19" t="s">
        <v>250</v>
      </c>
      <c r="E159" s="16"/>
      <c r="F159" s="16"/>
      <c r="G159" s="16"/>
      <c r="H159" s="16"/>
      <c r="I159" s="16"/>
      <c r="J159" s="16"/>
      <c r="K159" s="17">
        <v>50</v>
      </c>
      <c r="L159" s="17">
        <v>6.49</v>
      </c>
      <c r="M159" s="18">
        <f>ROUND(K159*L159,2)</f>
        <v>324.5</v>
      </c>
    </row>
    <row r="160" spans="1:13" ht="78.75" x14ac:dyDescent="0.25">
      <c r="A160" s="16"/>
      <c r="B160" s="16"/>
      <c r="C160" s="16"/>
      <c r="D160" s="19" t="s">
        <v>251</v>
      </c>
      <c r="E160" s="16"/>
      <c r="F160" s="16"/>
      <c r="G160" s="16"/>
      <c r="H160" s="16"/>
      <c r="I160" s="16"/>
      <c r="J160" s="16"/>
      <c r="K160" s="16"/>
      <c r="L160" s="16"/>
      <c r="M160" s="16"/>
    </row>
    <row r="161" spans="1:13" ht="33.75" x14ac:dyDescent="0.25">
      <c r="A161" s="14" t="s">
        <v>252</v>
      </c>
      <c r="B161" s="15" t="s">
        <v>22</v>
      </c>
      <c r="C161" s="15" t="s">
        <v>23</v>
      </c>
      <c r="D161" s="19" t="s">
        <v>253</v>
      </c>
      <c r="E161" s="16"/>
      <c r="F161" s="16"/>
      <c r="G161" s="16"/>
      <c r="H161" s="16"/>
      <c r="I161" s="16"/>
      <c r="J161" s="16"/>
      <c r="K161" s="17">
        <v>2</v>
      </c>
      <c r="L161" s="17">
        <v>125.61</v>
      </c>
      <c r="M161" s="18">
        <f>ROUND(K161*L161,2)</f>
        <v>251.22</v>
      </c>
    </row>
    <row r="162" spans="1:13" ht="45" x14ac:dyDescent="0.25">
      <c r="A162" s="16"/>
      <c r="B162" s="16"/>
      <c r="C162" s="16"/>
      <c r="D162" s="19" t="s">
        <v>254</v>
      </c>
      <c r="E162" s="16"/>
      <c r="F162" s="16"/>
      <c r="G162" s="16"/>
      <c r="H162" s="16"/>
      <c r="I162" s="16"/>
      <c r="J162" s="16"/>
      <c r="K162" s="16"/>
      <c r="L162" s="16"/>
      <c r="M162" s="16"/>
    </row>
    <row r="163" spans="1:13" x14ac:dyDescent="0.25">
      <c r="A163" s="16"/>
      <c r="B163" s="16"/>
      <c r="C163" s="16"/>
      <c r="D163" s="27"/>
      <c r="E163" s="16"/>
      <c r="F163" s="16"/>
      <c r="G163" s="16"/>
      <c r="H163" s="16"/>
      <c r="I163" s="16"/>
      <c r="J163" s="20" t="s">
        <v>255</v>
      </c>
      <c r="K163" s="17">
        <v>1</v>
      </c>
      <c r="L163" s="21">
        <f>M139+M141+M143+M145+M147+M149+M151+M153+M155+M157+M159+M161</f>
        <v>5391.41</v>
      </c>
      <c r="M163" s="21">
        <f>ROUND(K163*L163,2)</f>
        <v>5391.41</v>
      </c>
    </row>
    <row r="164" spans="1:13" ht="0.95" customHeight="1" x14ac:dyDescent="0.25">
      <c r="A164" s="22"/>
      <c r="B164" s="22"/>
      <c r="C164" s="22"/>
      <c r="D164" s="28"/>
      <c r="E164" s="22"/>
      <c r="F164" s="22"/>
      <c r="G164" s="22"/>
      <c r="H164" s="22"/>
      <c r="I164" s="22"/>
      <c r="J164" s="22"/>
      <c r="K164" s="22"/>
      <c r="L164" s="22"/>
      <c r="M164" s="22"/>
    </row>
    <row r="165" spans="1:13" x14ac:dyDescent="0.25">
      <c r="A165" s="16"/>
      <c r="B165" s="16"/>
      <c r="C165" s="16"/>
      <c r="D165" s="27"/>
      <c r="E165" s="16"/>
      <c r="F165" s="16"/>
      <c r="G165" s="16"/>
      <c r="H165" s="16"/>
      <c r="I165" s="16"/>
      <c r="J165" s="20" t="s">
        <v>256</v>
      </c>
      <c r="K165" s="23">
        <v>1</v>
      </c>
      <c r="L165" s="21">
        <f>M5+M30+M97+M138</f>
        <v>132351.03</v>
      </c>
      <c r="M165" s="21">
        <f>ROUND(K165*L165,2)</f>
        <v>132351.03</v>
      </c>
    </row>
    <row r="166" spans="1:13" ht="0.95" customHeight="1" x14ac:dyDescent="0.25">
      <c r="A166" s="22"/>
      <c r="B166" s="22"/>
      <c r="C166" s="22"/>
      <c r="D166" s="28"/>
      <c r="E166" s="22"/>
      <c r="F166" s="22"/>
      <c r="G166" s="22"/>
      <c r="H166" s="22"/>
      <c r="I166" s="22"/>
      <c r="J166" s="22"/>
      <c r="K166" s="22"/>
      <c r="L166" s="22"/>
      <c r="M166" s="22"/>
    </row>
    <row r="167" spans="1:13" x14ac:dyDescent="0.25">
      <c r="A167" s="5" t="s">
        <v>257</v>
      </c>
      <c r="B167" s="6" t="s">
        <v>16</v>
      </c>
      <c r="C167" s="5" t="s">
        <v>17</v>
      </c>
      <c r="D167" s="25" t="s">
        <v>258</v>
      </c>
      <c r="E167" s="7"/>
      <c r="F167" s="7"/>
      <c r="G167" s="7"/>
      <c r="H167" s="7"/>
      <c r="I167" s="7"/>
      <c r="J167" s="7"/>
      <c r="K167" s="8">
        <f>K173</f>
        <v>1</v>
      </c>
      <c r="L167" s="9">
        <f>L173</f>
        <v>2000</v>
      </c>
      <c r="M167" s="9">
        <f>M173</f>
        <v>2000</v>
      </c>
    </row>
    <row r="168" spans="1:13" x14ac:dyDescent="0.25">
      <c r="A168" s="10" t="s">
        <v>259</v>
      </c>
      <c r="B168" s="11" t="s">
        <v>16</v>
      </c>
      <c r="C168" s="10" t="s">
        <v>17</v>
      </c>
      <c r="D168" s="26" t="s">
        <v>258</v>
      </c>
      <c r="E168" s="12"/>
      <c r="F168" s="12"/>
      <c r="G168" s="12"/>
      <c r="H168" s="12"/>
      <c r="I168" s="12"/>
      <c r="J168" s="12"/>
      <c r="K168" s="13">
        <f>K171</f>
        <v>1</v>
      </c>
      <c r="L168" s="13">
        <f>L171</f>
        <v>2000</v>
      </c>
      <c r="M168" s="13">
        <f>M171</f>
        <v>2000</v>
      </c>
    </row>
    <row r="169" spans="1:13" x14ac:dyDescent="0.25">
      <c r="A169" s="14" t="s">
        <v>260</v>
      </c>
      <c r="B169" s="15" t="s">
        <v>22</v>
      </c>
      <c r="C169" s="15" t="s">
        <v>23</v>
      </c>
      <c r="D169" s="19" t="s">
        <v>261</v>
      </c>
      <c r="E169" s="16"/>
      <c r="F169" s="16"/>
      <c r="G169" s="16"/>
      <c r="H169" s="16"/>
      <c r="I169" s="16"/>
      <c r="J169" s="16"/>
      <c r="K169" s="17">
        <v>1</v>
      </c>
      <c r="L169" s="17">
        <v>2000</v>
      </c>
      <c r="M169" s="18">
        <f>ROUND(K169*L169,2)</f>
        <v>2000</v>
      </c>
    </row>
    <row r="170" spans="1:13" ht="22.5" x14ac:dyDescent="0.25">
      <c r="A170" s="16"/>
      <c r="B170" s="16"/>
      <c r="C170" s="16"/>
      <c r="D170" s="19" t="s">
        <v>262</v>
      </c>
      <c r="E170" s="16"/>
      <c r="F170" s="16"/>
      <c r="G170" s="16"/>
      <c r="H170" s="16"/>
      <c r="I170" s="16"/>
      <c r="J170" s="16"/>
      <c r="K170" s="16"/>
      <c r="L170" s="16"/>
      <c r="M170" s="16"/>
    </row>
    <row r="171" spans="1:13" x14ac:dyDescent="0.25">
      <c r="A171" s="16"/>
      <c r="B171" s="16"/>
      <c r="C171" s="16"/>
      <c r="D171" s="27"/>
      <c r="E171" s="16"/>
      <c r="F171" s="16"/>
      <c r="G171" s="16"/>
      <c r="H171" s="16"/>
      <c r="I171" s="16"/>
      <c r="J171" s="20" t="s">
        <v>263</v>
      </c>
      <c r="K171" s="17">
        <v>1</v>
      </c>
      <c r="L171" s="21">
        <f>M169</f>
        <v>2000</v>
      </c>
      <c r="M171" s="21">
        <f>ROUND(K171*L171,2)</f>
        <v>2000</v>
      </c>
    </row>
    <row r="172" spans="1:13" ht="0.95" customHeight="1" x14ac:dyDescent="0.25">
      <c r="A172" s="22"/>
      <c r="B172" s="22"/>
      <c r="C172" s="22"/>
      <c r="D172" s="28"/>
      <c r="E172" s="22"/>
      <c r="F172" s="22"/>
      <c r="G172" s="22"/>
      <c r="H172" s="22"/>
      <c r="I172" s="22"/>
      <c r="J172" s="22"/>
      <c r="K172" s="22"/>
      <c r="L172" s="22"/>
      <c r="M172" s="22"/>
    </row>
    <row r="173" spans="1:13" x14ac:dyDescent="0.25">
      <c r="A173" s="16"/>
      <c r="B173" s="16"/>
      <c r="C173" s="16"/>
      <c r="D173" s="27"/>
      <c r="E173" s="16"/>
      <c r="F173" s="16"/>
      <c r="G173" s="16"/>
      <c r="H173" s="16"/>
      <c r="I173" s="16"/>
      <c r="J173" s="20" t="s">
        <v>264</v>
      </c>
      <c r="K173" s="23">
        <v>1</v>
      </c>
      <c r="L173" s="21">
        <f>M168</f>
        <v>2000</v>
      </c>
      <c r="M173" s="21">
        <f>ROUND(K173*L173,2)</f>
        <v>2000</v>
      </c>
    </row>
    <row r="174" spans="1:13" ht="0.95" customHeight="1" x14ac:dyDescent="0.25">
      <c r="A174" s="22"/>
      <c r="B174" s="22"/>
      <c r="C174" s="22"/>
      <c r="D174" s="28"/>
      <c r="E174" s="22"/>
      <c r="F174" s="22"/>
      <c r="G174" s="22"/>
      <c r="H174" s="22"/>
      <c r="I174" s="22"/>
      <c r="J174" s="22"/>
      <c r="K174" s="22"/>
      <c r="L174" s="22"/>
      <c r="M174" s="22"/>
    </row>
    <row r="175" spans="1:13" x14ac:dyDescent="0.25">
      <c r="A175" s="16"/>
      <c r="B175" s="16"/>
      <c r="C175" s="16"/>
      <c r="D175" s="27"/>
      <c r="E175" s="16"/>
      <c r="F175" s="16"/>
      <c r="G175" s="16"/>
      <c r="H175" s="16"/>
      <c r="I175" s="16"/>
      <c r="J175" s="20" t="s">
        <v>265</v>
      </c>
      <c r="K175" s="23">
        <v>1</v>
      </c>
      <c r="L175" s="21">
        <f>M4+M167</f>
        <v>134351.03</v>
      </c>
      <c r="M175" s="21">
        <f>ROUND(K175*L175,2)</f>
        <v>134351.03</v>
      </c>
    </row>
    <row r="176" spans="1:13" ht="0.95" customHeight="1" x14ac:dyDescent="0.25">
      <c r="A176" s="22"/>
      <c r="B176" s="22"/>
      <c r="C176" s="22"/>
      <c r="D176" s="28"/>
      <c r="E176" s="22"/>
      <c r="F176" s="22"/>
      <c r="G176" s="22"/>
      <c r="H176" s="22"/>
      <c r="I176" s="22"/>
      <c r="J176" s="22"/>
      <c r="K176" s="22"/>
      <c r="L176" s="22"/>
      <c r="M176" s="22"/>
    </row>
  </sheetData>
  <dataValidations count="1">
    <dataValidation type="list" allowBlank="1" showInputMessage="1" showErrorMessage="1" sqref="B4:B176" xr:uid="{7EFC9266-EBF4-486F-8686-17E1931B6A1C}">
      <formula1>"Capítulo,Partida,Mano de obra,Maquinaria,Material,Otros,Tarea,"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FF07117BD4554E84E361BA4085705B" ma:contentTypeVersion="12" ma:contentTypeDescription="Crea un document nou" ma:contentTypeScope="" ma:versionID="77551260a5151b33932e574541126027">
  <xsd:schema xmlns:xsd="http://www.w3.org/2001/XMLSchema" xmlns:xs="http://www.w3.org/2001/XMLSchema" xmlns:p="http://schemas.microsoft.com/office/2006/metadata/properties" xmlns:ns2="568191d0-d435-4ecf-a655-4eb194066908" xmlns:ns3="4533fe98-637b-41e3-b4e5-192b01abd74a" targetNamespace="http://schemas.microsoft.com/office/2006/metadata/properties" ma:root="true" ma:fieldsID="965a6d09d14f826b8558afa2c189d7bf" ns2:_="" ns3:_="">
    <xsd:import namespace="568191d0-d435-4ecf-a655-4eb194066908"/>
    <xsd:import namespace="4533fe98-637b-41e3-b4e5-192b01abd7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8191d0-d435-4ecf-a655-4eb1940669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0b67b547-ee38-46e8-9337-86456358d8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3fe98-637b-41e3-b4e5-192b01abd74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16a153b-6ed1-440a-bbec-6502a16d4004}" ma:internalName="TaxCatchAll" ma:showField="CatchAllData" ma:web="4533fe98-637b-41e3-b4e5-192b01abd7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33fe98-637b-41e3-b4e5-192b01abd74a" xsi:nil="true"/>
    <lcf76f155ced4ddcb4097134ff3c332f xmlns="568191d0-d435-4ecf-a655-4eb1940669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88C586-5C04-46AF-A597-0BFF05F945B6}"/>
</file>

<file path=customXml/itemProps2.xml><?xml version="1.0" encoding="utf-8"?>
<ds:datastoreItem xmlns:ds="http://schemas.openxmlformats.org/officeDocument/2006/customXml" ds:itemID="{0ACB80C7-3179-416E-B283-CF4B63D63767}"/>
</file>

<file path=customXml/itemProps3.xml><?xml version="1.0" encoding="utf-8"?>
<ds:datastoreItem xmlns:ds="http://schemas.openxmlformats.org/officeDocument/2006/customXml" ds:itemID="{C24EC464-3AB7-4FCA-BB6C-CE25AD1CC6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Badenas - Proisotec Enginyeria</dc:creator>
  <cp:lastModifiedBy>Marta Badenas - Proisotec Enginyeria</cp:lastModifiedBy>
  <dcterms:created xsi:type="dcterms:W3CDTF">2026-02-11T11:28:09Z</dcterms:created>
  <dcterms:modified xsi:type="dcterms:W3CDTF">2026-02-11T11:29:33Z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0x01010071FF07117BD4554E84E361BA4085705B</vt:lpwstr>
  </property>
</Properties>
</file>