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xr:revisionPtr revIDLastSave="1" documentId="11_652559E2C192FAA239ED4E0BF35B9BF54A863602" xr6:coauthVersionLast="47" xr6:coauthVersionMax="47" xr10:uidLastSave="{CB114089-3F7C-4428-A677-F1CD589E290E}"/>
  <bookViews>
    <workbookView xWindow="0" yWindow="0" windowWidth="16384" windowHeight="8192" tabRatio="500" xr2:uid="{00000000-000D-0000-FFFF-FFFF00000000}"/>
  </bookViews>
  <sheets>
    <sheet name="calcul hores 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7" i="1" l="1"/>
  <c r="P67" i="1" s="1"/>
  <c r="Q67" i="1" s="1"/>
  <c r="Q70" i="1" s="1"/>
  <c r="O66" i="1"/>
  <c r="N66" i="1"/>
  <c r="P66" i="1" s="1"/>
  <c r="Q66" i="1" s="1"/>
  <c r="M66" i="1"/>
  <c r="O65" i="1"/>
  <c r="N65" i="1"/>
  <c r="P65" i="1" s="1"/>
  <c r="Q65" i="1" s="1"/>
  <c r="M65" i="1"/>
  <c r="O59" i="1"/>
  <c r="P59" i="1" s="1"/>
  <c r="Q59" i="1" s="1"/>
  <c r="O58" i="1"/>
  <c r="P58" i="1" s="1"/>
  <c r="Q58" i="1" s="1"/>
  <c r="O57" i="1"/>
  <c r="N57" i="1"/>
  <c r="P57" i="1" s="1"/>
  <c r="Q57" i="1" s="1"/>
  <c r="M57" i="1"/>
  <c r="O56" i="1"/>
  <c r="N56" i="1"/>
  <c r="P56" i="1" s="1"/>
  <c r="Q56" i="1" s="1"/>
  <c r="M56" i="1"/>
  <c r="O51" i="1"/>
  <c r="P51" i="1" s="1"/>
  <c r="Q51" i="1" s="1"/>
  <c r="O45" i="1"/>
  <c r="P45" i="1" s="1"/>
  <c r="Q45" i="1" s="1"/>
  <c r="O44" i="1"/>
  <c r="P44" i="1" s="1"/>
  <c r="Q44" i="1" s="1"/>
  <c r="O43" i="1"/>
  <c r="P43" i="1" s="1"/>
  <c r="Q43" i="1" s="1"/>
  <c r="T43" i="1" s="1"/>
  <c r="T48" i="1" s="1"/>
  <c r="O42" i="1"/>
  <c r="P42" i="1" s="1"/>
  <c r="Q42" i="1" s="1"/>
  <c r="O41" i="1"/>
  <c r="P41" i="1" s="1"/>
  <c r="Q41" i="1" s="1"/>
  <c r="S41" i="1" s="1"/>
  <c r="O40" i="1"/>
  <c r="N40" i="1"/>
  <c r="P40" i="1" s="1"/>
  <c r="Q40" i="1" s="1"/>
  <c r="M40" i="1"/>
  <c r="O39" i="1"/>
  <c r="N39" i="1"/>
  <c r="P39" i="1" s="1"/>
  <c r="Q39" i="1" s="1"/>
  <c r="T39" i="1" s="1"/>
  <c r="M39" i="1"/>
  <c r="O38" i="1"/>
  <c r="N38" i="1"/>
  <c r="P38" i="1" s="1"/>
  <c r="Q38" i="1" s="1"/>
  <c r="T38" i="1" s="1"/>
  <c r="M38" i="1"/>
  <c r="O37" i="1"/>
  <c r="N37" i="1"/>
  <c r="P37" i="1" s="1"/>
  <c r="Q37" i="1" s="1"/>
  <c r="S37" i="1" s="1"/>
  <c r="M37" i="1"/>
  <c r="O36" i="1"/>
  <c r="N36" i="1"/>
  <c r="P36" i="1" s="1"/>
  <c r="Q36" i="1" s="1"/>
  <c r="T36" i="1" s="1"/>
  <c r="M36" i="1"/>
  <c r="O35" i="1"/>
  <c r="N35" i="1"/>
  <c r="P35" i="1" s="1"/>
  <c r="Q35" i="1" s="1"/>
  <c r="S35" i="1" s="1"/>
  <c r="M35" i="1"/>
  <c r="O29" i="1"/>
  <c r="P29" i="1" s="1"/>
  <c r="Q29" i="1" s="1"/>
  <c r="O28" i="1"/>
  <c r="P28" i="1" s="1"/>
  <c r="Q28" i="1" s="1"/>
  <c r="O27" i="1"/>
  <c r="P27" i="1" s="1"/>
  <c r="Q27" i="1" s="1"/>
  <c r="S27" i="1" s="1"/>
  <c r="S32" i="1" s="1"/>
  <c r="O26" i="1"/>
  <c r="P26" i="1" s="1"/>
  <c r="Q26" i="1" s="1"/>
  <c r="O25" i="1"/>
  <c r="P25" i="1" s="1"/>
  <c r="Q25" i="1" s="1"/>
  <c r="R25" i="1" s="1"/>
  <c r="O24" i="1"/>
  <c r="N24" i="1"/>
  <c r="P24" i="1" s="1"/>
  <c r="Q24" i="1" s="1"/>
  <c r="M24" i="1"/>
  <c r="O23" i="1"/>
  <c r="N23" i="1"/>
  <c r="P23" i="1" s="1"/>
  <c r="Q23" i="1" s="1"/>
  <c r="S23" i="1" s="1"/>
  <c r="M23" i="1"/>
  <c r="O22" i="1"/>
  <c r="N22" i="1"/>
  <c r="P22" i="1" s="1"/>
  <c r="Q22" i="1" s="1"/>
  <c r="S22" i="1" s="1"/>
  <c r="M22" i="1"/>
  <c r="O21" i="1"/>
  <c r="N21" i="1"/>
  <c r="P21" i="1" s="1"/>
  <c r="Q21" i="1" s="1"/>
  <c r="R21" i="1" s="1"/>
  <c r="M21" i="1"/>
  <c r="O20" i="1"/>
  <c r="N20" i="1"/>
  <c r="P20" i="1" s="1"/>
  <c r="Q20" i="1" s="1"/>
  <c r="S20" i="1" s="1"/>
  <c r="M20" i="1"/>
  <c r="O19" i="1"/>
  <c r="N19" i="1"/>
  <c r="P19" i="1" s="1"/>
  <c r="Q19" i="1" s="1"/>
  <c r="R19" i="1" s="1"/>
  <c r="M19" i="1"/>
  <c r="O13" i="1"/>
  <c r="P13" i="1" s="1"/>
  <c r="Q13" i="1" s="1"/>
  <c r="O12" i="1"/>
  <c r="P12" i="1" s="1"/>
  <c r="Q12" i="1" s="1"/>
  <c r="O11" i="1"/>
  <c r="P11" i="1" s="1"/>
  <c r="Q11" i="1" s="1"/>
  <c r="R11" i="1" s="1"/>
  <c r="R16" i="1" s="1"/>
  <c r="X10" i="1"/>
  <c r="W10" i="1"/>
  <c r="W15" i="1" s="1"/>
  <c r="O10" i="1"/>
  <c r="N10" i="1"/>
  <c r="P10" i="1" s="1"/>
  <c r="Q10" i="1" s="1"/>
  <c r="Y9" i="1"/>
  <c r="X9" i="1"/>
  <c r="O9" i="1"/>
  <c r="N9" i="1"/>
  <c r="P9" i="1" s="1"/>
  <c r="Q9" i="1" s="1"/>
  <c r="R9" i="1" s="1"/>
  <c r="W9" i="1" s="1"/>
  <c r="M9" i="1"/>
  <c r="Y8" i="1"/>
  <c r="X8" i="1"/>
  <c r="O8" i="1"/>
  <c r="N8" i="1"/>
  <c r="P8" i="1" s="1"/>
  <c r="Q8" i="1" s="1"/>
  <c r="R8" i="1" s="1"/>
  <c r="W8" i="1" s="1"/>
  <c r="M8" i="1"/>
  <c r="O7" i="1"/>
  <c r="N7" i="1"/>
  <c r="P7" i="1" s="1"/>
  <c r="Q7" i="1" s="1"/>
  <c r="R7" i="1" s="1"/>
  <c r="W7" i="1" s="1"/>
  <c r="Z7" i="1" s="1"/>
  <c r="M7" i="1"/>
  <c r="Y6" i="1"/>
  <c r="X6" i="1"/>
  <c r="O6" i="1"/>
  <c r="N6" i="1"/>
  <c r="P6" i="1" s="1"/>
  <c r="Q6" i="1" s="1"/>
  <c r="R6" i="1" s="1"/>
  <c r="M6" i="1"/>
  <c r="R15" i="1" l="1"/>
  <c r="R14" i="1"/>
  <c r="W6" i="1"/>
  <c r="X14" i="1"/>
  <c r="X11" i="1"/>
  <c r="Z6" i="1"/>
  <c r="Y14" i="1"/>
  <c r="Z8" i="1"/>
  <c r="Z9" i="1"/>
  <c r="X15" i="1"/>
  <c r="T31" i="1"/>
  <c r="R31" i="1"/>
  <c r="R30" i="1"/>
  <c r="S31" i="1"/>
  <c r="S30" i="1"/>
  <c r="T32" i="1"/>
  <c r="R32" i="1"/>
  <c r="U47" i="1"/>
  <c r="S47" i="1"/>
  <c r="S46" i="1"/>
  <c r="T47" i="1"/>
  <c r="T46" i="1"/>
  <c r="U48" i="1"/>
  <c r="S48" i="1"/>
  <c r="Q53" i="1"/>
  <c r="Y10" i="1" s="1"/>
  <c r="Q52" i="1"/>
  <c r="Q61" i="1"/>
  <c r="Q60" i="1"/>
  <c r="Q62" i="1"/>
  <c r="Q69" i="1"/>
  <c r="Q68" i="1"/>
  <c r="Y15" i="1" l="1"/>
  <c r="Y11" i="1"/>
  <c r="Z10" i="1"/>
  <c r="Z15" i="1" s="1"/>
  <c r="U46" i="1"/>
  <c r="T30" i="1"/>
  <c r="Y16" i="1"/>
  <c r="Z14" i="1"/>
  <c r="Z16" i="1" s="1"/>
  <c r="X16" i="1"/>
  <c r="W14" i="1"/>
  <c r="W16" i="1" s="1"/>
  <c r="W11" i="1"/>
  <c r="Z11" i="1" s="1"/>
</calcChain>
</file>

<file path=xl/sharedStrings.xml><?xml version="1.0" encoding="utf-8"?>
<sst xmlns="http://schemas.openxmlformats.org/spreadsheetml/2006/main" count="170" uniqueCount="42">
  <si>
    <t xml:space="preserve">PREVISIÓ HORES </t>
  </si>
  <si>
    <t>TOTAL HORES CTE INICIAL PER ANYS I PERFIL</t>
  </si>
  <si>
    <t>Inici cte estimat 19/2/26 – 31/9/28</t>
  </si>
  <si>
    <t>CURS 25/26 (inici cte estimat 19/2/26 – 31/8/26)</t>
  </si>
  <si>
    <t>SERVEI</t>
  </si>
  <si>
    <t>ANY</t>
  </si>
  <si>
    <t>CENTRES</t>
  </si>
  <si>
    <t>MONITORS  X CENTRE</t>
  </si>
  <si>
    <t>TOTAL PERSONES</t>
  </si>
  <si>
    <t>RÀTIO ALUMNES</t>
  </si>
  <si>
    <t>INICI</t>
  </si>
  <si>
    <t>FINAL</t>
  </si>
  <si>
    <t>SETMANES</t>
  </si>
  <si>
    <t>H/SET MONITOR</t>
  </si>
  <si>
    <t>H/SET COORD</t>
  </si>
  <si>
    <t>TOTAL H/SET/ CENTRE</t>
  </si>
  <si>
    <t>H MONITOR / CENTRE/PERIODE</t>
  </si>
  <si>
    <t>H COORD / CENTRE/PERIODE</t>
  </si>
  <si>
    <t>TOTAL H / CENTRE/PERIODE</t>
  </si>
  <si>
    <t>TOTAL H PERIODE</t>
  </si>
  <si>
    <t>TOTAL H 2026</t>
  </si>
  <si>
    <t>TOTAL</t>
  </si>
  <si>
    <t>a) Primària</t>
  </si>
  <si>
    <t>b) Secundària</t>
  </si>
  <si>
    <t>8/10/12</t>
  </si>
  <si>
    <t>c) Taller català</t>
  </si>
  <si>
    <t>d) Casal lingüístic</t>
  </si>
  <si>
    <t>e) Coordinació general</t>
  </si>
  <si>
    <t>Monitor</t>
  </si>
  <si>
    <t>Coordinador</t>
  </si>
  <si>
    <t xml:space="preserve">CURS 26/27 </t>
  </si>
  <si>
    <t>H MONITOR / CENTRE/CURS</t>
  </si>
  <si>
    <t>H COORD / CENTRE/CURS</t>
  </si>
  <si>
    <t>TOTAL H / CENTRE/CURS</t>
  </si>
  <si>
    <t>TOTAL H CURS</t>
  </si>
  <si>
    <t>TOTAL H 2027</t>
  </si>
  <si>
    <t>CURS 27/28</t>
  </si>
  <si>
    <t>TOTAL H 2028</t>
  </si>
  <si>
    <t>CURS 28/29 : 1/9/28-30/9/28</t>
  </si>
  <si>
    <t>INICI PRORROGA CURS 28/29 : 1/10/28-31/12/28</t>
  </si>
  <si>
    <t xml:space="preserve"> FINAL PRORROGA CURS 29/30 : 1/1/30-18/2/30</t>
  </si>
  <si>
    <t>TOTAL H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</si>
</sst>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>
    <font>
      <sz val="11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6"/>
      <color rgb="FFC9211E"/>
      <name val="Calibri"/>
      <family val="2"/>
      <charset val="1"/>
    </font>
    <font>
      <sz val="11"/>
      <color rgb="FFC9211E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CCCCFF"/>
        <bgColor rgb="FFCCCCCC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BF00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3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0" xfId="0" applyNumberFormat="1"/>
    <xf numFmtId="2" fontId="3" fillId="0" borderId="0" xfId="0" applyNumberFormat="1" applyFont="1" applyAlignment="1">
      <alignment vertical="center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/>
    <xf numFmtId="4" fontId="3" fillId="3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EW70"/>
  <sheetViews>
    <sheetView tabSelected="1" view="pageBreakPreview" zoomScale="80" zoomScaleNormal="110" zoomScalePageLayoutView="80" workbookViewId="0">
      <selection activeCell="V23" sqref="V23"/>
    </sheetView>
  </sheetViews>
  <sheetFormatPr defaultColWidth="11.28515625" defaultRowHeight="13.9"/>
  <cols>
    <col min="1" max="1" width="1.7109375" style="1" customWidth="1"/>
    <col min="2" max="2" width="10" style="1" customWidth="1"/>
    <col min="3" max="3" width="3.7109375" style="1" customWidth="1"/>
    <col min="4" max="6" width="7" style="1" customWidth="1"/>
    <col min="7" max="7" width="6.7109375" style="1" customWidth="1"/>
    <col min="8" max="8" width="8" style="1" customWidth="1"/>
    <col min="9" max="9" width="7.42578125" style="1" customWidth="1"/>
    <col min="10" max="10" width="7.140625" style="1" customWidth="1"/>
    <col min="11" max="12" width="6.28515625" style="1" customWidth="1"/>
    <col min="13" max="13" width="7.5703125" style="1" customWidth="1"/>
    <col min="14" max="14" width="9" style="1" customWidth="1"/>
    <col min="15" max="15" width="8.85546875" style="1" customWidth="1"/>
    <col min="16" max="16" width="9" style="1" customWidth="1"/>
    <col min="17" max="17" width="8.5703125" style="1" customWidth="1"/>
    <col min="18" max="19" width="8.28515625" style="1" customWidth="1"/>
    <col min="20" max="20" width="7.85546875" style="1" customWidth="1"/>
    <col min="21" max="21" width="7.5703125" style="1" customWidth="1"/>
    <col min="22" max="22" width="10.7109375" style="1" customWidth="1"/>
    <col min="23" max="25" width="7.7109375" style="1" customWidth="1"/>
    <col min="26" max="26" width="7.85546875" style="1" customWidth="1"/>
    <col min="27" max="16362" width="11.28515625" style="1"/>
    <col min="16363" max="16377" width="11.5703125" customWidth="1"/>
    <col min="16378" max="16384" width="11.5703125" style="1" customWidth="1"/>
  </cols>
  <sheetData>
    <row r="2" spans="2:26" ht="17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V2" s="3" t="s">
        <v>1</v>
      </c>
    </row>
    <row r="3" spans="2:26">
      <c r="V3" s="1" t="s">
        <v>2</v>
      </c>
    </row>
    <row r="4" spans="2:26">
      <c r="B4" s="3" t="s">
        <v>3</v>
      </c>
    </row>
    <row r="5" spans="2:26" ht="19.350000000000001" customHeight="1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W5" s="5">
        <v>2026</v>
      </c>
      <c r="X5" s="5">
        <v>2027</v>
      </c>
      <c r="Y5" s="5">
        <v>2028</v>
      </c>
      <c r="Z5" s="6" t="s">
        <v>21</v>
      </c>
    </row>
    <row r="6" spans="2:26">
      <c r="B6" s="7" t="s">
        <v>22</v>
      </c>
      <c r="C6" s="8">
        <v>2026</v>
      </c>
      <c r="D6" s="8">
        <v>32</v>
      </c>
      <c r="E6" s="8">
        <v>1</v>
      </c>
      <c r="F6" s="8">
        <v>32</v>
      </c>
      <c r="G6" s="8">
        <v>6</v>
      </c>
      <c r="H6" s="9">
        <v>46072</v>
      </c>
      <c r="I6" s="9">
        <v>46177</v>
      </c>
      <c r="J6" s="8">
        <v>14</v>
      </c>
      <c r="K6" s="8">
        <v>4.5</v>
      </c>
      <c r="L6" s="8">
        <v>0.75</v>
      </c>
      <c r="M6" s="8">
        <f>K6+L6</f>
        <v>5.25</v>
      </c>
      <c r="N6" s="8">
        <f>K6*J6</f>
        <v>63</v>
      </c>
      <c r="O6" s="8">
        <f>L6*J6</f>
        <v>10.5</v>
      </c>
      <c r="P6" s="8">
        <f>N6+O6</f>
        <v>73.5</v>
      </c>
      <c r="Q6" s="10">
        <f>P6*F6</f>
        <v>2352</v>
      </c>
      <c r="R6" s="11">
        <f>+Q6</f>
        <v>2352</v>
      </c>
      <c r="S6" s="12"/>
      <c r="T6" s="12"/>
      <c r="V6" s="7" t="s">
        <v>22</v>
      </c>
      <c r="W6" s="13">
        <f>+R19+R6</f>
        <v>3528</v>
      </c>
      <c r="X6" s="13">
        <f>+S20+S35</f>
        <v>4536</v>
      </c>
      <c r="Y6" s="13">
        <f>T36</f>
        <v>3360</v>
      </c>
      <c r="Z6" s="13">
        <f>X6+W6+Y6</f>
        <v>11424</v>
      </c>
    </row>
    <row r="7" spans="2:26">
      <c r="B7" s="14" t="s">
        <v>23</v>
      </c>
      <c r="C7" s="15">
        <v>2026</v>
      </c>
      <c r="D7" s="16">
        <v>17</v>
      </c>
      <c r="E7" s="15">
        <v>1</v>
      </c>
      <c r="F7" s="16">
        <v>17</v>
      </c>
      <c r="G7" s="17" t="s">
        <v>24</v>
      </c>
      <c r="H7" s="18">
        <v>46072</v>
      </c>
      <c r="I7" s="18">
        <v>46177</v>
      </c>
      <c r="J7" s="15">
        <v>14</v>
      </c>
      <c r="K7" s="15">
        <v>4.5</v>
      </c>
      <c r="L7" s="15">
        <v>0.75</v>
      </c>
      <c r="M7" s="15">
        <f>K7+L7</f>
        <v>5.25</v>
      </c>
      <c r="N7" s="15">
        <f>K7*J7</f>
        <v>63</v>
      </c>
      <c r="O7" s="15">
        <f>L7*J7</f>
        <v>10.5</v>
      </c>
      <c r="P7" s="15">
        <f>N7+O7</f>
        <v>73.5</v>
      </c>
      <c r="Q7" s="19">
        <f>P7*F7</f>
        <v>1249.5</v>
      </c>
      <c r="R7" s="20">
        <f>+Q7</f>
        <v>1249.5</v>
      </c>
      <c r="S7" s="12"/>
      <c r="T7" s="12"/>
      <c r="V7" s="14" t="s">
        <v>23</v>
      </c>
      <c r="W7" s="13">
        <f>+R7</f>
        <v>1249.5</v>
      </c>
      <c r="X7" s="13"/>
      <c r="Y7" s="13"/>
      <c r="Z7" s="13">
        <f>X7+W7+Y7</f>
        <v>1249.5</v>
      </c>
    </row>
    <row r="8" spans="2:26">
      <c r="B8" s="21" t="s">
        <v>25</v>
      </c>
      <c r="C8" s="22">
        <v>2026</v>
      </c>
      <c r="D8" s="22">
        <v>2</v>
      </c>
      <c r="E8" s="22">
        <v>1</v>
      </c>
      <c r="F8" s="22">
        <v>2</v>
      </c>
      <c r="G8" s="22">
        <v>17</v>
      </c>
      <c r="H8" s="23">
        <v>46072</v>
      </c>
      <c r="I8" s="23">
        <v>46177</v>
      </c>
      <c r="J8" s="22">
        <v>14</v>
      </c>
      <c r="K8" s="22">
        <v>3</v>
      </c>
      <c r="L8" s="22">
        <v>0.5</v>
      </c>
      <c r="M8" s="22">
        <f>K8+L8</f>
        <v>3.5</v>
      </c>
      <c r="N8" s="22">
        <f>K8*J8</f>
        <v>42</v>
      </c>
      <c r="O8" s="22">
        <f>L8*J8</f>
        <v>7</v>
      </c>
      <c r="P8" s="22">
        <f>N8+O8</f>
        <v>49</v>
      </c>
      <c r="Q8" s="24">
        <f>P8*F8</f>
        <v>98</v>
      </c>
      <c r="R8" s="25">
        <f>+Q8</f>
        <v>98</v>
      </c>
      <c r="S8" s="12"/>
      <c r="T8" s="12"/>
      <c r="V8" s="21" t="s">
        <v>25</v>
      </c>
      <c r="W8" s="13">
        <f>+R21+R8</f>
        <v>196</v>
      </c>
      <c r="X8" s="13">
        <f>+S22+S37</f>
        <v>378</v>
      </c>
      <c r="Y8" s="13">
        <f>+T38</f>
        <v>280</v>
      </c>
      <c r="Z8" s="13">
        <f>X8+W8+Y8</f>
        <v>854</v>
      </c>
    </row>
    <row r="9" spans="2:26">
      <c r="B9" s="26" t="s">
        <v>26</v>
      </c>
      <c r="C9" s="27">
        <v>2026</v>
      </c>
      <c r="D9" s="27">
        <v>2</v>
      </c>
      <c r="E9" s="27">
        <v>2</v>
      </c>
      <c r="F9" s="27">
        <v>2</v>
      </c>
      <c r="G9" s="27">
        <v>10</v>
      </c>
      <c r="H9" s="28">
        <v>46202</v>
      </c>
      <c r="I9" s="28">
        <v>46227</v>
      </c>
      <c r="J9" s="27">
        <v>4</v>
      </c>
      <c r="K9" s="27">
        <v>15</v>
      </c>
      <c r="L9" s="27">
        <v>2</v>
      </c>
      <c r="M9" s="27">
        <f>K9+L9</f>
        <v>17</v>
      </c>
      <c r="N9" s="27">
        <f>K9*J9</f>
        <v>60</v>
      </c>
      <c r="O9" s="27">
        <f>L9*J9</f>
        <v>8</v>
      </c>
      <c r="P9" s="27">
        <f>N9+O9</f>
        <v>68</v>
      </c>
      <c r="Q9" s="29">
        <f>P9*F9</f>
        <v>136</v>
      </c>
      <c r="R9" s="30">
        <f>Q9+Q10</f>
        <v>288</v>
      </c>
      <c r="S9" s="12"/>
      <c r="T9" s="12"/>
      <c r="V9" s="26" t="s">
        <v>26</v>
      </c>
      <c r="W9" s="13">
        <f>+R9</f>
        <v>288</v>
      </c>
      <c r="X9" s="13">
        <f>+S23</f>
        <v>288</v>
      </c>
      <c r="Y9" s="13">
        <f>+T39</f>
        <v>288</v>
      </c>
      <c r="Z9" s="13">
        <f>X9+W9+Y9</f>
        <v>864</v>
      </c>
    </row>
    <row r="10" spans="2:26">
      <c r="B10" s="26" t="s">
        <v>26</v>
      </c>
      <c r="C10" s="27">
        <v>2026</v>
      </c>
      <c r="D10" s="27">
        <v>2</v>
      </c>
      <c r="E10" s="27">
        <v>2</v>
      </c>
      <c r="F10" s="27">
        <v>2</v>
      </c>
      <c r="G10" s="27">
        <v>10</v>
      </c>
      <c r="H10" s="28">
        <v>46202</v>
      </c>
      <c r="I10" s="28">
        <v>46227</v>
      </c>
      <c r="J10" s="27">
        <v>4</v>
      </c>
      <c r="K10" s="27">
        <v>15</v>
      </c>
      <c r="L10" s="27">
        <v>4</v>
      </c>
      <c r="M10" s="27">
        <v>19</v>
      </c>
      <c r="N10" s="27">
        <f>K10*J10</f>
        <v>60</v>
      </c>
      <c r="O10" s="27">
        <f>L10*J10</f>
        <v>16</v>
      </c>
      <c r="P10" s="27">
        <f>N10+O10</f>
        <v>76</v>
      </c>
      <c r="Q10" s="29">
        <f>P10*F10</f>
        <v>152</v>
      </c>
      <c r="R10" s="30"/>
      <c r="S10" s="12"/>
      <c r="T10" s="12"/>
      <c r="V10" s="31" t="s">
        <v>27</v>
      </c>
      <c r="W10" s="13">
        <f>+R11+R25</f>
        <v>980</v>
      </c>
      <c r="X10" s="13">
        <f>+S27+S41</f>
        <v>1055</v>
      </c>
      <c r="Y10" s="13">
        <f>+T43+Q53</f>
        <v>785</v>
      </c>
      <c r="Z10" s="13">
        <f>X10+W10+Y10</f>
        <v>2820</v>
      </c>
    </row>
    <row r="11" spans="2:26">
      <c r="B11" s="31" t="s">
        <v>27</v>
      </c>
      <c r="C11" s="32">
        <v>2026</v>
      </c>
      <c r="D11" s="32"/>
      <c r="E11" s="32"/>
      <c r="F11" s="32">
        <v>1</v>
      </c>
      <c r="G11" s="32"/>
      <c r="H11" s="33">
        <v>46072</v>
      </c>
      <c r="I11" s="33">
        <v>46178</v>
      </c>
      <c r="J11" s="32">
        <v>14</v>
      </c>
      <c r="K11" s="32"/>
      <c r="L11" s="32">
        <v>37.5</v>
      </c>
      <c r="M11" s="32"/>
      <c r="N11" s="32"/>
      <c r="O11" s="32">
        <f>L11*J11</f>
        <v>525</v>
      </c>
      <c r="P11" s="32">
        <f>N11+O11</f>
        <v>525</v>
      </c>
      <c r="Q11" s="34">
        <f>P11*F11</f>
        <v>525</v>
      </c>
      <c r="R11" s="35">
        <f>Q11+Q12+Q13</f>
        <v>650</v>
      </c>
      <c r="S11" s="12"/>
      <c r="T11" s="12"/>
      <c r="V11" s="36" t="s">
        <v>21</v>
      </c>
      <c r="W11" s="37">
        <f>SUM(W6:W10)</f>
        <v>6241.5</v>
      </c>
      <c r="X11" s="37">
        <f>SUM(X6:X10)</f>
        <v>6257</v>
      </c>
      <c r="Y11" s="37">
        <f>SUM(Y6:Y10)</f>
        <v>4713</v>
      </c>
      <c r="Z11" s="37">
        <f>X11+W11+Y11</f>
        <v>17211.5</v>
      </c>
    </row>
    <row r="12" spans="2:26">
      <c r="B12" s="31" t="s">
        <v>27</v>
      </c>
      <c r="C12" s="32">
        <v>2026</v>
      </c>
      <c r="D12" s="32"/>
      <c r="E12" s="32"/>
      <c r="F12" s="32">
        <v>1</v>
      </c>
      <c r="G12" s="32"/>
      <c r="H12" s="33">
        <v>46181</v>
      </c>
      <c r="I12" s="33">
        <v>46199</v>
      </c>
      <c r="J12" s="32">
        <v>3</v>
      </c>
      <c r="K12" s="32"/>
      <c r="L12" s="32">
        <v>15</v>
      </c>
      <c r="M12" s="32"/>
      <c r="N12" s="32"/>
      <c r="O12" s="32">
        <f>L12*J12</f>
        <v>45</v>
      </c>
      <c r="P12" s="32">
        <f>N12+O12</f>
        <v>45</v>
      </c>
      <c r="Q12" s="34">
        <f>P12*F12</f>
        <v>45</v>
      </c>
      <c r="R12" s="35"/>
      <c r="S12" s="12"/>
      <c r="T12" s="12"/>
    </row>
    <row r="13" spans="2:26">
      <c r="B13" s="31" t="s">
        <v>27</v>
      </c>
      <c r="C13" s="32">
        <v>2026</v>
      </c>
      <c r="D13" s="32"/>
      <c r="E13" s="32"/>
      <c r="F13" s="32">
        <v>1</v>
      </c>
      <c r="G13" s="32"/>
      <c r="H13" s="33">
        <v>46294</v>
      </c>
      <c r="I13" s="33">
        <v>46227</v>
      </c>
      <c r="J13" s="32">
        <v>4</v>
      </c>
      <c r="K13" s="32"/>
      <c r="L13" s="32">
        <v>20</v>
      </c>
      <c r="M13" s="32"/>
      <c r="N13" s="32"/>
      <c r="O13" s="32">
        <f>L13*J13</f>
        <v>80</v>
      </c>
      <c r="P13" s="32">
        <f>N13+O13</f>
        <v>80</v>
      </c>
      <c r="Q13" s="34">
        <f>P13*F13</f>
        <v>80</v>
      </c>
      <c r="R13" s="35"/>
      <c r="S13" s="12"/>
      <c r="T13" s="12"/>
      <c r="W13" s="5">
        <v>2026</v>
      </c>
      <c r="X13" s="5">
        <v>2027</v>
      </c>
      <c r="Y13" s="5">
        <v>2028</v>
      </c>
      <c r="Z13" s="6" t="s">
        <v>21</v>
      </c>
    </row>
    <row r="14" spans="2:26">
      <c r="Q14" s="12"/>
      <c r="R14" s="37">
        <f>SUM(R6:R13)</f>
        <v>4637.5</v>
      </c>
      <c r="U14" s="38"/>
      <c r="V14" s="39" t="s">
        <v>28</v>
      </c>
      <c r="W14" s="13">
        <f>SUM(W6:W9)</f>
        <v>5261.5</v>
      </c>
      <c r="X14" s="13">
        <f>SUM(X6:X9)</f>
        <v>5202</v>
      </c>
      <c r="Y14" s="13">
        <f>SUM(Y6:Y9)</f>
        <v>3928</v>
      </c>
      <c r="Z14" s="13">
        <f>SUM(Z6:Z9)</f>
        <v>14391.5</v>
      </c>
    </row>
    <row r="15" spans="2:26">
      <c r="Q15" s="40" t="s">
        <v>28</v>
      </c>
      <c r="R15" s="41">
        <f>+R6+R7+R8+R9</f>
        <v>3987.5</v>
      </c>
      <c r="U15" s="38"/>
      <c r="V15" s="39" t="s">
        <v>29</v>
      </c>
      <c r="W15" s="13">
        <f>W10</f>
        <v>980</v>
      </c>
      <c r="X15" s="13">
        <f>X10</f>
        <v>1055</v>
      </c>
      <c r="Y15" s="13">
        <f>Y10+Q53</f>
        <v>845</v>
      </c>
      <c r="Z15" s="13">
        <f>Z10</f>
        <v>2820</v>
      </c>
    </row>
    <row r="16" spans="2:26">
      <c r="Q16" s="40" t="s">
        <v>29</v>
      </c>
      <c r="R16" s="41">
        <f>+R11</f>
        <v>650</v>
      </c>
      <c r="S16" s="40"/>
      <c r="T16" s="40"/>
      <c r="U16" s="38"/>
      <c r="V16" s="42"/>
      <c r="W16" s="37">
        <f>SUM(W14:W15)</f>
        <v>6241.5</v>
      </c>
      <c r="X16" s="37">
        <f>SUM(X14:X15)</f>
        <v>6257</v>
      </c>
      <c r="Y16" s="37">
        <f>SUM(Y14:Y15)</f>
        <v>4773</v>
      </c>
      <c r="Z16" s="37">
        <f>SUM(Z14:Z15)</f>
        <v>17211.5</v>
      </c>
    </row>
    <row r="17" spans="2:22">
      <c r="B17" s="3" t="s">
        <v>30</v>
      </c>
      <c r="Q17" s="12"/>
      <c r="R17" s="12"/>
      <c r="S17" s="12"/>
      <c r="T17" s="12"/>
    </row>
    <row r="18" spans="2:22">
      <c r="B18" s="4" t="s">
        <v>4</v>
      </c>
      <c r="C18" s="4" t="s">
        <v>5</v>
      </c>
      <c r="D18" s="4" t="s">
        <v>6</v>
      </c>
      <c r="E18" s="4" t="s">
        <v>7</v>
      </c>
      <c r="F18" s="4" t="s">
        <v>8</v>
      </c>
      <c r="G18" s="4" t="s">
        <v>9</v>
      </c>
      <c r="H18" s="4" t="s">
        <v>10</v>
      </c>
      <c r="I18" s="4" t="s">
        <v>11</v>
      </c>
      <c r="J18" s="4" t="s">
        <v>12</v>
      </c>
      <c r="K18" s="4" t="s">
        <v>13</v>
      </c>
      <c r="L18" s="4" t="s">
        <v>14</v>
      </c>
      <c r="M18" s="4" t="s">
        <v>15</v>
      </c>
      <c r="N18" s="4" t="s">
        <v>31</v>
      </c>
      <c r="O18" s="4" t="s">
        <v>32</v>
      </c>
      <c r="P18" s="4" t="s">
        <v>33</v>
      </c>
      <c r="Q18" s="6" t="s">
        <v>34</v>
      </c>
      <c r="R18" s="6" t="s">
        <v>20</v>
      </c>
      <c r="S18" s="6" t="s">
        <v>35</v>
      </c>
      <c r="T18" s="12"/>
    </row>
    <row r="19" spans="2:22">
      <c r="B19" s="7" t="s">
        <v>22</v>
      </c>
      <c r="C19" s="8">
        <v>2026</v>
      </c>
      <c r="D19" s="8">
        <v>32</v>
      </c>
      <c r="E19" s="8">
        <v>1</v>
      </c>
      <c r="F19" s="8">
        <v>32</v>
      </c>
      <c r="G19" s="8">
        <v>6</v>
      </c>
      <c r="H19" s="9">
        <v>46328</v>
      </c>
      <c r="I19" s="9">
        <v>46373</v>
      </c>
      <c r="J19" s="8">
        <v>7</v>
      </c>
      <c r="K19" s="8">
        <v>4.5</v>
      </c>
      <c r="L19" s="8">
        <v>0.75</v>
      </c>
      <c r="M19" s="8">
        <f>K19+L19</f>
        <v>5.25</v>
      </c>
      <c r="N19" s="8">
        <f>K19*J19</f>
        <v>31.5</v>
      </c>
      <c r="O19" s="8">
        <f>L19*J19</f>
        <v>5.25</v>
      </c>
      <c r="P19" s="8">
        <f>N19+O19</f>
        <v>36.75</v>
      </c>
      <c r="Q19" s="43">
        <f>P19*F19</f>
        <v>1176</v>
      </c>
      <c r="R19" s="44">
        <f>Q19</f>
        <v>1176</v>
      </c>
      <c r="S19" s="44"/>
      <c r="T19" s="45"/>
    </row>
    <row r="20" spans="2:22">
      <c r="B20" s="7" t="s">
        <v>22</v>
      </c>
      <c r="C20" s="8">
        <v>2027</v>
      </c>
      <c r="D20" s="8">
        <v>32</v>
      </c>
      <c r="E20" s="8">
        <v>1</v>
      </c>
      <c r="F20" s="8">
        <v>32</v>
      </c>
      <c r="G20" s="8">
        <v>6</v>
      </c>
      <c r="H20" s="9">
        <v>46398</v>
      </c>
      <c r="I20" s="9">
        <v>46541</v>
      </c>
      <c r="J20" s="8">
        <v>20</v>
      </c>
      <c r="K20" s="8">
        <v>4.5</v>
      </c>
      <c r="L20" s="8">
        <v>0.75</v>
      </c>
      <c r="M20" s="8">
        <f>K20+L20</f>
        <v>5.25</v>
      </c>
      <c r="N20" s="8">
        <f>K20*J20</f>
        <v>90</v>
      </c>
      <c r="O20" s="8">
        <f>L20*J20</f>
        <v>15</v>
      </c>
      <c r="P20" s="8">
        <f>N20+O20</f>
        <v>105</v>
      </c>
      <c r="Q20" s="43">
        <f>P20*F20</f>
        <v>3360</v>
      </c>
      <c r="R20" s="44"/>
      <c r="S20" s="44">
        <f>Q20</f>
        <v>3360</v>
      </c>
      <c r="T20" s="45"/>
    </row>
    <row r="21" spans="2:22">
      <c r="B21" s="21" t="s">
        <v>25</v>
      </c>
      <c r="C21" s="22">
        <v>2026</v>
      </c>
      <c r="D21" s="22">
        <v>4</v>
      </c>
      <c r="E21" s="22">
        <v>1</v>
      </c>
      <c r="F21" s="22">
        <v>4</v>
      </c>
      <c r="G21" s="22">
        <v>17</v>
      </c>
      <c r="H21" s="23">
        <v>46328</v>
      </c>
      <c r="I21" s="23">
        <v>46373</v>
      </c>
      <c r="J21" s="22">
        <v>7</v>
      </c>
      <c r="K21" s="22">
        <v>3</v>
      </c>
      <c r="L21" s="22">
        <v>0.5</v>
      </c>
      <c r="M21" s="22">
        <f>K21+L21</f>
        <v>3.5</v>
      </c>
      <c r="N21" s="22">
        <f>K21*J21</f>
        <v>21</v>
      </c>
      <c r="O21" s="22">
        <f>L21*J21</f>
        <v>3.5</v>
      </c>
      <c r="P21" s="22">
        <f>N21+O21</f>
        <v>24.5</v>
      </c>
      <c r="Q21" s="46">
        <f>P21*F21</f>
        <v>98</v>
      </c>
      <c r="R21" s="47">
        <f>Q21</f>
        <v>98</v>
      </c>
      <c r="S21" s="47"/>
      <c r="T21" s="45"/>
    </row>
    <row r="22" spans="2:22">
      <c r="B22" s="21" t="s">
        <v>25</v>
      </c>
      <c r="C22" s="22">
        <v>2027</v>
      </c>
      <c r="D22" s="22">
        <v>4</v>
      </c>
      <c r="E22" s="22">
        <v>1</v>
      </c>
      <c r="F22" s="22">
        <v>4</v>
      </c>
      <c r="G22" s="22">
        <v>17</v>
      </c>
      <c r="H22" s="23">
        <v>46398</v>
      </c>
      <c r="I22" s="23">
        <v>46541</v>
      </c>
      <c r="J22" s="22">
        <v>20</v>
      </c>
      <c r="K22" s="22">
        <v>3</v>
      </c>
      <c r="L22" s="22">
        <v>0.5</v>
      </c>
      <c r="M22" s="22">
        <f>K22+L22</f>
        <v>3.5</v>
      </c>
      <c r="N22" s="22">
        <f>K22*J22</f>
        <v>60</v>
      </c>
      <c r="O22" s="22">
        <f>L22*J22</f>
        <v>10</v>
      </c>
      <c r="P22" s="22">
        <f>N22+O22</f>
        <v>70</v>
      </c>
      <c r="Q22" s="46">
        <f>P22*F22</f>
        <v>280</v>
      </c>
      <c r="R22" s="47"/>
      <c r="S22" s="47">
        <f>Q22</f>
        <v>280</v>
      </c>
      <c r="T22" s="45"/>
    </row>
    <row r="23" spans="2:22">
      <c r="B23" s="26" t="s">
        <v>26</v>
      </c>
      <c r="C23" s="27">
        <v>2027</v>
      </c>
      <c r="D23" s="27">
        <v>2</v>
      </c>
      <c r="E23" s="27">
        <v>2</v>
      </c>
      <c r="F23" s="27">
        <v>2</v>
      </c>
      <c r="G23" s="27">
        <v>10</v>
      </c>
      <c r="H23" s="28">
        <v>46566</v>
      </c>
      <c r="I23" s="28">
        <v>46591</v>
      </c>
      <c r="J23" s="27">
        <v>4</v>
      </c>
      <c r="K23" s="27">
        <v>15</v>
      </c>
      <c r="L23" s="27">
        <v>2</v>
      </c>
      <c r="M23" s="27">
        <f>K23+L23</f>
        <v>17</v>
      </c>
      <c r="N23" s="27">
        <f>K23*J23</f>
        <v>60</v>
      </c>
      <c r="O23" s="27">
        <f>L23*J23</f>
        <v>8</v>
      </c>
      <c r="P23" s="27">
        <f>N23+O23</f>
        <v>68</v>
      </c>
      <c r="Q23" s="48">
        <f>P23*F23</f>
        <v>136</v>
      </c>
      <c r="R23" s="49"/>
      <c r="S23" s="49">
        <f>+Q23+Q24</f>
        <v>288</v>
      </c>
      <c r="T23" s="45"/>
    </row>
    <row r="24" spans="2:22">
      <c r="B24" s="26" t="s">
        <v>26</v>
      </c>
      <c r="C24" s="27">
        <v>2027</v>
      </c>
      <c r="D24" s="27">
        <v>2</v>
      </c>
      <c r="E24" s="27">
        <v>2</v>
      </c>
      <c r="F24" s="27">
        <v>2</v>
      </c>
      <c r="G24" s="27">
        <v>10</v>
      </c>
      <c r="H24" s="28">
        <v>46566</v>
      </c>
      <c r="I24" s="28">
        <v>46591</v>
      </c>
      <c r="J24" s="27">
        <v>4</v>
      </c>
      <c r="K24" s="27">
        <v>15</v>
      </c>
      <c r="L24" s="27">
        <v>4</v>
      </c>
      <c r="M24" s="27">
        <f>K24+L24</f>
        <v>19</v>
      </c>
      <c r="N24" s="27">
        <f>K24*J24</f>
        <v>60</v>
      </c>
      <c r="O24" s="27">
        <f>L24*J24</f>
        <v>16</v>
      </c>
      <c r="P24" s="27">
        <f>N24+O24</f>
        <v>76</v>
      </c>
      <c r="Q24" s="48">
        <f>P24*F24</f>
        <v>152</v>
      </c>
      <c r="R24" s="49"/>
      <c r="S24" s="49"/>
      <c r="T24" s="45"/>
    </row>
    <row r="25" spans="2:22">
      <c r="B25" s="31" t="s">
        <v>27</v>
      </c>
      <c r="C25" s="32">
        <v>2026</v>
      </c>
      <c r="D25" s="32"/>
      <c r="E25" s="32"/>
      <c r="F25" s="32">
        <v>1</v>
      </c>
      <c r="G25" s="32"/>
      <c r="H25" s="33">
        <v>46272</v>
      </c>
      <c r="I25" s="33">
        <v>46325</v>
      </c>
      <c r="J25" s="32">
        <v>8</v>
      </c>
      <c r="K25" s="32"/>
      <c r="L25" s="32">
        <v>15</v>
      </c>
      <c r="M25" s="32"/>
      <c r="N25" s="32"/>
      <c r="O25" s="32">
        <f>L25*J25</f>
        <v>120</v>
      </c>
      <c r="P25" s="32">
        <f>N25+O25</f>
        <v>120</v>
      </c>
      <c r="Q25" s="50">
        <f>P25*F25</f>
        <v>120</v>
      </c>
      <c r="R25" s="51">
        <f>Q25+Q26</f>
        <v>330</v>
      </c>
      <c r="S25" s="51"/>
      <c r="T25" s="45"/>
    </row>
    <row r="26" spans="2:22">
      <c r="B26" s="31" t="s">
        <v>27</v>
      </c>
      <c r="C26" s="32">
        <v>2026</v>
      </c>
      <c r="D26" s="32"/>
      <c r="E26" s="32"/>
      <c r="F26" s="32">
        <v>1</v>
      </c>
      <c r="G26" s="32"/>
      <c r="H26" s="33">
        <v>46328</v>
      </c>
      <c r="I26" s="33">
        <v>46374</v>
      </c>
      <c r="J26" s="32">
        <v>7</v>
      </c>
      <c r="K26" s="32"/>
      <c r="L26" s="32">
        <v>30</v>
      </c>
      <c r="M26" s="32"/>
      <c r="N26" s="32"/>
      <c r="O26" s="32">
        <f>L26*J26</f>
        <v>210</v>
      </c>
      <c r="P26" s="32">
        <f>N26+O26</f>
        <v>210</v>
      </c>
      <c r="Q26" s="50">
        <f>P26*F26</f>
        <v>210</v>
      </c>
      <c r="R26" s="51"/>
      <c r="S26" s="51"/>
      <c r="T26" s="45"/>
    </row>
    <row r="27" spans="2:22">
      <c r="B27" s="31" t="s">
        <v>27</v>
      </c>
      <c r="C27" s="32">
        <v>2027</v>
      </c>
      <c r="D27" s="32"/>
      <c r="E27" s="32"/>
      <c r="F27" s="32">
        <v>1</v>
      </c>
      <c r="G27" s="32"/>
      <c r="H27" s="33">
        <v>46398</v>
      </c>
      <c r="I27" s="33">
        <v>46542</v>
      </c>
      <c r="J27" s="32">
        <v>20</v>
      </c>
      <c r="K27" s="32"/>
      <c r="L27" s="32">
        <v>30</v>
      </c>
      <c r="M27" s="32"/>
      <c r="N27" s="32"/>
      <c r="O27" s="32">
        <f>L27*J27</f>
        <v>600</v>
      </c>
      <c r="P27" s="32">
        <f>N27+O27</f>
        <v>600</v>
      </c>
      <c r="Q27" s="50">
        <f>P27*F27</f>
        <v>600</v>
      </c>
      <c r="R27" s="51"/>
      <c r="S27" s="51">
        <f>Q27+Q28+Q29</f>
        <v>725</v>
      </c>
      <c r="T27" s="45"/>
    </row>
    <row r="28" spans="2:22">
      <c r="B28" s="31" t="s">
        <v>27</v>
      </c>
      <c r="C28" s="32">
        <v>2027</v>
      </c>
      <c r="D28" s="32"/>
      <c r="E28" s="32"/>
      <c r="F28" s="32">
        <v>1</v>
      </c>
      <c r="G28" s="32"/>
      <c r="H28" s="33">
        <v>46545</v>
      </c>
      <c r="I28" s="33">
        <v>46563</v>
      </c>
      <c r="J28" s="32">
        <v>3</v>
      </c>
      <c r="K28" s="32"/>
      <c r="L28" s="32">
        <v>15</v>
      </c>
      <c r="M28" s="32"/>
      <c r="N28" s="32"/>
      <c r="O28" s="32">
        <f>L28*J28</f>
        <v>45</v>
      </c>
      <c r="P28" s="32">
        <f>N28+O28</f>
        <v>45</v>
      </c>
      <c r="Q28" s="50">
        <f>P28*F28</f>
        <v>45</v>
      </c>
      <c r="R28" s="51"/>
      <c r="S28" s="51"/>
      <c r="T28" s="45"/>
    </row>
    <row r="29" spans="2:22">
      <c r="B29" s="31" t="s">
        <v>27</v>
      </c>
      <c r="C29" s="32">
        <v>2027</v>
      </c>
      <c r="D29" s="32"/>
      <c r="E29" s="32"/>
      <c r="F29" s="32">
        <v>1</v>
      </c>
      <c r="G29" s="32"/>
      <c r="H29" s="33">
        <v>46566</v>
      </c>
      <c r="I29" s="33">
        <v>46591</v>
      </c>
      <c r="J29" s="32">
        <v>4</v>
      </c>
      <c r="K29" s="32"/>
      <c r="L29" s="32">
        <v>20</v>
      </c>
      <c r="M29" s="32"/>
      <c r="N29" s="32"/>
      <c r="O29" s="32">
        <f>L29*J29</f>
        <v>80</v>
      </c>
      <c r="P29" s="32">
        <f>N29+O29</f>
        <v>80</v>
      </c>
      <c r="Q29" s="50">
        <f>P29*F29</f>
        <v>80</v>
      </c>
      <c r="R29" s="51"/>
      <c r="S29" s="51"/>
      <c r="T29" s="45"/>
    </row>
    <row r="30" spans="2:22">
      <c r="Q30" s="45"/>
      <c r="R30" s="51">
        <f>SUM(R19:R29)</f>
        <v>1604</v>
      </c>
      <c r="S30" s="51">
        <f>SUM(S19:S29)</f>
        <v>4653</v>
      </c>
      <c r="T30" s="51">
        <f>R30+S30</f>
        <v>6257</v>
      </c>
    </row>
    <row r="31" spans="2:22">
      <c r="Q31" s="40" t="s">
        <v>28</v>
      </c>
      <c r="R31" s="52">
        <f>+R19+R21</f>
        <v>1274</v>
      </c>
      <c r="S31" s="52">
        <f>S20+S22+S23</f>
        <v>3928</v>
      </c>
      <c r="T31" s="52">
        <f>SUM(R19:S24)</f>
        <v>5202</v>
      </c>
    </row>
    <row r="32" spans="2:22">
      <c r="Q32" s="40" t="s">
        <v>29</v>
      </c>
      <c r="R32" s="52">
        <f>+R25</f>
        <v>330</v>
      </c>
      <c r="S32" s="52">
        <f>+S27</f>
        <v>725</v>
      </c>
      <c r="T32" s="52">
        <f>SUM(R25:S29)</f>
        <v>1055</v>
      </c>
      <c r="U32" s="40"/>
      <c r="V32" s="40"/>
    </row>
    <row r="33" spans="2:21">
      <c r="B33" s="3" t="s">
        <v>36</v>
      </c>
      <c r="H33" s="53"/>
      <c r="Q33" s="12"/>
      <c r="R33" s="12"/>
      <c r="S33" s="12"/>
      <c r="T33" s="12"/>
    </row>
    <row r="34" spans="2:21">
      <c r="B34" s="4" t="s">
        <v>4</v>
      </c>
      <c r="C34" s="4" t="s">
        <v>5</v>
      </c>
      <c r="D34" s="4" t="s">
        <v>6</v>
      </c>
      <c r="E34" s="4" t="s">
        <v>7</v>
      </c>
      <c r="F34" s="4" t="s">
        <v>8</v>
      </c>
      <c r="G34" s="4" t="s">
        <v>9</v>
      </c>
      <c r="H34" s="4" t="s">
        <v>10</v>
      </c>
      <c r="I34" s="4" t="s">
        <v>11</v>
      </c>
      <c r="J34" s="4" t="s">
        <v>12</v>
      </c>
      <c r="K34" s="4" t="s">
        <v>13</v>
      </c>
      <c r="L34" s="4" t="s">
        <v>14</v>
      </c>
      <c r="M34" s="4" t="s">
        <v>15</v>
      </c>
      <c r="N34" s="4" t="s">
        <v>31</v>
      </c>
      <c r="O34" s="4" t="s">
        <v>32</v>
      </c>
      <c r="P34" s="4" t="s">
        <v>33</v>
      </c>
      <c r="Q34" s="6" t="s">
        <v>34</v>
      </c>
      <c r="S34" s="6" t="s">
        <v>35</v>
      </c>
      <c r="T34" s="6" t="s">
        <v>37</v>
      </c>
      <c r="U34" s="12"/>
    </row>
    <row r="35" spans="2:21">
      <c r="B35" s="7" t="s">
        <v>22</v>
      </c>
      <c r="C35" s="8">
        <v>2027</v>
      </c>
      <c r="D35" s="8">
        <v>32</v>
      </c>
      <c r="E35" s="8">
        <v>1</v>
      </c>
      <c r="F35" s="8">
        <v>32</v>
      </c>
      <c r="G35" s="8">
        <v>6</v>
      </c>
      <c r="H35" s="9">
        <v>46693</v>
      </c>
      <c r="I35" s="9">
        <v>46737</v>
      </c>
      <c r="J35" s="8">
        <v>7</v>
      </c>
      <c r="K35" s="8">
        <v>4.5</v>
      </c>
      <c r="L35" s="8">
        <v>0.75</v>
      </c>
      <c r="M35" s="8">
        <f>K35+L35</f>
        <v>5.25</v>
      </c>
      <c r="N35" s="8">
        <f>K35*J35</f>
        <v>31.5</v>
      </c>
      <c r="O35" s="8">
        <f>L35*J35</f>
        <v>5.25</v>
      </c>
      <c r="P35" s="8">
        <f>N35+O35</f>
        <v>36.75</v>
      </c>
      <c r="Q35" s="43">
        <f>P35*F35</f>
        <v>1176</v>
      </c>
      <c r="R35" s="54"/>
      <c r="S35" s="44">
        <f>Q35</f>
        <v>1176</v>
      </c>
      <c r="T35" s="44"/>
      <c r="U35" s="45"/>
    </row>
    <row r="36" spans="2:21">
      <c r="B36" s="7" t="s">
        <v>22</v>
      </c>
      <c r="C36" s="8">
        <v>2028</v>
      </c>
      <c r="D36" s="8">
        <v>32</v>
      </c>
      <c r="E36" s="8">
        <v>1</v>
      </c>
      <c r="F36" s="8">
        <v>32</v>
      </c>
      <c r="G36" s="8">
        <v>6</v>
      </c>
      <c r="H36" s="9">
        <v>46762</v>
      </c>
      <c r="I36" s="9">
        <v>46539</v>
      </c>
      <c r="J36" s="8">
        <v>20</v>
      </c>
      <c r="K36" s="8">
        <v>4.5</v>
      </c>
      <c r="L36" s="8">
        <v>0.75</v>
      </c>
      <c r="M36" s="8">
        <f>K36+L36</f>
        <v>5.25</v>
      </c>
      <c r="N36" s="8">
        <f>K36*J36</f>
        <v>90</v>
      </c>
      <c r="O36" s="8">
        <f>L36*J36</f>
        <v>15</v>
      </c>
      <c r="P36" s="8">
        <f>N36+O36</f>
        <v>105</v>
      </c>
      <c r="Q36" s="43">
        <f>P36*F36</f>
        <v>3360</v>
      </c>
      <c r="R36" s="54"/>
      <c r="S36" s="44"/>
      <c r="T36" s="44">
        <f>Q36</f>
        <v>3360</v>
      </c>
      <c r="U36" s="45"/>
    </row>
    <row r="37" spans="2:21">
      <c r="B37" s="21" t="s">
        <v>25</v>
      </c>
      <c r="C37" s="22">
        <v>2027</v>
      </c>
      <c r="D37" s="22">
        <v>4</v>
      </c>
      <c r="E37" s="22">
        <v>1</v>
      </c>
      <c r="F37" s="22">
        <v>4</v>
      </c>
      <c r="G37" s="22">
        <v>17</v>
      </c>
      <c r="H37" s="23">
        <v>46693</v>
      </c>
      <c r="I37" s="23">
        <v>46737</v>
      </c>
      <c r="J37" s="22">
        <v>7</v>
      </c>
      <c r="K37" s="22">
        <v>3</v>
      </c>
      <c r="L37" s="22">
        <v>0.5</v>
      </c>
      <c r="M37" s="22">
        <f>K37+L37</f>
        <v>3.5</v>
      </c>
      <c r="N37" s="22">
        <f>K37*J37</f>
        <v>21</v>
      </c>
      <c r="O37" s="22">
        <f>L37*J37</f>
        <v>3.5</v>
      </c>
      <c r="P37" s="22">
        <f>N37+O37</f>
        <v>24.5</v>
      </c>
      <c r="Q37" s="46">
        <f>P37*F37</f>
        <v>98</v>
      </c>
      <c r="R37" s="54"/>
      <c r="S37" s="47">
        <f>Q37</f>
        <v>98</v>
      </c>
      <c r="T37" s="47"/>
      <c r="U37" s="45"/>
    </row>
    <row r="38" spans="2:21">
      <c r="B38" s="21" t="s">
        <v>25</v>
      </c>
      <c r="C38" s="22">
        <v>2028</v>
      </c>
      <c r="D38" s="22">
        <v>4</v>
      </c>
      <c r="E38" s="22">
        <v>1</v>
      </c>
      <c r="F38" s="22">
        <v>4</v>
      </c>
      <c r="G38" s="22">
        <v>17</v>
      </c>
      <c r="H38" s="23">
        <v>46762</v>
      </c>
      <c r="I38" s="23">
        <v>46905</v>
      </c>
      <c r="J38" s="22">
        <v>20</v>
      </c>
      <c r="K38" s="22">
        <v>3</v>
      </c>
      <c r="L38" s="22">
        <v>0.5</v>
      </c>
      <c r="M38" s="22">
        <f>K38+L38</f>
        <v>3.5</v>
      </c>
      <c r="N38" s="22">
        <f>K38*J38</f>
        <v>60</v>
      </c>
      <c r="O38" s="22">
        <f>L38*J38</f>
        <v>10</v>
      </c>
      <c r="P38" s="22">
        <f>N38+O38</f>
        <v>70</v>
      </c>
      <c r="Q38" s="46">
        <f>P38*F38</f>
        <v>280</v>
      </c>
      <c r="R38" s="54"/>
      <c r="S38" s="47"/>
      <c r="T38" s="47">
        <f>Q38</f>
        <v>280</v>
      </c>
      <c r="U38" s="45"/>
    </row>
    <row r="39" spans="2:21">
      <c r="B39" s="26" t="s">
        <v>26</v>
      </c>
      <c r="C39" s="27">
        <v>2028</v>
      </c>
      <c r="D39" s="27">
        <v>2</v>
      </c>
      <c r="E39" s="27">
        <v>2</v>
      </c>
      <c r="F39" s="27">
        <v>2</v>
      </c>
      <c r="G39" s="27">
        <v>10</v>
      </c>
      <c r="H39" s="28">
        <v>46930</v>
      </c>
      <c r="I39" s="28">
        <v>46955</v>
      </c>
      <c r="J39" s="27">
        <v>4</v>
      </c>
      <c r="K39" s="27">
        <v>15</v>
      </c>
      <c r="L39" s="27">
        <v>2</v>
      </c>
      <c r="M39" s="27">
        <f>K39+L39</f>
        <v>17</v>
      </c>
      <c r="N39" s="27">
        <f>K39*J39</f>
        <v>60</v>
      </c>
      <c r="O39" s="27">
        <f>L39*J39</f>
        <v>8</v>
      </c>
      <c r="P39" s="27">
        <f>N39+O39</f>
        <v>68</v>
      </c>
      <c r="Q39" s="48">
        <f>P39*F39</f>
        <v>136</v>
      </c>
      <c r="R39" s="54"/>
      <c r="S39" s="49"/>
      <c r="T39" s="49">
        <f>+Q39+Q40</f>
        <v>288</v>
      </c>
      <c r="U39" s="45"/>
    </row>
    <row r="40" spans="2:21">
      <c r="B40" s="26" t="s">
        <v>26</v>
      </c>
      <c r="C40" s="27">
        <v>2028</v>
      </c>
      <c r="D40" s="27">
        <v>2</v>
      </c>
      <c r="E40" s="27">
        <v>2</v>
      </c>
      <c r="F40" s="27">
        <v>2</v>
      </c>
      <c r="G40" s="27">
        <v>10</v>
      </c>
      <c r="H40" s="28">
        <v>46930</v>
      </c>
      <c r="I40" s="28">
        <v>46955</v>
      </c>
      <c r="J40" s="27">
        <v>4</v>
      </c>
      <c r="K40" s="27">
        <v>15</v>
      </c>
      <c r="L40" s="27">
        <v>4</v>
      </c>
      <c r="M40" s="27">
        <f>K40+L40</f>
        <v>19</v>
      </c>
      <c r="N40" s="27">
        <f>K40*J40</f>
        <v>60</v>
      </c>
      <c r="O40" s="27">
        <f>L40*J40</f>
        <v>16</v>
      </c>
      <c r="P40" s="27">
        <f>N40+O40</f>
        <v>76</v>
      </c>
      <c r="Q40" s="48">
        <f>P40*F40</f>
        <v>152</v>
      </c>
      <c r="R40" s="54"/>
      <c r="S40" s="49"/>
      <c r="T40" s="49"/>
      <c r="U40" s="45"/>
    </row>
    <row r="41" spans="2:21">
      <c r="B41" s="31" t="s">
        <v>27</v>
      </c>
      <c r="C41" s="32">
        <v>2027</v>
      </c>
      <c r="D41" s="32"/>
      <c r="E41" s="32"/>
      <c r="F41" s="32">
        <v>1</v>
      </c>
      <c r="G41" s="32"/>
      <c r="H41" s="33">
        <v>46636</v>
      </c>
      <c r="I41" s="33">
        <v>46689</v>
      </c>
      <c r="J41" s="32">
        <v>8</v>
      </c>
      <c r="K41" s="32"/>
      <c r="L41" s="32">
        <v>15</v>
      </c>
      <c r="M41" s="32"/>
      <c r="N41" s="32"/>
      <c r="O41" s="32">
        <f>L41*J41</f>
        <v>120</v>
      </c>
      <c r="P41" s="32">
        <f>N41+O41</f>
        <v>120</v>
      </c>
      <c r="Q41" s="50">
        <f>P41*F41</f>
        <v>120</v>
      </c>
      <c r="R41" s="54"/>
      <c r="S41" s="51">
        <f>Q41+Q42</f>
        <v>330</v>
      </c>
      <c r="T41" s="51"/>
      <c r="U41" s="45"/>
    </row>
    <row r="42" spans="2:21">
      <c r="B42" s="31" t="s">
        <v>27</v>
      </c>
      <c r="C42" s="32">
        <v>2027</v>
      </c>
      <c r="D42" s="32"/>
      <c r="E42" s="32"/>
      <c r="F42" s="32">
        <v>1</v>
      </c>
      <c r="G42" s="32"/>
      <c r="H42" s="33">
        <v>46693</v>
      </c>
      <c r="I42" s="33">
        <v>46738</v>
      </c>
      <c r="J42" s="32">
        <v>7</v>
      </c>
      <c r="K42" s="32"/>
      <c r="L42" s="32">
        <v>30</v>
      </c>
      <c r="M42" s="32"/>
      <c r="N42" s="32"/>
      <c r="O42" s="32">
        <f>L42*J42</f>
        <v>210</v>
      </c>
      <c r="P42" s="32">
        <f>N42+O42</f>
        <v>210</v>
      </c>
      <c r="Q42" s="50">
        <f>P42*F42</f>
        <v>210</v>
      </c>
      <c r="R42" s="54"/>
      <c r="S42" s="51"/>
      <c r="T42" s="51"/>
      <c r="U42" s="45"/>
    </row>
    <row r="43" spans="2:21">
      <c r="B43" s="31" t="s">
        <v>27</v>
      </c>
      <c r="C43" s="32">
        <v>2028</v>
      </c>
      <c r="D43" s="32"/>
      <c r="E43" s="32"/>
      <c r="F43" s="32">
        <v>1</v>
      </c>
      <c r="G43" s="32"/>
      <c r="H43" s="33">
        <v>46762</v>
      </c>
      <c r="I43" s="33">
        <v>46906</v>
      </c>
      <c r="J43" s="32">
        <v>20</v>
      </c>
      <c r="K43" s="32"/>
      <c r="L43" s="32">
        <v>30</v>
      </c>
      <c r="M43" s="32"/>
      <c r="N43" s="32"/>
      <c r="O43" s="32">
        <f>L43*J43</f>
        <v>600</v>
      </c>
      <c r="P43" s="32">
        <f>N43+O43</f>
        <v>600</v>
      </c>
      <c r="Q43" s="50">
        <f>P43*F43</f>
        <v>600</v>
      </c>
      <c r="R43" s="54"/>
      <c r="S43" s="51"/>
      <c r="T43" s="51">
        <f>Q43+Q44+Q45</f>
        <v>725</v>
      </c>
      <c r="U43" s="45"/>
    </row>
    <row r="44" spans="2:21">
      <c r="B44" s="31" t="s">
        <v>27</v>
      </c>
      <c r="C44" s="32">
        <v>2028</v>
      </c>
      <c r="D44" s="32"/>
      <c r="E44" s="32"/>
      <c r="F44" s="32">
        <v>1</v>
      </c>
      <c r="G44" s="32"/>
      <c r="H44" s="33">
        <v>46909</v>
      </c>
      <c r="I44" s="33">
        <v>46927</v>
      </c>
      <c r="J44" s="32">
        <v>3</v>
      </c>
      <c r="K44" s="32"/>
      <c r="L44" s="32">
        <v>15</v>
      </c>
      <c r="M44" s="32"/>
      <c r="N44" s="32"/>
      <c r="O44" s="32">
        <f>L44*J44</f>
        <v>45</v>
      </c>
      <c r="P44" s="32">
        <f>N44+O44</f>
        <v>45</v>
      </c>
      <c r="Q44" s="50">
        <f>P44*F44</f>
        <v>45</v>
      </c>
      <c r="R44" s="54"/>
      <c r="S44" s="51"/>
      <c r="T44" s="51"/>
      <c r="U44" s="45"/>
    </row>
    <row r="45" spans="2:21">
      <c r="B45" s="31" t="s">
        <v>27</v>
      </c>
      <c r="C45" s="32">
        <v>2028</v>
      </c>
      <c r="D45" s="32"/>
      <c r="E45" s="32"/>
      <c r="F45" s="32">
        <v>1</v>
      </c>
      <c r="G45" s="32"/>
      <c r="H45" s="33">
        <v>46930</v>
      </c>
      <c r="I45" s="33">
        <v>46955</v>
      </c>
      <c r="J45" s="32">
        <v>4</v>
      </c>
      <c r="K45" s="32"/>
      <c r="L45" s="32">
        <v>20</v>
      </c>
      <c r="M45" s="32"/>
      <c r="N45" s="32"/>
      <c r="O45" s="32">
        <f>L45*J45</f>
        <v>80</v>
      </c>
      <c r="P45" s="32">
        <f>N45+O45</f>
        <v>80</v>
      </c>
      <c r="Q45" s="50">
        <f>P45*F45</f>
        <v>80</v>
      </c>
      <c r="R45" s="54"/>
      <c r="S45" s="51"/>
      <c r="T45" s="51"/>
      <c r="U45" s="45"/>
    </row>
    <row r="46" spans="2:21">
      <c r="Q46" s="45"/>
      <c r="R46" s="54"/>
      <c r="S46" s="51">
        <f>SUM(S35:S45)</f>
        <v>1604</v>
      </c>
      <c r="T46" s="51">
        <f>SUM(T35:T45)</f>
        <v>4653</v>
      </c>
      <c r="U46" s="51">
        <f>S46+T46</f>
        <v>6257</v>
      </c>
    </row>
    <row r="47" spans="2:21">
      <c r="Q47" s="45"/>
      <c r="R47" s="55" t="s">
        <v>28</v>
      </c>
      <c r="S47" s="52">
        <f>+S35+S37</f>
        <v>1274</v>
      </c>
      <c r="T47" s="52">
        <f>T36+T38+T39</f>
        <v>3928</v>
      </c>
      <c r="U47" s="52">
        <f>SUM(S35:T40)</f>
        <v>5202</v>
      </c>
    </row>
    <row r="48" spans="2:21">
      <c r="Q48" s="54"/>
      <c r="R48" s="55" t="s">
        <v>29</v>
      </c>
      <c r="S48" s="52">
        <f>+S41</f>
        <v>330</v>
      </c>
      <c r="T48" s="52">
        <f>+T43</f>
        <v>725</v>
      </c>
      <c r="U48" s="52">
        <f>SUM(S41:T45)</f>
        <v>1055</v>
      </c>
    </row>
    <row r="49" spans="2:25">
      <c r="B49" s="3" t="s">
        <v>38</v>
      </c>
      <c r="H49" s="53"/>
      <c r="Q49" s="12"/>
    </row>
    <row r="50" spans="2:25">
      <c r="B50" s="4" t="s">
        <v>4</v>
      </c>
      <c r="C50" s="4" t="s">
        <v>5</v>
      </c>
      <c r="D50" s="4" t="s">
        <v>6</v>
      </c>
      <c r="E50" s="4" t="s">
        <v>7</v>
      </c>
      <c r="F50" s="4" t="s">
        <v>8</v>
      </c>
      <c r="G50" s="4" t="s">
        <v>9</v>
      </c>
      <c r="H50" s="4" t="s">
        <v>10</v>
      </c>
      <c r="I50" s="4" t="s">
        <v>11</v>
      </c>
      <c r="J50" s="4" t="s">
        <v>12</v>
      </c>
      <c r="K50" s="4" t="s">
        <v>13</v>
      </c>
      <c r="L50" s="4" t="s">
        <v>14</v>
      </c>
      <c r="M50" s="4" t="s">
        <v>15</v>
      </c>
      <c r="N50" s="4" t="s">
        <v>31</v>
      </c>
      <c r="O50" s="4" t="s">
        <v>32</v>
      </c>
      <c r="P50" s="4" t="s">
        <v>33</v>
      </c>
      <c r="Q50" s="6" t="s">
        <v>37</v>
      </c>
    </row>
    <row r="51" spans="2:25">
      <c r="B51" s="31" t="s">
        <v>27</v>
      </c>
      <c r="C51" s="32">
        <v>2028</v>
      </c>
      <c r="D51" s="32"/>
      <c r="E51" s="32"/>
      <c r="F51" s="32">
        <v>1</v>
      </c>
      <c r="G51" s="32"/>
      <c r="H51" s="33">
        <v>47000</v>
      </c>
      <c r="I51" s="33">
        <v>47025</v>
      </c>
      <c r="J51" s="32">
        <v>4</v>
      </c>
      <c r="K51" s="32"/>
      <c r="L51" s="32">
        <v>15</v>
      </c>
      <c r="M51" s="32"/>
      <c r="N51" s="32"/>
      <c r="O51" s="32">
        <f>L51*J51</f>
        <v>60</v>
      </c>
      <c r="P51" s="32">
        <f>N51+O51</f>
        <v>60</v>
      </c>
      <c r="Q51" s="13">
        <f>P51*F51</f>
        <v>60</v>
      </c>
    </row>
    <row r="52" spans="2:25">
      <c r="Q52" s="37">
        <f>SUM(Q51:Q51)</f>
        <v>60</v>
      </c>
    </row>
    <row r="53" spans="2:25">
      <c r="P53" s="40" t="s">
        <v>29</v>
      </c>
      <c r="Q53" s="41">
        <f>+Q51</f>
        <v>60</v>
      </c>
    </row>
    <row r="54" spans="2:25">
      <c r="B54" s="56" t="s">
        <v>39</v>
      </c>
      <c r="C54" s="57"/>
      <c r="D54" s="58"/>
      <c r="E54" s="57"/>
      <c r="F54" s="57"/>
      <c r="G54" s="57"/>
      <c r="H54" s="53"/>
      <c r="Q54" s="12"/>
    </row>
    <row r="55" spans="2:25">
      <c r="B55" s="4" t="s">
        <v>4</v>
      </c>
      <c r="C55" s="4" t="s">
        <v>5</v>
      </c>
      <c r="D55" s="4" t="s">
        <v>6</v>
      </c>
      <c r="E55" s="4" t="s">
        <v>7</v>
      </c>
      <c r="F55" s="4" t="s">
        <v>8</v>
      </c>
      <c r="G55" s="4" t="s">
        <v>9</v>
      </c>
      <c r="H55" s="4" t="s">
        <v>10</v>
      </c>
      <c r="I55" s="4" t="s">
        <v>11</v>
      </c>
      <c r="J55" s="4" t="s">
        <v>12</v>
      </c>
      <c r="K55" s="4" t="s">
        <v>13</v>
      </c>
      <c r="L55" s="4" t="s">
        <v>14</v>
      </c>
      <c r="M55" s="4" t="s">
        <v>15</v>
      </c>
      <c r="N55" s="4" t="s">
        <v>31</v>
      </c>
      <c r="O55" s="4" t="s">
        <v>32</v>
      </c>
      <c r="P55" s="4" t="s">
        <v>33</v>
      </c>
      <c r="Q55" s="6" t="s">
        <v>37</v>
      </c>
    </row>
    <row r="56" spans="2:25">
      <c r="B56" s="7" t="s">
        <v>22</v>
      </c>
      <c r="C56" s="8">
        <v>2028</v>
      </c>
      <c r="D56" s="8">
        <v>32</v>
      </c>
      <c r="E56" s="8">
        <v>1</v>
      </c>
      <c r="F56" s="8">
        <v>32</v>
      </c>
      <c r="G56" s="8">
        <v>6</v>
      </c>
      <c r="H56" s="9">
        <v>47059</v>
      </c>
      <c r="I56" s="9">
        <v>47108</v>
      </c>
      <c r="J56" s="8">
        <v>7</v>
      </c>
      <c r="K56" s="8">
        <v>4.5</v>
      </c>
      <c r="L56" s="8">
        <v>0.75</v>
      </c>
      <c r="M56" s="8">
        <f>K56+L56</f>
        <v>5.25</v>
      </c>
      <c r="N56" s="8">
        <f>K56*J56</f>
        <v>31.5</v>
      </c>
      <c r="O56" s="8">
        <f>L56*J56</f>
        <v>5.25</v>
      </c>
      <c r="P56" s="8">
        <f>N56+O56</f>
        <v>36.75</v>
      </c>
      <c r="Q56" s="43">
        <f>P56*F56</f>
        <v>1176</v>
      </c>
    </row>
    <row r="57" spans="2:25">
      <c r="B57" s="21" t="s">
        <v>25</v>
      </c>
      <c r="C57" s="22">
        <v>2028</v>
      </c>
      <c r="D57" s="22">
        <v>4</v>
      </c>
      <c r="E57" s="22">
        <v>1</v>
      </c>
      <c r="F57" s="22">
        <v>4</v>
      </c>
      <c r="G57" s="22">
        <v>17</v>
      </c>
      <c r="H57" s="23">
        <v>47060</v>
      </c>
      <c r="I57" s="23">
        <v>47109</v>
      </c>
      <c r="J57" s="22">
        <v>7</v>
      </c>
      <c r="K57" s="22">
        <v>3</v>
      </c>
      <c r="L57" s="22">
        <v>0.5</v>
      </c>
      <c r="M57" s="22">
        <f>K57+L57</f>
        <v>3.5</v>
      </c>
      <c r="N57" s="22">
        <f>K57*J57</f>
        <v>21</v>
      </c>
      <c r="O57" s="22">
        <f>L57*J57</f>
        <v>3.5</v>
      </c>
      <c r="P57" s="22">
        <f>N57+O57</f>
        <v>24.5</v>
      </c>
      <c r="Q57" s="46">
        <f>P57*F57</f>
        <v>98</v>
      </c>
    </row>
    <row r="58" spans="2:25">
      <c r="B58" s="31" t="s">
        <v>27</v>
      </c>
      <c r="C58" s="32">
        <v>2028</v>
      </c>
      <c r="D58" s="32"/>
      <c r="E58" s="32"/>
      <c r="F58" s="32">
        <v>1</v>
      </c>
      <c r="G58" s="32"/>
      <c r="H58" s="33">
        <v>47028</v>
      </c>
      <c r="I58" s="33">
        <v>47053</v>
      </c>
      <c r="J58" s="32">
        <v>4</v>
      </c>
      <c r="K58" s="32"/>
      <c r="L58" s="32">
        <v>15</v>
      </c>
      <c r="M58" s="32"/>
      <c r="N58" s="32"/>
      <c r="O58" s="32">
        <f>L58*J58</f>
        <v>60</v>
      </c>
      <c r="P58" s="32">
        <f>N58+O58</f>
        <v>60</v>
      </c>
      <c r="Q58" s="50">
        <f>P58*F58</f>
        <v>60</v>
      </c>
    </row>
    <row r="59" spans="2:25">
      <c r="B59" s="31" t="s">
        <v>27</v>
      </c>
      <c r="C59" s="32">
        <v>2028</v>
      </c>
      <c r="D59" s="32"/>
      <c r="E59" s="32"/>
      <c r="F59" s="32">
        <v>1</v>
      </c>
      <c r="G59" s="32"/>
      <c r="H59" s="33">
        <v>47056</v>
      </c>
      <c r="I59" s="33">
        <v>47109</v>
      </c>
      <c r="J59" s="32">
        <v>7</v>
      </c>
      <c r="K59" s="32"/>
      <c r="L59" s="32">
        <v>30</v>
      </c>
      <c r="M59" s="32"/>
      <c r="N59" s="32"/>
      <c r="O59" s="32">
        <f>L59*J59</f>
        <v>210</v>
      </c>
      <c r="P59" s="32">
        <f>N59+O59</f>
        <v>210</v>
      </c>
      <c r="Q59" s="50">
        <f>P59*F59</f>
        <v>210</v>
      </c>
    </row>
    <row r="60" spans="2:25">
      <c r="Q60" s="37">
        <f>SUM(Q56:Q59)</f>
        <v>1544</v>
      </c>
    </row>
    <row r="61" spans="2:25">
      <c r="P61" s="40" t="s">
        <v>28</v>
      </c>
      <c r="Q61" s="41">
        <f>Q56+Q57</f>
        <v>1274</v>
      </c>
    </row>
    <row r="62" spans="2:25">
      <c r="P62" s="40" t="s">
        <v>29</v>
      </c>
      <c r="Q62" s="41">
        <f>+Q59+Q58</f>
        <v>270</v>
      </c>
    </row>
    <row r="63" spans="2:25">
      <c r="B63" s="56" t="s">
        <v>40</v>
      </c>
      <c r="C63" s="57"/>
      <c r="D63" s="58"/>
      <c r="E63" s="57"/>
      <c r="F63" s="57"/>
      <c r="G63" s="57"/>
      <c r="H63" s="53"/>
      <c r="Q63" s="12"/>
      <c r="R63" s="12"/>
      <c r="S63" s="12"/>
      <c r="T63" s="12"/>
    </row>
    <row r="64" spans="2:25">
      <c r="B64" s="4" t="s">
        <v>4</v>
      </c>
      <c r="C64" s="4" t="s">
        <v>5</v>
      </c>
      <c r="D64" s="4" t="s">
        <v>6</v>
      </c>
      <c r="E64" s="4" t="s">
        <v>7</v>
      </c>
      <c r="F64" s="4" t="s">
        <v>8</v>
      </c>
      <c r="G64" s="4" t="s">
        <v>9</v>
      </c>
      <c r="H64" s="4" t="s">
        <v>10</v>
      </c>
      <c r="I64" s="4" t="s">
        <v>11</v>
      </c>
      <c r="J64" s="4" t="s">
        <v>12</v>
      </c>
      <c r="K64" s="4" t="s">
        <v>13</v>
      </c>
      <c r="L64" s="4" t="s">
        <v>14</v>
      </c>
      <c r="M64" s="4" t="s">
        <v>15</v>
      </c>
      <c r="N64" s="4" t="s">
        <v>31</v>
      </c>
      <c r="O64" s="4" t="s">
        <v>32</v>
      </c>
      <c r="P64" s="4" t="s">
        <v>33</v>
      </c>
      <c r="Q64" s="6" t="s">
        <v>41</v>
      </c>
      <c r="S64" s="12"/>
      <c r="T64" s="12"/>
      <c r="X64" s="12"/>
      <c r="Y64" s="12"/>
    </row>
    <row r="65" spans="2:25">
      <c r="B65" s="7" t="s">
        <v>22</v>
      </c>
      <c r="C65" s="8">
        <v>2030</v>
      </c>
      <c r="D65" s="8">
        <v>32</v>
      </c>
      <c r="E65" s="8">
        <v>1</v>
      </c>
      <c r="F65" s="8">
        <v>32</v>
      </c>
      <c r="G65" s="8">
        <v>6</v>
      </c>
      <c r="H65" s="9">
        <v>47491</v>
      </c>
      <c r="I65" s="9">
        <v>47532</v>
      </c>
      <c r="J65" s="8">
        <v>6</v>
      </c>
      <c r="K65" s="8">
        <v>4.5</v>
      </c>
      <c r="L65" s="8">
        <v>0.75</v>
      </c>
      <c r="M65" s="8">
        <f>K65+L65</f>
        <v>5.25</v>
      </c>
      <c r="N65" s="8">
        <f>K65*J65</f>
        <v>27</v>
      </c>
      <c r="O65" s="8">
        <f>L65*J65</f>
        <v>4.5</v>
      </c>
      <c r="P65" s="8">
        <f>N65+O65</f>
        <v>31.5</v>
      </c>
      <c r="Q65" s="59">
        <f>P65*F65</f>
        <v>1008</v>
      </c>
      <c r="S65" s="12"/>
      <c r="T65" s="12"/>
      <c r="W65" s="12"/>
      <c r="X65" s="12"/>
      <c r="Y65" s="12"/>
    </row>
    <row r="66" spans="2:25">
      <c r="B66" s="21" t="s">
        <v>25</v>
      </c>
      <c r="C66" s="22">
        <v>2030</v>
      </c>
      <c r="D66" s="22">
        <v>4</v>
      </c>
      <c r="E66" s="22">
        <v>1</v>
      </c>
      <c r="F66" s="22">
        <v>4</v>
      </c>
      <c r="G66" s="22">
        <v>17</v>
      </c>
      <c r="H66" s="23">
        <v>47491</v>
      </c>
      <c r="I66" s="23">
        <v>47532</v>
      </c>
      <c r="J66" s="22">
        <v>6</v>
      </c>
      <c r="K66" s="22">
        <v>3</v>
      </c>
      <c r="L66" s="22">
        <v>0.5</v>
      </c>
      <c r="M66" s="22">
        <f>K66+L66</f>
        <v>3.5</v>
      </c>
      <c r="N66" s="22">
        <f>K66*J66</f>
        <v>18</v>
      </c>
      <c r="O66" s="22">
        <f>L66*J66</f>
        <v>3</v>
      </c>
      <c r="P66" s="22">
        <f>N66+O66</f>
        <v>21</v>
      </c>
      <c r="Q66" s="60">
        <f>P66*F66</f>
        <v>84</v>
      </c>
      <c r="S66" s="12"/>
      <c r="T66" s="12"/>
      <c r="W66" s="12"/>
      <c r="X66" s="12"/>
      <c r="Y66" s="12"/>
    </row>
    <row r="67" spans="2:25">
      <c r="B67" s="31" t="s">
        <v>27</v>
      </c>
      <c r="C67" s="32">
        <v>2030</v>
      </c>
      <c r="D67" s="32"/>
      <c r="E67" s="32"/>
      <c r="F67" s="32">
        <v>1</v>
      </c>
      <c r="G67" s="32"/>
      <c r="H67" s="33">
        <v>47491</v>
      </c>
      <c r="I67" s="33">
        <v>47532</v>
      </c>
      <c r="J67" s="32">
        <v>6</v>
      </c>
      <c r="K67" s="32"/>
      <c r="L67" s="32">
        <v>30</v>
      </c>
      <c r="M67" s="32"/>
      <c r="N67" s="32"/>
      <c r="O67" s="32">
        <f>L67*J67</f>
        <v>180</v>
      </c>
      <c r="P67" s="32">
        <f>N67+O67</f>
        <v>180</v>
      </c>
      <c r="Q67" s="13">
        <f>P67*F67</f>
        <v>180</v>
      </c>
      <c r="S67" s="12"/>
      <c r="T67" s="12"/>
    </row>
    <row r="68" spans="2:25">
      <c r="Q68" s="37">
        <f>SUM(Q65:Q67)</f>
        <v>1272</v>
      </c>
      <c r="S68" s="12"/>
      <c r="T68" s="12"/>
    </row>
    <row r="69" spans="2:25">
      <c r="P69" s="40" t="s">
        <v>28</v>
      </c>
      <c r="Q69" s="41">
        <f>+Q65+Q66</f>
        <v>1092</v>
      </c>
      <c r="S69" s="12"/>
      <c r="T69" s="12"/>
    </row>
    <row r="70" spans="2:25">
      <c r="P70" s="40" t="s">
        <v>29</v>
      </c>
      <c r="Q70" s="41">
        <f>+Q67</f>
        <v>180</v>
      </c>
      <c r="S70" s="12"/>
      <c r="T70" s="12"/>
    </row>
  </sheetData>
  <pageMargins left="0.25763888888888897" right="0.15833333333333299" top="0.54652777777777795" bottom="0.15902777777777799" header="0.511811023622047" footer="0.511811023622047"/>
  <pageSetup paperSize="8" orientation="landscape" horizontalDpi="300" verticalDpi="300"/>
  <rowBreaks count="2" manualBreakCount="2">
    <brk id="48" max="16383" man="1"/>
    <brk id="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630C1C3473D498DA6E29CFD5A0502" ma:contentTypeVersion="10" ma:contentTypeDescription="Crea un document nou" ma:contentTypeScope="" ma:versionID="34cdfd1fe30f127ba1b7de5e26aab780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458b105bfb5f305ed8314def957e9ce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179DD-BC27-4CA8-BAAF-B04E85BE863E}"/>
</file>

<file path=customXml/itemProps2.xml><?xml version="1.0" encoding="utf-8"?>
<ds:datastoreItem xmlns:ds="http://schemas.openxmlformats.org/officeDocument/2006/customXml" ds:itemID="{10B587DA-FD0B-4721-B65B-BA9F912E3CC3}"/>
</file>

<file path=customXml/itemProps3.xml><?xml version="1.0" encoding="utf-8"?>
<ds:datastoreItem xmlns:ds="http://schemas.openxmlformats.org/officeDocument/2006/customXml" ds:itemID="{52556E21-33C3-49F3-AAB5-31767C4F5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</dc:creator>
  <cp:keywords/>
  <dc:description/>
  <cp:lastModifiedBy>Jimenez Corrales, Yolanda</cp:lastModifiedBy>
  <cp:revision>41</cp:revision>
  <dcterms:created xsi:type="dcterms:W3CDTF">2021-03-30T09:18:11Z</dcterms:created>
  <dcterms:modified xsi:type="dcterms:W3CDTF">2026-01-07T06:39:54Z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0x010100B4B630C1C3473D498DA6E29CFD5A0502</vt:lpwstr>
  </property>
  <property fmtid="{D5CDD505-2E9C-101B-9397-08002B2CF9AE}" pid="3" name="ProgId">
    <vt:lpwstr>Excel.Sheet</vt:lpwstr>
  </property>
  <property fmtid="{D5CDD505-2E9C-101B-9397-08002B2CF9AE}" pid="4" name="MediaServiceImageTags">
    <vt:lpwstr/>
  </property>
</Properties>
</file>