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NO PUBLICATS\26_2026. PORTES AUTOMÀTIQUES\"/>
    </mc:Choice>
  </mc:AlternateContent>
  <xr:revisionPtr revIDLastSave="0" documentId="13_ncr:1_{0C21499E-CDF6-4754-B639-AC7378F750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E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B4" i="1" l="1"/>
  <c r="F20" i="1"/>
  <c r="H20" i="1" s="1"/>
  <c r="I20" i="1" s="1"/>
  <c r="K20" i="1"/>
  <c r="A23" i="1"/>
  <c r="J17" i="1"/>
  <c r="A17" i="1"/>
  <c r="A16" i="1"/>
  <c r="J5" i="1"/>
  <c r="J4" i="1"/>
  <c r="M22" i="1"/>
  <c r="F22" i="1"/>
  <c r="H22" i="1" s="1"/>
  <c r="I22" i="1" s="1"/>
  <c r="K19" i="1"/>
  <c r="K21" i="1"/>
  <c r="F21" i="1"/>
  <c r="H21" i="1" s="1"/>
  <c r="I21" i="1" s="1"/>
  <c r="F19" i="1"/>
  <c r="K23" i="1" l="1"/>
  <c r="K24" i="1" s="1"/>
  <c r="M20" i="1"/>
  <c r="N20" i="1" s="1"/>
  <c r="F23" i="1"/>
  <c r="F24" i="1" s="1"/>
  <c r="N22" i="1"/>
  <c r="H19" i="1"/>
  <c r="H23" i="1" s="1"/>
  <c r="M21" i="1"/>
  <c r="N21" i="1" s="1"/>
  <c r="H24" i="1" l="1"/>
  <c r="I19" i="1"/>
  <c r="M19" i="1"/>
  <c r="I23" i="1" l="1"/>
  <c r="I24" i="1" s="1"/>
  <c r="D6" i="1" s="1"/>
  <c r="M23" i="1"/>
  <c r="M24" i="1" s="1"/>
  <c r="K7" i="1" s="1"/>
  <c r="N19" i="1"/>
  <c r="B6" i="1"/>
  <c r="C6" i="1"/>
  <c r="J7" i="1"/>
  <c r="N23" i="1" l="1"/>
  <c r="N24" i="1" s="1"/>
  <c r="L7" i="1" s="1"/>
</calcChain>
</file>

<file path=xl/sharedStrings.xml><?xml version="1.0" encoding="utf-8"?>
<sst xmlns="http://schemas.openxmlformats.org/spreadsheetml/2006/main" count="38" uniqueCount="29">
  <si>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</si>
  <si>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</si>
  <si>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</si>
  <si>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</si>
  <si>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</si>
  <si>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</si>
  <si>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</si>
  <si>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</si>
  <si>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</si>
  <si>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</si>
  <si>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</si>
  <si>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</si>
  <si>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</si>
  <si>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</si>
  <si>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</si>
  <si>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</si>
  <si>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</si>
  <si>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PREU UNITARI</t>
  </si>
  <si>
    <t>La bossa econòmica de material és un topall màxim. No es pot realitzar oferta per aquest import.</t>
  </si>
  <si>
    <t>Residències</t>
  </si>
  <si>
    <t>Sant Hilari</t>
  </si>
  <si>
    <t>Begues</t>
  </si>
  <si>
    <t>Tona</t>
  </si>
  <si>
    <t>Manteniment normatiu, preventiu i correctiu diferents residències</t>
  </si>
  <si>
    <t>Actuació manteniment normatiu i preventiu</t>
  </si>
  <si>
    <t>Oficial 1ª</t>
  </si>
  <si>
    <t>H</t>
  </si>
  <si>
    <t>Ajudant</t>
  </si>
  <si>
    <t>Bossa econòmica materials per dur a terme les reparacions + desplaçaments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</si>
</sst>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4" fontId="0" fillId="5" borderId="2" xfId="1" applyFont="1" applyFill="1" applyBorder="1" applyAlignment="1" applyProtection="1">
      <alignment vertical="center"/>
    </xf>
    <xf numFmtId="164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9" fontId="0" fillId="0" borderId="2" xfId="2" applyFont="1" applyFill="1" applyBorder="1" applyAlignment="1" applyProtection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wrapText="1"/>
    </xf>
    <xf numFmtId="44" fontId="0" fillId="6" borderId="17" xfId="1" applyFont="1" applyFill="1" applyBorder="1" applyAlignment="1" applyProtection="1">
      <alignment horizontal="center" vertical="center"/>
      <protection locked="0"/>
    </xf>
    <xf numFmtId="44" fontId="0" fillId="0" borderId="17" xfId="1" applyFont="1" applyFill="1" applyBorder="1" applyAlignment="1" applyProtection="1">
      <alignment horizontal="center" vertical="center"/>
    </xf>
    <xf numFmtId="0" fontId="6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 wrapText="1"/>
    </xf>
    <xf numFmtId="44" fontId="7" fillId="0" borderId="26" xfId="0" applyNumberFormat="1" applyFont="1" applyBorder="1" applyAlignment="1">
      <alignment horizontal="left" vertical="center" wrapText="1"/>
    </xf>
    <xf numFmtId="44" fontId="0" fillId="0" borderId="26" xfId="0" applyNumberFormat="1" applyBorder="1" applyAlignment="1">
      <alignment horizontal="left"/>
    </xf>
    <xf numFmtId="44" fontId="0" fillId="0" borderId="27" xfId="0" applyNumberFormat="1" applyBorder="1" applyAlignment="1">
      <alignment horizontal="left"/>
    </xf>
    <xf numFmtId="0" fontId="0" fillId="0" borderId="26" xfId="0" applyBorder="1"/>
    <xf numFmtId="0" fontId="5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ercentatg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6"/>
  <sheetViews>
    <sheetView tabSelected="1" zoomScaleNormal="100" workbookViewId="0">
      <selection activeCell="J19" sqref="J19"/>
    </sheetView>
  </sheetViews>
  <sheetFormatPr defaultColWidth="11.44140625" defaultRowHeight="14.4" x14ac:dyDescent="0.3"/>
  <cols>
    <col min="1" max="1" width="4.109375" customWidth="1"/>
    <col min="2" max="2" width="46.109375" customWidth="1"/>
    <col min="3" max="3" width="15.5546875" style="1" bestFit="1" customWidth="1"/>
    <col min="4" max="4" width="14" style="1" customWidth="1"/>
    <col min="5" max="5" width="14.5546875" style="2" customWidth="1"/>
    <col min="6" max="6" width="16.5546875" bestFit="1" customWidth="1"/>
    <col min="8" max="8" width="15.109375" bestFit="1" customWidth="1"/>
    <col min="9" max="9" width="17.5546875" bestFit="1" customWidth="1"/>
    <col min="10" max="10" width="23.5546875" customWidth="1"/>
    <col min="11" max="11" width="23.109375" customWidth="1"/>
    <col min="12" max="12" width="13.5546875" customWidth="1"/>
    <col min="13" max="14" width="14.88671875" bestFit="1" customWidth="1"/>
    <col min="15" max="15" width="22.88671875" customWidth="1"/>
  </cols>
  <sheetData>
    <row r="2" spans="1:16" x14ac:dyDescent="0.3">
      <c r="B2" s="60" t="s">
        <v>23</v>
      </c>
      <c r="C2" s="61"/>
      <c r="D2" s="61"/>
    </row>
    <row r="4" spans="1:16" x14ac:dyDescent="0.3">
      <c r="B4" s="79" t="str">
        <f>B2</f>
        <v>Manteniment normatiu, preventiu i correctiu diferents residències</v>
      </c>
      <c r="C4" s="80"/>
      <c r="D4" s="81"/>
      <c r="E4" s="3"/>
      <c r="J4" s="65" t="str">
        <f>B2</f>
        <v>Manteniment normatiu, preventiu i correctiu diferents residències</v>
      </c>
      <c r="K4" s="65"/>
      <c r="L4" s="65"/>
    </row>
    <row r="5" spans="1:16" x14ac:dyDescent="0.3">
      <c r="B5" s="4" t="s">
        <v>0</v>
      </c>
      <c r="C5" s="4" t="s">
        <v>1</v>
      </c>
      <c r="D5" s="4" t="s">
        <v>2</v>
      </c>
      <c r="J5" s="66" t="str">
        <f>B4</f>
        <v>Manteniment normatiu, preventiu i correctiu diferents residències</v>
      </c>
      <c r="K5" s="66"/>
      <c r="L5" s="66"/>
      <c r="N5" s="5"/>
      <c r="O5" s="5"/>
    </row>
    <row r="6" spans="1:16" ht="15.75" customHeight="1" x14ac:dyDescent="0.3">
      <c r="B6" s="6">
        <f>F24</f>
        <v>7708</v>
      </c>
      <c r="C6" s="6">
        <f>H24</f>
        <v>1618.6799999999998</v>
      </c>
      <c r="D6" s="6">
        <f>I24</f>
        <v>9326.68</v>
      </c>
      <c r="J6" s="4" t="s">
        <v>3</v>
      </c>
      <c r="K6" s="4" t="s">
        <v>1</v>
      </c>
      <c r="L6" s="4" t="s">
        <v>2</v>
      </c>
    </row>
    <row r="7" spans="1:16" ht="15" thickBot="1" x14ac:dyDescent="0.35">
      <c r="J7" s="6">
        <f>+K24</f>
        <v>1385</v>
      </c>
      <c r="K7" s="6">
        <f>+M24</f>
        <v>290.84999999999997</v>
      </c>
      <c r="L7" s="6">
        <f>N24</f>
        <v>1675.85</v>
      </c>
    </row>
    <row r="8" spans="1:16" ht="15" customHeight="1" x14ac:dyDescent="0.3">
      <c r="B8" s="54" t="s">
        <v>19</v>
      </c>
      <c r="C8" s="7"/>
      <c r="D8" s="7"/>
      <c r="E8" s="7"/>
      <c r="J8" s="8"/>
      <c r="K8" s="8"/>
      <c r="L8" s="8"/>
    </row>
    <row r="9" spans="1:16" x14ac:dyDescent="0.3">
      <c r="B9" s="55" t="s">
        <v>22</v>
      </c>
      <c r="C9" s="9"/>
      <c r="D9" s="9"/>
      <c r="E9" s="9"/>
    </row>
    <row r="10" spans="1:16" x14ac:dyDescent="0.3">
      <c r="B10" s="56" t="s">
        <v>21</v>
      </c>
      <c r="C10" s="8"/>
      <c r="D10" s="8"/>
      <c r="E10" s="8"/>
      <c r="J10" s="68" t="s">
        <v>10</v>
      </c>
      <c r="K10" s="68"/>
      <c r="L10" s="68"/>
      <c r="M10" s="68"/>
      <c r="N10" s="68"/>
      <c r="O10" s="68"/>
      <c r="P10" s="68"/>
    </row>
    <row r="11" spans="1:16" ht="15.6" x14ac:dyDescent="0.3">
      <c r="B11" s="57" t="s">
        <v>20</v>
      </c>
      <c r="C11" s="10"/>
      <c r="D11" s="10"/>
      <c r="E11" s="10"/>
      <c r="J11" s="11" t="s">
        <v>9</v>
      </c>
      <c r="K11" s="12"/>
      <c r="L11" s="12"/>
      <c r="M11" s="12"/>
      <c r="N11" s="12"/>
      <c r="O11" s="12"/>
      <c r="P11" s="12"/>
    </row>
    <row r="12" spans="1:16" x14ac:dyDescent="0.3">
      <c r="B12" s="59"/>
      <c r="C12" s="10"/>
      <c r="D12" s="10"/>
      <c r="E12" s="10"/>
      <c r="J12" s="67" t="s">
        <v>11</v>
      </c>
      <c r="K12" s="67"/>
      <c r="L12" s="67"/>
      <c r="M12" s="67"/>
      <c r="N12" s="67"/>
    </row>
    <row r="13" spans="1:16" ht="15" thickBot="1" x14ac:dyDescent="0.35">
      <c r="B13" s="58"/>
      <c r="C13"/>
      <c r="D13"/>
      <c r="E13"/>
      <c r="J13" s="67"/>
      <c r="K13" s="67"/>
      <c r="L13" s="67"/>
      <c r="M13" s="67"/>
      <c r="N13" s="67"/>
    </row>
    <row r="14" spans="1:16" x14ac:dyDescent="0.3">
      <c r="C14"/>
      <c r="D14"/>
      <c r="E14"/>
    </row>
    <row r="15" spans="1:16" ht="15" thickBot="1" x14ac:dyDescent="0.35"/>
    <row r="16" spans="1:16" ht="15.75" customHeight="1" x14ac:dyDescent="0.3">
      <c r="A16" s="75" t="str">
        <f>B2</f>
        <v>Manteniment normatiu, preventiu i correctiu diferents residències</v>
      </c>
      <c r="B16" s="76"/>
      <c r="C16" s="76"/>
      <c r="D16" s="76"/>
      <c r="E16" s="76"/>
      <c r="F16" s="76"/>
      <c r="G16" s="76"/>
      <c r="H16" s="76"/>
      <c r="I16" s="76"/>
      <c r="J16" s="69" t="s">
        <v>4</v>
      </c>
      <c r="K16" s="70"/>
      <c r="L16" s="70"/>
      <c r="M16" s="70"/>
      <c r="N16" s="71"/>
    </row>
    <row r="17" spans="1:14" x14ac:dyDescent="0.3">
      <c r="A17" s="77" t="str">
        <f>B4</f>
        <v>Manteniment normatiu, preventiu i correctiu diferents residències</v>
      </c>
      <c r="B17" s="73"/>
      <c r="C17" s="73"/>
      <c r="D17" s="73"/>
      <c r="E17" s="73"/>
      <c r="F17" s="73"/>
      <c r="G17" s="73"/>
      <c r="H17" s="73"/>
      <c r="I17" s="78"/>
      <c r="J17" s="72" t="str">
        <f>B4</f>
        <v>Manteniment normatiu, preventiu i correctiu diferents residències</v>
      </c>
      <c r="K17" s="73"/>
      <c r="L17" s="73"/>
      <c r="M17" s="73"/>
      <c r="N17" s="74"/>
    </row>
    <row r="18" spans="1:14" x14ac:dyDescent="0.3">
      <c r="A18" s="13"/>
      <c r="B18" s="14" t="s">
        <v>5</v>
      </c>
      <c r="C18" s="15" t="s">
        <v>13</v>
      </c>
      <c r="D18" s="16" t="s">
        <v>14</v>
      </c>
      <c r="E18" s="16" t="s">
        <v>17</v>
      </c>
      <c r="F18" s="17" t="s">
        <v>6</v>
      </c>
      <c r="G18" s="18" t="s">
        <v>1</v>
      </c>
      <c r="H18" s="19" t="s">
        <v>7</v>
      </c>
      <c r="I18" s="19" t="s">
        <v>8</v>
      </c>
      <c r="J18" s="14" t="s">
        <v>15</v>
      </c>
      <c r="K18" s="14" t="s">
        <v>6</v>
      </c>
      <c r="L18" s="20" t="s">
        <v>1</v>
      </c>
      <c r="M18" s="21" t="s">
        <v>7</v>
      </c>
      <c r="N18" s="22" t="s">
        <v>8</v>
      </c>
    </row>
    <row r="19" spans="1:14" s="33" customFormat="1" ht="30.6" customHeight="1" x14ac:dyDescent="0.3">
      <c r="A19" s="23"/>
      <c r="B19" s="24" t="s">
        <v>24</v>
      </c>
      <c r="C19" s="25" t="s">
        <v>16</v>
      </c>
      <c r="D19" s="25">
        <v>6</v>
      </c>
      <c r="E19" s="26">
        <v>198</v>
      </c>
      <c r="F19" s="27">
        <f>+D19*E19</f>
        <v>1188</v>
      </c>
      <c r="G19" s="28">
        <v>0.21</v>
      </c>
      <c r="H19" s="29">
        <f>F19*G19</f>
        <v>249.48</v>
      </c>
      <c r="I19" s="30">
        <f>H19+F19</f>
        <v>1437.48</v>
      </c>
      <c r="J19" s="52"/>
      <c r="K19" s="31" t="str">
        <f>IF(J19&gt;E19,"PREU SUPERIOR AL DEMANAT",IF(J19=0,"FALTA PREU",IF(J19="","FALTA PREU",ROUND(J19*D19,2))))</f>
        <v>FALTA PREU</v>
      </c>
      <c r="L19" s="28">
        <v>0.21</v>
      </c>
      <c r="M19" s="29" t="str">
        <f>IFERROR(K19*L19,"REVISAR PREU")</f>
        <v>REVISAR PREU</v>
      </c>
      <c r="N19" s="32" t="str">
        <f>IFERROR(M19+K19,"REVISAR PREU")</f>
        <v>REVISAR PREU</v>
      </c>
    </row>
    <row r="20" spans="1:14" s="33" customFormat="1" ht="30.6" customHeight="1" x14ac:dyDescent="0.3">
      <c r="A20" s="23"/>
      <c r="B20" s="24" t="s">
        <v>25</v>
      </c>
      <c r="C20" s="25" t="s">
        <v>26</v>
      </c>
      <c r="D20" s="25">
        <v>85</v>
      </c>
      <c r="E20" s="26">
        <v>35</v>
      </c>
      <c r="F20" s="27">
        <f>+D20*E20</f>
        <v>2975</v>
      </c>
      <c r="G20" s="28">
        <v>0.21</v>
      </c>
      <c r="H20" s="29">
        <f>F20*G20</f>
        <v>624.75</v>
      </c>
      <c r="I20" s="30">
        <f>H20+F20</f>
        <v>3599.75</v>
      </c>
      <c r="J20" s="52"/>
      <c r="K20" s="31" t="str">
        <f>IF(J20&gt;E20,"PREU SUPERIOR AL DEMANAT",IF(J20=0,"FALTA PREU",IF(J20="","FALTA PREU",ROUND(J20*D20,2))))</f>
        <v>FALTA PREU</v>
      </c>
      <c r="L20" s="28">
        <v>0.21</v>
      </c>
      <c r="M20" s="29" t="str">
        <f>IFERROR(K20*L20,"REVISAR PREU")</f>
        <v>REVISAR PREU</v>
      </c>
      <c r="N20" s="32" t="str">
        <f>IFERROR(M20+K20,"REVISAR PREU")</f>
        <v>REVISAR PREU</v>
      </c>
    </row>
    <row r="21" spans="1:14" s="33" customFormat="1" ht="30.6" customHeight="1" x14ac:dyDescent="0.3">
      <c r="A21" s="34"/>
      <c r="B21" s="24" t="s">
        <v>27</v>
      </c>
      <c r="C21" s="35" t="s">
        <v>26</v>
      </c>
      <c r="D21" s="35">
        <v>80</v>
      </c>
      <c r="E21" s="36">
        <v>27</v>
      </c>
      <c r="F21" s="37">
        <f>+D21*E21</f>
        <v>2160</v>
      </c>
      <c r="G21" s="28">
        <v>0.21</v>
      </c>
      <c r="H21" s="38">
        <f t="shared" ref="H21" si="0">F21*G21</f>
        <v>453.59999999999997</v>
      </c>
      <c r="I21" s="39">
        <f t="shared" ref="I21" si="1">H21+F21</f>
        <v>2613.6</v>
      </c>
      <c r="J21" s="52"/>
      <c r="K21" s="31" t="str">
        <f>IF(J21&gt;E21,"PREU SUPERIOR AL DEMANAT",IF(J21=0,"FALTA PREU",IF(J21="","FALTA PREU",ROUND(J21*D21,2))))</f>
        <v>FALTA PREU</v>
      </c>
      <c r="L21" s="40">
        <v>0.21</v>
      </c>
      <c r="M21" s="38" t="str">
        <f t="shared" ref="M21" si="2">IFERROR(K21*L21,"REVISAR PREU")</f>
        <v>REVISAR PREU</v>
      </c>
      <c r="N21" s="41" t="str">
        <f t="shared" ref="N21" si="3">IFERROR(M21+K21,"REVISAR PREU")</f>
        <v>REVISAR PREU</v>
      </c>
    </row>
    <row r="22" spans="1:14" s="33" customFormat="1" ht="30.6" customHeight="1" thickBot="1" x14ac:dyDescent="0.35">
      <c r="A22" s="34"/>
      <c r="B22" s="24" t="s">
        <v>28</v>
      </c>
      <c r="C22" s="35" t="s">
        <v>16</v>
      </c>
      <c r="D22" s="35">
        <v>1</v>
      </c>
      <c r="E22" s="36">
        <v>1385</v>
      </c>
      <c r="F22" s="37">
        <f>+D22*E22</f>
        <v>1385</v>
      </c>
      <c r="G22" s="28">
        <v>0.21</v>
      </c>
      <c r="H22" s="38">
        <f t="shared" ref="H22" si="4">F22*G22</f>
        <v>290.84999999999997</v>
      </c>
      <c r="I22" s="39">
        <f>H22+F22</f>
        <v>1675.85</v>
      </c>
      <c r="J22" s="53"/>
      <c r="K22" s="31">
        <f>E22</f>
        <v>1385</v>
      </c>
      <c r="L22" s="40">
        <v>0.21</v>
      </c>
      <c r="M22" s="38">
        <f>IFERROR(K22*L22,"REVISAR PREU")</f>
        <v>290.84999999999997</v>
      </c>
      <c r="N22" s="41">
        <f t="shared" ref="N22" si="5">IFERROR(M22+K22,"REVISAR PREU")</f>
        <v>1675.85</v>
      </c>
    </row>
    <row r="23" spans="1:14" ht="15" thickBot="1" x14ac:dyDescent="0.35">
      <c r="A23" s="82" t="str">
        <f>B4</f>
        <v>Manteniment normatiu, preventiu i correctiu diferents residències</v>
      </c>
      <c r="B23" s="83"/>
      <c r="C23" s="83"/>
      <c r="D23" s="83"/>
      <c r="E23" s="84"/>
      <c r="F23" s="42">
        <f>SUM(F19:F22)</f>
        <v>7708</v>
      </c>
      <c r="G23" s="43"/>
      <c r="H23" s="42">
        <f>SUM(H19:H22)</f>
        <v>1618.6799999999998</v>
      </c>
      <c r="I23" s="42">
        <f>SUM(I19:I22)</f>
        <v>9326.68</v>
      </c>
      <c r="J23" s="44"/>
      <c r="K23" s="42">
        <f>SUM(K19:K22)</f>
        <v>1385</v>
      </c>
      <c r="L23" s="45"/>
      <c r="M23" s="42">
        <f>SUM(M19:M22)</f>
        <v>290.84999999999997</v>
      </c>
      <c r="N23" s="42">
        <f>SUM(N19:N22)</f>
        <v>1675.85</v>
      </c>
    </row>
    <row r="24" spans="1:14" ht="15" thickBot="1" x14ac:dyDescent="0.35">
      <c r="A24" s="62" t="s">
        <v>12</v>
      </c>
      <c r="B24" s="63"/>
      <c r="C24" s="63"/>
      <c r="D24" s="63"/>
      <c r="E24" s="64"/>
      <c r="F24" s="46">
        <f>SUM(F23)</f>
        <v>7708</v>
      </c>
      <c r="G24" s="47"/>
      <c r="H24" s="46">
        <f>SUM(H23)</f>
        <v>1618.6799999999998</v>
      </c>
      <c r="I24" s="46">
        <f>SUM(I23)</f>
        <v>9326.68</v>
      </c>
      <c r="J24" s="47"/>
      <c r="K24" s="46">
        <f>SUM(K23)</f>
        <v>1385</v>
      </c>
      <c r="L24" s="47"/>
      <c r="M24" s="46">
        <f>SUM(M23)</f>
        <v>290.84999999999997</v>
      </c>
      <c r="N24" s="46">
        <f>SUM(N23)</f>
        <v>1675.85</v>
      </c>
    </row>
    <row r="25" spans="1:14" ht="57.6" x14ac:dyDescent="0.3">
      <c r="E25" s="48"/>
      <c r="F25" s="10"/>
      <c r="G25" s="49"/>
      <c r="H25" s="10"/>
      <c r="I25" s="10"/>
      <c r="J25" s="51" t="s">
        <v>18</v>
      </c>
    </row>
    <row r="26" spans="1:14" x14ac:dyDescent="0.3">
      <c r="E26" s="48"/>
      <c r="F26" s="10"/>
      <c r="G26" s="49"/>
      <c r="H26" s="10"/>
      <c r="I26" s="10"/>
    </row>
    <row r="27" spans="1:14" x14ac:dyDescent="0.3">
      <c r="E27" s="48"/>
      <c r="F27" s="10"/>
      <c r="G27" s="49"/>
      <c r="H27" s="10"/>
      <c r="I27" s="10"/>
    </row>
    <row r="28" spans="1:14" x14ac:dyDescent="0.3">
      <c r="E28" s="48"/>
      <c r="F28" s="10"/>
      <c r="G28" s="49"/>
      <c r="H28" s="10"/>
      <c r="I28" s="10"/>
    </row>
    <row r="29" spans="1:14" x14ac:dyDescent="0.3">
      <c r="E29" s="48"/>
      <c r="F29" s="10"/>
      <c r="G29" s="49"/>
      <c r="H29" s="10"/>
      <c r="I29" s="10"/>
    </row>
    <row r="30" spans="1:14" x14ac:dyDescent="0.3">
      <c r="E30" s="48"/>
      <c r="F30" s="10"/>
      <c r="G30" s="49"/>
      <c r="H30" s="10"/>
      <c r="I30" s="10"/>
    </row>
    <row r="31" spans="1:14" x14ac:dyDescent="0.3">
      <c r="E31" s="48"/>
      <c r="F31" s="10"/>
      <c r="G31" s="49"/>
      <c r="H31" s="10"/>
      <c r="I31" s="10"/>
    </row>
    <row r="32" spans="1:14" x14ac:dyDescent="0.3">
      <c r="E32" s="48"/>
      <c r="F32" s="10"/>
      <c r="G32" s="49"/>
      <c r="H32" s="10"/>
      <c r="I32" s="10"/>
    </row>
    <row r="33" spans="5:9" x14ac:dyDescent="0.3">
      <c r="E33" s="48"/>
      <c r="F33" s="10"/>
      <c r="G33" s="49"/>
      <c r="H33" s="10"/>
      <c r="I33" s="10"/>
    </row>
    <row r="34" spans="5:9" x14ac:dyDescent="0.3">
      <c r="E34" s="48"/>
      <c r="F34" s="10"/>
      <c r="G34" s="49"/>
      <c r="H34" s="10"/>
      <c r="I34" s="10"/>
    </row>
    <row r="35" spans="5:9" x14ac:dyDescent="0.3">
      <c r="E35" s="48"/>
      <c r="F35" s="10"/>
      <c r="G35" s="49"/>
      <c r="H35" s="10"/>
      <c r="I35" s="10"/>
    </row>
    <row r="36" spans="5:9" x14ac:dyDescent="0.3">
      <c r="E36" s="48"/>
      <c r="F36" s="10"/>
      <c r="G36" s="49"/>
      <c r="H36" s="10"/>
      <c r="I36" s="10"/>
    </row>
    <row r="37" spans="5:9" x14ac:dyDescent="0.3">
      <c r="E37" s="48"/>
      <c r="F37" s="10"/>
      <c r="G37" s="49"/>
      <c r="H37" s="10"/>
      <c r="I37" s="10"/>
    </row>
    <row r="38" spans="5:9" x14ac:dyDescent="0.3">
      <c r="E38" s="48"/>
      <c r="F38" s="10"/>
      <c r="G38" s="49"/>
      <c r="H38" s="10"/>
      <c r="I38" s="10"/>
    </row>
    <row r="39" spans="5:9" x14ac:dyDescent="0.3">
      <c r="E39" s="48"/>
      <c r="F39" s="10"/>
      <c r="G39" s="49"/>
      <c r="H39" s="10"/>
      <c r="I39" s="10"/>
    </row>
    <row r="40" spans="5:9" x14ac:dyDescent="0.3">
      <c r="E40" s="48"/>
      <c r="F40" s="10"/>
      <c r="G40" s="49"/>
      <c r="H40" s="10"/>
      <c r="I40" s="10"/>
    </row>
    <row r="41" spans="5:9" x14ac:dyDescent="0.3">
      <c r="E41" s="48"/>
      <c r="F41" s="10"/>
      <c r="G41" s="49"/>
      <c r="H41" s="10"/>
      <c r="I41" s="10"/>
    </row>
    <row r="42" spans="5:9" x14ac:dyDescent="0.3">
      <c r="E42" s="48"/>
      <c r="F42" s="10"/>
      <c r="G42" s="49"/>
      <c r="H42" s="10"/>
      <c r="I42" s="10"/>
    </row>
    <row r="43" spans="5:9" x14ac:dyDescent="0.3">
      <c r="E43" s="48"/>
      <c r="F43" s="10"/>
      <c r="G43" s="49"/>
      <c r="H43" s="10"/>
      <c r="I43" s="10"/>
    </row>
    <row r="44" spans="5:9" x14ac:dyDescent="0.3">
      <c r="E44" s="48"/>
      <c r="F44" s="10"/>
      <c r="G44" s="49"/>
      <c r="H44" s="10"/>
      <c r="I44" s="10"/>
    </row>
    <row r="45" spans="5:9" x14ac:dyDescent="0.3">
      <c r="E45" s="48"/>
      <c r="F45" s="10"/>
      <c r="G45" s="49"/>
      <c r="H45" s="10"/>
      <c r="I45" s="10"/>
    </row>
    <row r="46" spans="5:9" x14ac:dyDescent="0.3">
      <c r="E46" s="48"/>
      <c r="F46" s="50"/>
      <c r="G46" s="50"/>
      <c r="H46" s="50"/>
      <c r="I46" s="50"/>
    </row>
  </sheetData>
  <sheetProtection algorithmName="SHA-512" hashValue="USk1wyENANgvk+SzDANAIGpj+ROFCZ9/DXa+IYX2fjDWcL3NBVWGF8pYvhxBm453n7Dsexw1GiHtBsllVgR06Q==" saltValue="vmBg8fhuPDVqlacgHkYhPg==" spinCount="100000" sheet="1" selectLockedCells="1"/>
  <mergeCells count="12">
    <mergeCell ref="B2:D2"/>
    <mergeCell ref="A24:E24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3:E23"/>
  </mergeCells>
  <conditionalFormatting sqref="A19:XFD22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2" xr:uid="{00000000-0002-0000-0000-000000000000}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24 H24:I24 K24:N24 F21:F22 F23:J23 K21:N21 H21:I22 F19 K19:N19 H19:I19 L23:N23 L22:N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2026-01-22T08:42:22Z</dcterms:modified>
</cp:coreProperties>
</file>