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Z:\AREA JURIDICA\Contractacio\CONTRACTACIÓ\Contractació 2026\1. PROCEDIMENTS OBERTS\NO PUBLICATS\VESTUARI I CALÇAT\"/>
    </mc:Choice>
  </mc:AlternateContent>
  <xr:revisionPtr revIDLastSave="0" documentId="13_ncr:1_{806BA3E4-E941-42FB-9A01-23011294E930}" xr6:coauthVersionLast="47" xr6:coauthVersionMax="47" xr10:uidLastSave="{00000000-0000-0000-0000-000000000000}"/>
  <bookViews>
    <workbookView xWindow="57480" yWindow="-75" windowWidth="29040" windowHeight="15720" xr2:uid="{00000000-000D-0000-FFFF-FFFF00000000}"/>
  </bookViews>
  <sheets>
    <sheet name="ANNEX 2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" l="1"/>
  <c r="M26" i="1" s="1"/>
  <c r="N26" i="1" s="1"/>
  <c r="F26" i="1"/>
  <c r="H26" i="1" s="1"/>
  <c r="I26" i="1" s="1"/>
  <c r="J5" i="1"/>
  <c r="J4" i="1"/>
  <c r="A16" i="1" s="1"/>
  <c r="L27" i="1"/>
  <c r="K21" i="1"/>
  <c r="L21" i="1"/>
  <c r="K22" i="1"/>
  <c r="L22" i="1"/>
  <c r="K23" i="1"/>
  <c r="L23" i="1"/>
  <c r="K24" i="1"/>
  <c r="L24" i="1"/>
  <c r="K25" i="1"/>
  <c r="L25" i="1"/>
  <c r="F21" i="1"/>
  <c r="H21" i="1" s="1"/>
  <c r="I21" i="1" s="1"/>
  <c r="F22" i="1"/>
  <c r="H22" i="1" s="1"/>
  <c r="I22" i="1" s="1"/>
  <c r="F23" i="1"/>
  <c r="H23" i="1" s="1"/>
  <c r="I23" i="1" s="1"/>
  <c r="F24" i="1"/>
  <c r="H24" i="1" s="1"/>
  <c r="I24" i="1" s="1"/>
  <c r="F25" i="1"/>
  <c r="H25" i="1" s="1"/>
  <c r="I25" i="1" s="1"/>
  <c r="A29" i="1"/>
  <c r="L20" i="1"/>
  <c r="K27" i="1"/>
  <c r="F27" i="1"/>
  <c r="H27" i="1" s="1"/>
  <c r="I27" i="1" s="1"/>
  <c r="K20" i="1"/>
  <c r="F20" i="1"/>
  <c r="H20" i="1" s="1"/>
  <c r="I20" i="1" s="1"/>
  <c r="I28" i="1" l="1"/>
  <c r="I30" i="1" s="1"/>
  <c r="F28" i="1"/>
  <c r="F30" i="1" s="1"/>
  <c r="H28" i="1"/>
  <c r="H30" i="1" s="1"/>
  <c r="K28" i="1"/>
  <c r="K30" i="1" s="1"/>
  <c r="M24" i="1"/>
  <c r="N24" i="1" s="1"/>
  <c r="M21" i="1"/>
  <c r="N21" i="1" s="1"/>
  <c r="M25" i="1"/>
  <c r="N25" i="1" s="1"/>
  <c r="M23" i="1"/>
  <c r="N23" i="1" s="1"/>
  <c r="M22" i="1"/>
  <c r="N22" i="1" s="1"/>
  <c r="M27" i="1"/>
  <c r="M20" i="1"/>
  <c r="J17" i="1"/>
  <c r="A17" i="1"/>
  <c r="M28" i="1" l="1"/>
  <c r="M30" i="1" s="1"/>
  <c r="J7" i="1"/>
  <c r="N20" i="1"/>
  <c r="N27" i="1"/>
  <c r="N28" i="1" l="1"/>
  <c r="N30" i="1" s="1"/>
  <c r="K7" i="1"/>
  <c r="L7" i="1" l="1"/>
  <c r="C6" i="1" l="1"/>
  <c r="B6" i="1"/>
  <c r="D6" i="1" l="1"/>
</calcChain>
</file>

<file path=xl/sharedStrings.xml><?xml version="1.0" encoding="utf-8"?>
<sst xmlns="http://schemas.openxmlformats.org/spreadsheetml/2006/main" count="44" uniqueCount="30">
  <si>
    <t>Preu</t>
  </si>
  <si>
    <t>IVA</t>
  </si>
  <si>
    <t>Import total</t>
  </si>
  <si>
    <t xml:space="preserve">Preu </t>
  </si>
  <si>
    <t>OFERTA ECONÒMICA PRESENTADA PEL LICITADOR</t>
  </si>
  <si>
    <t>Nº</t>
  </si>
  <si>
    <t>DESCRIPCIÓ</t>
  </si>
  <si>
    <t>QUANTITAT</t>
  </si>
  <si>
    <t>PREU</t>
  </si>
  <si>
    <t>TOTAL</t>
  </si>
  <si>
    <t>IVA €</t>
  </si>
  <si>
    <t>TOTAL + IVA</t>
  </si>
  <si>
    <t>Preu Ofert licitador</t>
  </si>
  <si>
    <r>
      <t>Quedarà exclosa de la licitació l’oferta econòmica que inclogui un preu ofert superior al preu màxim de licitació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</si>
  <si>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L'empresa licitadora únicament haurà d'omplir la columna (marcada en groc)</t>
  </si>
  <si>
    <r>
      <t>Es indispensable indicar un import a TOTS els productes, quedara exclosa de la licitació l'oferta economica que no inclogui un import superior a 0,01€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</si>
  <si>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UNITAT BASE DE COMPRA</t>
  </si>
  <si>
    <t>TOTAL LICITACIÓ</t>
  </si>
  <si>
    <t>Annex 2: VESTUARI I CALÇAT</t>
  </si>
  <si>
    <t>GRUP 1 VESTUARI RESIDÈNCIES I SAD</t>
  </si>
  <si>
    <t>UDS</t>
  </si>
  <si>
    <t>LOT 2 CALÇAT</t>
  </si>
  <si>
    <t>ESCLOP SEGURETAT CORRETJA</t>
  </si>
  <si>
    <t>ESCLOP CORRETJA EVA</t>
  </si>
  <si>
    <t>ESCLOP CORRETJA PELL</t>
  </si>
  <si>
    <t>SABATA ESPORTIVA AMB CORDONS</t>
  </si>
  <si>
    <t>SABATA  SENSE COSTURES TRANSPIRABLE</t>
  </si>
  <si>
    <t>SABATA BLUCHER LLISA AMB VELCRO</t>
  </si>
  <si>
    <t>SABATA BALLERINA TIRA VELCRO</t>
  </si>
  <si>
    <t>SABATA ESPORTIVA SEGURETAT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</si>
</sst>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;\-0;;\ @"/>
  </numFmts>
  <fonts count="11" x14ac:knownFonts="1"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16" applyNumberFormat="0" applyFill="0" applyAlignment="0" applyProtection="0"/>
  </cellStyleXfs>
  <cellXfs count="81">
    <xf numFmtId="0" fontId="0" fillId="0" borderId="0" xfId="0"/>
    <xf numFmtId="9" fontId="0" fillId="6" borderId="2" xfId="2" applyFont="1" applyFill="1" applyBorder="1" applyAlignment="1" applyProtection="1">
      <alignment horizontal="center" vertical="center"/>
    </xf>
    <xf numFmtId="164" fontId="0" fillId="12" borderId="3" xfId="0" applyNumberFormat="1" applyFill="1" applyBorder="1" applyProtection="1">
      <protection locked="0"/>
    </xf>
    <xf numFmtId="9" fontId="3" fillId="9" borderId="8" xfId="2" applyFont="1" applyFill="1" applyBorder="1" applyAlignment="1" applyProtection="1">
      <alignment horizontal="center" vertical="center"/>
    </xf>
    <xf numFmtId="9" fontId="3" fillId="9" borderId="8" xfId="2" applyFont="1" applyFill="1" applyBorder="1" applyAlignment="1" applyProtection="1">
      <alignment horizontal="center"/>
    </xf>
    <xf numFmtId="9" fontId="5" fillId="10" borderId="2" xfId="2" applyFont="1" applyFill="1" applyBorder="1" applyAlignment="1" applyProtection="1">
      <alignment horizontal="center" vertical="center"/>
    </xf>
    <xf numFmtId="9" fontId="5" fillId="10" borderId="2" xfId="2" applyFont="1" applyFill="1" applyBorder="1" applyAlignment="1" applyProtection="1">
      <alignment horizontal="center"/>
    </xf>
    <xf numFmtId="9" fontId="5" fillId="10" borderId="10" xfId="2" applyFont="1" applyFill="1" applyBorder="1" applyAlignment="1" applyProtection="1">
      <alignment horizontal="center"/>
    </xf>
    <xf numFmtId="44" fontId="0" fillId="0" borderId="0" xfId="1" applyFont="1" applyProtection="1"/>
    <xf numFmtId="9" fontId="0" fillId="0" borderId="0" xfId="2" applyFont="1" applyAlignment="1" applyProtection="1">
      <alignment horizontal="center" vertical="center"/>
    </xf>
    <xf numFmtId="9" fontId="3" fillId="13" borderId="16" xfId="4" applyNumberForma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/>
    <xf numFmtId="0" fontId="5" fillId="0" borderId="0" xfId="0" applyFont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5" fillId="0" borderId="0" xfId="0" applyFont="1"/>
    <xf numFmtId="44" fontId="7" fillId="6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4" fontId="7" fillId="0" borderId="0" xfId="0" applyNumberFormat="1" applyFont="1" applyAlignment="1">
      <alignment horizontal="center" vertical="center" wrapText="1"/>
    </xf>
    <xf numFmtId="44" fontId="0" fillId="0" borderId="0" xfId="0" applyNumberFormat="1"/>
    <xf numFmtId="44" fontId="0" fillId="0" borderId="0" xfId="0" applyNumberFormat="1" applyAlignment="1">
      <alignment horizont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49" fontId="5" fillId="9" borderId="2" xfId="3" applyNumberFormat="1" applyFont="1" applyFill="1" applyBorder="1" applyAlignment="1">
      <alignment horizontal="center"/>
    </xf>
    <xf numFmtId="0" fontId="5" fillId="9" borderId="2" xfId="3" applyFont="1" applyFill="1" applyBorder="1" applyAlignment="1">
      <alignment horizontal="center"/>
    </xf>
    <xf numFmtId="0" fontId="5" fillId="9" borderId="2" xfId="3" applyFont="1" applyFill="1" applyBorder="1" applyAlignment="1">
      <alignment horizontal="center" wrapText="1"/>
    </xf>
    <xf numFmtId="0" fontId="5" fillId="9" borderId="8" xfId="3" applyFont="1" applyFill="1" applyBorder="1" applyAlignment="1">
      <alignment horizontal="center" vertical="center"/>
    </xf>
    <xf numFmtId="0" fontId="3" fillId="9" borderId="8" xfId="3" applyFont="1" applyFill="1" applyBorder="1" applyAlignment="1">
      <alignment horizontal="center"/>
    </xf>
    <xf numFmtId="0" fontId="5" fillId="10" borderId="9" xfId="3" applyFont="1" applyFill="1" applyBorder="1" applyAlignment="1">
      <alignment horizontal="center"/>
    </xf>
    <xf numFmtId="0" fontId="5" fillId="10" borderId="2" xfId="3" applyFont="1" applyFill="1" applyBorder="1" applyAlignment="1">
      <alignment horizontal="center"/>
    </xf>
    <xf numFmtId="0" fontId="0" fillId="0" borderId="2" xfId="0" applyBorder="1"/>
    <xf numFmtId="0" fontId="5" fillId="0" borderId="13" xfId="0" applyFont="1" applyBorder="1"/>
    <xf numFmtId="0" fontId="0" fillId="0" borderId="13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0" fillId="0" borderId="3" xfId="0" applyNumberFormat="1" applyBorder="1"/>
    <xf numFmtId="44" fontId="0" fillId="6" borderId="2" xfId="0" applyNumberFormat="1" applyFill="1" applyBorder="1"/>
    <xf numFmtId="44" fontId="0" fillId="6" borderId="8" xfId="0" applyNumberFormat="1" applyFill="1" applyBorder="1"/>
    <xf numFmtId="44" fontId="0" fillId="0" borderId="2" xfId="0" applyNumberFormat="1" applyBorder="1"/>
    <xf numFmtId="44" fontId="0" fillId="0" borderId="10" xfId="0" applyNumberFormat="1" applyBorder="1"/>
    <xf numFmtId="9" fontId="0" fillId="0" borderId="2" xfId="2" applyFont="1" applyBorder="1" applyProtection="1"/>
    <xf numFmtId="0" fontId="3" fillId="0" borderId="16" xfId="4" applyProtection="1"/>
    <xf numFmtId="0" fontId="3" fillId="0" borderId="16" xfId="4" applyAlignment="1" applyProtection="1">
      <alignment horizontal="center"/>
    </xf>
    <xf numFmtId="165" fontId="3" fillId="0" borderId="16" xfId="4" applyNumberFormat="1" applyAlignment="1" applyProtection="1">
      <alignment horizontal="center"/>
    </xf>
    <xf numFmtId="44" fontId="3" fillId="13" borderId="16" xfId="4" applyNumberFormat="1" applyFill="1" applyProtection="1"/>
    <xf numFmtId="44" fontId="3" fillId="0" borderId="16" xfId="4" applyNumberFormat="1" applyProtection="1"/>
    <xf numFmtId="164" fontId="3" fillId="13" borderId="16" xfId="4" applyNumberFormat="1" applyFill="1" applyAlignment="1" applyProtection="1">
      <alignment horizontal="center"/>
    </xf>
    <xf numFmtId="164" fontId="3" fillId="0" borderId="16" xfId="4" applyNumberFormat="1" applyProtection="1"/>
    <xf numFmtId="44" fontId="0" fillId="5" borderId="1" xfId="0" applyNumberFormat="1" applyFill="1" applyBorder="1"/>
    <xf numFmtId="164" fontId="0" fillId="5" borderId="1" xfId="0" applyNumberFormat="1" applyFill="1" applyBorder="1"/>
    <xf numFmtId="164" fontId="0" fillId="5" borderId="1" xfId="0" applyNumberFormat="1" applyFill="1" applyBorder="1" applyAlignment="1">
      <alignment horizontal="center"/>
    </xf>
    <xf numFmtId="44" fontId="5" fillId="0" borderId="0" xfId="0" applyNumberFormat="1" applyFont="1"/>
    <xf numFmtId="2" fontId="0" fillId="0" borderId="2" xfId="0" applyNumberFormat="1" applyBorder="1" applyAlignment="1">
      <alignment horizontal="center"/>
    </xf>
    <xf numFmtId="44" fontId="0" fillId="0" borderId="2" xfId="1" applyFont="1" applyBorder="1"/>
    <xf numFmtId="0" fontId="0" fillId="0" borderId="2" xfId="0" applyBorder="1" applyAlignment="1">
      <alignment horizontal="center"/>
    </xf>
    <xf numFmtId="0" fontId="5" fillId="11" borderId="8" xfId="0" applyFont="1" applyFill="1" applyBorder="1" applyAlignment="1">
      <alignment horizontal="center"/>
    </xf>
    <xf numFmtId="0" fontId="5" fillId="11" borderId="11" xfId="0" applyFont="1" applyFill="1" applyBorder="1" applyAlignment="1">
      <alignment horizontal="center"/>
    </xf>
    <xf numFmtId="0" fontId="5" fillId="11" borderId="12" xfId="0" applyFon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5" fillId="3" borderId="2" xfId="3" applyFont="1" applyFill="1" applyBorder="1" applyAlignment="1">
      <alignment horizontal="center"/>
    </xf>
    <xf numFmtId="0" fontId="5" fillId="3" borderId="2" xfId="3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7" borderId="3" xfId="3" applyFont="1" applyFill="1" applyBorder="1" applyAlignment="1">
      <alignment horizontal="center"/>
    </xf>
    <xf numFmtId="0" fontId="2" fillId="7" borderId="4" xfId="3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2" fillId="2" borderId="2" xfId="3" applyFont="1" applyFill="1" applyBorder="1" applyAlignment="1">
      <alignment horizontal="center"/>
    </xf>
    <xf numFmtId="0" fontId="2" fillId="2" borderId="8" xfId="3" applyFont="1" applyFill="1" applyBorder="1" applyAlignment="1">
      <alignment horizontal="center"/>
    </xf>
    <xf numFmtId="0" fontId="5" fillId="8" borderId="9" xfId="3" applyFont="1" applyFill="1" applyBorder="1" applyAlignment="1">
      <alignment horizontal="center"/>
    </xf>
    <xf numFmtId="0" fontId="5" fillId="8" borderId="2" xfId="3" applyFont="1" applyFill="1" applyBorder="1" applyAlignment="1">
      <alignment horizontal="center"/>
    </xf>
    <xf numFmtId="0" fontId="5" fillId="8" borderId="10" xfId="3" applyFont="1" applyFill="1" applyBorder="1" applyAlignment="1">
      <alignment horizontal="center"/>
    </xf>
    <xf numFmtId="0" fontId="2" fillId="2" borderId="11" xfId="3" applyFont="1" applyFill="1" applyBorder="1" applyAlignment="1">
      <alignment horizontal="center"/>
    </xf>
    <xf numFmtId="0" fontId="2" fillId="2" borderId="12" xfId="3" applyFont="1" applyFill="1" applyBorder="1" applyAlignment="1">
      <alignment horizontal="center"/>
    </xf>
  </cellXfs>
  <cellStyles count="5">
    <cellStyle name="Moneda" xfId="1" builtinId="4"/>
    <cellStyle name="Normal" xfId="0" builtinId="0"/>
    <cellStyle name="Normal 2" xfId="3" xr:uid="{00000000-0005-0000-0000-000002000000}"/>
    <cellStyle name="Porcentaje" xfId="2" builtinId="5"/>
    <cellStyle name="Total" xfId="4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9</xdr:row>
      <xdr:rowOff>178823</xdr:rowOff>
    </xdr:from>
    <xdr:to>
      <xdr:col>8</xdr:col>
      <xdr:colOff>1047750</xdr:colOff>
      <xdr:row>12</xdr:row>
      <xdr:rowOff>95249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3025" y="1921898"/>
          <a:ext cx="523875" cy="506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0"/>
  <sheetViews>
    <sheetView tabSelected="1" zoomScaleNormal="100" workbookViewId="0">
      <selection activeCell="J20" sqref="J20"/>
    </sheetView>
  </sheetViews>
  <sheetFormatPr baseColWidth="10" defaultColWidth="11.44140625" defaultRowHeight="14.4" x14ac:dyDescent="0.3"/>
  <cols>
    <col min="2" max="2" width="55.5546875" customWidth="1"/>
    <col min="3" max="3" width="12.21875" style="11" bestFit="1" customWidth="1"/>
    <col min="4" max="4" width="11.33203125" style="12" bestFit="1" customWidth="1"/>
    <col min="5" max="5" width="14.5546875" style="11" customWidth="1"/>
    <col min="6" max="6" width="16.5546875" bestFit="1" customWidth="1"/>
    <col min="8" max="8" width="15.109375" bestFit="1" customWidth="1"/>
    <col min="9" max="9" width="17.5546875" bestFit="1" customWidth="1"/>
    <col min="10" max="10" width="20.6640625" customWidth="1"/>
    <col min="11" max="11" width="18.33203125" customWidth="1"/>
    <col min="12" max="12" width="21.44140625" style="11" customWidth="1"/>
    <col min="13" max="14" width="14.88671875" bestFit="1" customWidth="1"/>
    <col min="15" max="15" width="22.88671875" customWidth="1"/>
  </cols>
  <sheetData>
    <row r="1" spans="1:16" ht="15" thickBot="1" x14ac:dyDescent="0.35"/>
    <row r="2" spans="1:16" ht="15" thickBot="1" x14ac:dyDescent="0.35">
      <c r="B2" s="13" t="s">
        <v>18</v>
      </c>
      <c r="C2" s="14"/>
    </row>
    <row r="4" spans="1:16" x14ac:dyDescent="0.3">
      <c r="B4" s="75" t="s">
        <v>21</v>
      </c>
      <c r="C4" s="79"/>
      <c r="D4" s="80"/>
      <c r="E4"/>
      <c r="J4" s="64" t="str">
        <f>B2</f>
        <v>Annex 2: VESTUARI I CALÇAT</v>
      </c>
      <c r="K4" s="64"/>
      <c r="L4" s="64"/>
    </row>
    <row r="5" spans="1:16" x14ac:dyDescent="0.3">
      <c r="B5" s="15" t="s">
        <v>0</v>
      </c>
      <c r="C5" s="15" t="s">
        <v>1</v>
      </c>
      <c r="D5" s="15" t="s">
        <v>2</v>
      </c>
      <c r="J5" s="65" t="str">
        <f>B4</f>
        <v>LOT 2 CALÇAT</v>
      </c>
      <c r="K5" s="65"/>
      <c r="L5" s="65"/>
      <c r="N5" s="16"/>
      <c r="O5" s="16"/>
    </row>
    <row r="6" spans="1:16" ht="15.75" customHeight="1" x14ac:dyDescent="0.3">
      <c r="B6" s="17">
        <f>F30</f>
        <v>14300</v>
      </c>
      <c r="C6" s="17">
        <f>H30</f>
        <v>3703</v>
      </c>
      <c r="D6" s="17">
        <f>I30</f>
        <v>18003</v>
      </c>
      <c r="J6" s="18" t="s">
        <v>3</v>
      </c>
      <c r="K6" s="18" t="s">
        <v>1</v>
      </c>
      <c r="L6" s="18" t="s">
        <v>2</v>
      </c>
    </row>
    <row r="7" spans="1:16" x14ac:dyDescent="0.3">
      <c r="J7" s="19">
        <f>K30</f>
        <v>0</v>
      </c>
      <c r="K7" s="19">
        <f>M30</f>
        <v>0</v>
      </c>
      <c r="L7" s="19">
        <f>N30</f>
        <v>0</v>
      </c>
    </row>
    <row r="8" spans="1:16" ht="15" customHeight="1" x14ac:dyDescent="0.3">
      <c r="B8" s="66"/>
      <c r="C8" s="66"/>
      <c r="D8" s="66"/>
      <c r="E8" s="66"/>
      <c r="G8" s="21"/>
      <c r="J8" s="22"/>
      <c r="K8" s="22"/>
      <c r="L8" s="22"/>
    </row>
    <row r="9" spans="1:16" x14ac:dyDescent="0.3">
      <c r="B9" s="20"/>
      <c r="C9" s="20"/>
      <c r="D9" s="20"/>
      <c r="E9" s="20"/>
    </row>
    <row r="10" spans="1:16" x14ac:dyDescent="0.3">
      <c r="B10" s="22"/>
      <c r="C10" s="22"/>
      <c r="D10" s="22"/>
      <c r="E10" s="22"/>
      <c r="J10" s="68" t="s">
        <v>14</v>
      </c>
      <c r="K10" s="68"/>
      <c r="L10" s="68"/>
      <c r="M10" s="68"/>
      <c r="N10" s="68"/>
      <c r="O10" s="68"/>
      <c r="P10" s="68"/>
    </row>
    <row r="11" spans="1:16" ht="15.6" x14ac:dyDescent="0.3">
      <c r="B11" s="23"/>
      <c r="C11" s="24"/>
      <c r="D11" s="24"/>
      <c r="E11" s="23"/>
      <c r="J11" s="25" t="s">
        <v>13</v>
      </c>
      <c r="K11" s="26"/>
      <c r="L11" s="27"/>
      <c r="M11" s="26"/>
      <c r="N11" s="26"/>
      <c r="O11" s="26"/>
      <c r="P11" s="26"/>
    </row>
    <row r="12" spans="1:16" x14ac:dyDescent="0.3">
      <c r="B12" s="23"/>
      <c r="C12" s="24"/>
      <c r="D12" s="24"/>
      <c r="E12" s="23"/>
      <c r="J12" s="67" t="s">
        <v>15</v>
      </c>
      <c r="K12" s="67"/>
      <c r="L12" s="67"/>
      <c r="M12" s="67"/>
      <c r="N12" s="67"/>
    </row>
    <row r="13" spans="1:16" x14ac:dyDescent="0.3">
      <c r="D13" s="11"/>
      <c r="E13"/>
      <c r="J13" s="67"/>
      <c r="K13" s="67"/>
      <c r="L13" s="67"/>
      <c r="M13" s="67"/>
      <c r="N13" s="67"/>
    </row>
    <row r="14" spans="1:16" x14ac:dyDescent="0.3">
      <c r="D14" s="11"/>
      <c r="E14"/>
    </row>
    <row r="15" spans="1:16" ht="15" thickBot="1" x14ac:dyDescent="0.35"/>
    <row r="16" spans="1:16" ht="15.75" customHeight="1" x14ac:dyDescent="0.3">
      <c r="A16" s="69" t="str">
        <f>J4</f>
        <v>Annex 2: VESTUARI I CALÇAT</v>
      </c>
      <c r="B16" s="70"/>
      <c r="C16" s="70"/>
      <c r="D16" s="70"/>
      <c r="E16" s="70"/>
      <c r="F16" s="70"/>
      <c r="G16" s="70"/>
      <c r="H16" s="70"/>
      <c r="I16" s="70"/>
      <c r="J16" s="71" t="s">
        <v>4</v>
      </c>
      <c r="K16" s="72"/>
      <c r="L16" s="72"/>
      <c r="M16" s="72"/>
      <c r="N16" s="73"/>
    </row>
    <row r="17" spans="1:15" x14ac:dyDescent="0.3">
      <c r="A17" s="74" t="str">
        <f>B4</f>
        <v>LOT 2 CALÇAT</v>
      </c>
      <c r="B17" s="74"/>
      <c r="C17" s="74"/>
      <c r="D17" s="74"/>
      <c r="E17" s="74"/>
      <c r="F17" s="74"/>
      <c r="G17" s="74"/>
      <c r="H17" s="74"/>
      <c r="I17" s="75"/>
      <c r="J17" s="76" t="str">
        <f>B4</f>
        <v>LOT 2 CALÇAT</v>
      </c>
      <c r="K17" s="77"/>
      <c r="L17" s="77"/>
      <c r="M17" s="77"/>
      <c r="N17" s="78"/>
    </row>
    <row r="18" spans="1:15" ht="33" customHeight="1" x14ac:dyDescent="0.3">
      <c r="A18" s="28" t="s">
        <v>5</v>
      </c>
      <c r="B18" s="29" t="s">
        <v>6</v>
      </c>
      <c r="C18" s="30" t="s">
        <v>16</v>
      </c>
      <c r="D18" s="31" t="s">
        <v>7</v>
      </c>
      <c r="E18" s="32" t="s">
        <v>8</v>
      </c>
      <c r="F18" s="32" t="s">
        <v>9</v>
      </c>
      <c r="G18" s="3" t="s">
        <v>1</v>
      </c>
      <c r="H18" s="4" t="s">
        <v>10</v>
      </c>
      <c r="I18" s="4" t="s">
        <v>11</v>
      </c>
      <c r="J18" s="33" t="s">
        <v>12</v>
      </c>
      <c r="K18" s="34" t="s">
        <v>9</v>
      </c>
      <c r="L18" s="5" t="s">
        <v>1</v>
      </c>
      <c r="M18" s="6" t="s">
        <v>10</v>
      </c>
      <c r="N18" s="7" t="s">
        <v>11</v>
      </c>
    </row>
    <row r="19" spans="1:15" x14ac:dyDescent="0.3">
      <c r="A19" s="35"/>
      <c r="B19" s="36" t="s">
        <v>19</v>
      </c>
      <c r="C19" s="37"/>
      <c r="D19" s="38"/>
      <c r="E19" s="39"/>
      <c r="F19" s="40"/>
      <c r="G19" s="1"/>
      <c r="H19" s="40"/>
      <c r="I19" s="41"/>
      <c r="J19" s="39"/>
      <c r="K19" s="42"/>
      <c r="L19" s="1"/>
      <c r="M19" s="42"/>
      <c r="N19" s="43"/>
    </row>
    <row r="20" spans="1:15" x14ac:dyDescent="0.3">
      <c r="A20" s="35">
        <v>101607</v>
      </c>
      <c r="B20" s="35" t="s">
        <v>22</v>
      </c>
      <c r="C20" s="58" t="s">
        <v>20</v>
      </c>
      <c r="D20" s="56">
        <v>20</v>
      </c>
      <c r="E20" s="57">
        <v>35</v>
      </c>
      <c r="F20" s="40">
        <f>+D20*E20</f>
        <v>700</v>
      </c>
      <c r="G20" s="44">
        <v>0.21</v>
      </c>
      <c r="H20" s="40">
        <f t="shared" ref="H20" si="0">F20*G20</f>
        <v>147</v>
      </c>
      <c r="I20" s="41">
        <f>H20+F20</f>
        <v>847</v>
      </c>
      <c r="J20" s="2"/>
      <c r="K20" s="42" t="str">
        <f t="shared" ref="K20" si="1">IF(J20&gt;E20,"PREU SUPERIOR AL DEMANAT",IF(J20=0,"FALTA PREU",IF(J20="","FALTA PREU",ROUND(J20*D20,2))))</f>
        <v>FALTA PREU</v>
      </c>
      <c r="L20" s="1">
        <f>G20</f>
        <v>0.21</v>
      </c>
      <c r="M20" s="42" t="str">
        <f t="shared" ref="M20" si="2">IFERROR(K20*L20,"REVISAR PREU")</f>
        <v>REVISAR PREU</v>
      </c>
      <c r="N20" s="43" t="str">
        <f t="shared" ref="N20" si="3">IFERROR(M20+K20,"REVISAR PREU")</f>
        <v>REVISAR PREU</v>
      </c>
      <c r="O20" s="23"/>
    </row>
    <row r="21" spans="1:15" x14ac:dyDescent="0.3">
      <c r="A21" s="35">
        <v>101610</v>
      </c>
      <c r="B21" s="35" t="s">
        <v>23</v>
      </c>
      <c r="C21" s="58" t="s">
        <v>20</v>
      </c>
      <c r="D21" s="56">
        <v>100</v>
      </c>
      <c r="E21" s="57">
        <v>22</v>
      </c>
      <c r="F21" s="40">
        <f t="shared" ref="F21:F25" si="4">+D21*E21</f>
        <v>2200</v>
      </c>
      <c r="G21" s="44">
        <v>0.21</v>
      </c>
      <c r="H21" s="40">
        <f t="shared" ref="H21:H25" si="5">F21*G21</f>
        <v>462</v>
      </c>
      <c r="I21" s="41">
        <f t="shared" ref="I21:I25" si="6">H21+F21</f>
        <v>2662</v>
      </c>
      <c r="J21" s="2"/>
      <c r="K21" s="42" t="str">
        <f t="shared" ref="K21:K25" si="7">IF(J21&gt;E21,"PREU SUPERIOR AL DEMANAT",IF(J21=0,"FALTA PREU",IF(J21="","FALTA PREU",ROUND(J21*D21,2))))</f>
        <v>FALTA PREU</v>
      </c>
      <c r="L21" s="1">
        <f t="shared" ref="L21:L25" si="8">G21</f>
        <v>0.21</v>
      </c>
      <c r="M21" s="42" t="str">
        <f t="shared" ref="M21:M25" si="9">IFERROR(K21*L21,"REVISAR PREU")</f>
        <v>REVISAR PREU</v>
      </c>
      <c r="N21" s="43" t="str">
        <f t="shared" ref="N21:N25" si="10">IFERROR(M21+K21,"REVISAR PREU")</f>
        <v>REVISAR PREU</v>
      </c>
      <c r="O21" s="23"/>
    </row>
    <row r="22" spans="1:15" x14ac:dyDescent="0.3">
      <c r="A22" s="35">
        <v>101609</v>
      </c>
      <c r="B22" s="35" t="s">
        <v>24</v>
      </c>
      <c r="C22" s="58" t="s">
        <v>20</v>
      </c>
      <c r="D22" s="56">
        <v>40</v>
      </c>
      <c r="E22" s="57">
        <v>30</v>
      </c>
      <c r="F22" s="40">
        <f t="shared" si="4"/>
        <v>1200</v>
      </c>
      <c r="G22" s="44">
        <v>0.21</v>
      </c>
      <c r="H22" s="40">
        <f t="shared" si="5"/>
        <v>252</v>
      </c>
      <c r="I22" s="41">
        <f t="shared" si="6"/>
        <v>1452</v>
      </c>
      <c r="J22" s="2"/>
      <c r="K22" s="42" t="str">
        <f t="shared" si="7"/>
        <v>FALTA PREU</v>
      </c>
      <c r="L22" s="1">
        <f t="shared" si="8"/>
        <v>0.21</v>
      </c>
      <c r="M22" s="42" t="str">
        <f t="shared" si="9"/>
        <v>REVISAR PREU</v>
      </c>
      <c r="N22" s="43" t="str">
        <f t="shared" si="10"/>
        <v>REVISAR PREU</v>
      </c>
      <c r="O22" s="23"/>
    </row>
    <row r="23" spans="1:15" x14ac:dyDescent="0.3">
      <c r="A23" s="35">
        <v>101612</v>
      </c>
      <c r="B23" s="35" t="s">
        <v>25</v>
      </c>
      <c r="C23" s="58" t="s">
        <v>20</v>
      </c>
      <c r="D23" s="56">
        <v>40</v>
      </c>
      <c r="E23" s="57">
        <v>45</v>
      </c>
      <c r="F23" s="40">
        <f t="shared" si="4"/>
        <v>1800</v>
      </c>
      <c r="G23" s="44">
        <v>0.21</v>
      </c>
      <c r="H23" s="40">
        <f t="shared" si="5"/>
        <v>378</v>
      </c>
      <c r="I23" s="41">
        <f t="shared" si="6"/>
        <v>2178</v>
      </c>
      <c r="J23" s="2"/>
      <c r="K23" s="42" t="str">
        <f t="shared" si="7"/>
        <v>FALTA PREU</v>
      </c>
      <c r="L23" s="1">
        <f t="shared" si="8"/>
        <v>0.21</v>
      </c>
      <c r="M23" s="42" t="str">
        <f t="shared" si="9"/>
        <v>REVISAR PREU</v>
      </c>
      <c r="N23" s="43" t="str">
        <f t="shared" si="10"/>
        <v>REVISAR PREU</v>
      </c>
      <c r="O23" s="23"/>
    </row>
    <row r="24" spans="1:15" x14ac:dyDescent="0.3">
      <c r="A24" s="35">
        <v>101604</v>
      </c>
      <c r="B24" s="35" t="s">
        <v>26</v>
      </c>
      <c r="C24" s="58" t="s">
        <v>20</v>
      </c>
      <c r="D24" s="56">
        <v>100</v>
      </c>
      <c r="E24" s="57">
        <v>35</v>
      </c>
      <c r="F24" s="40">
        <f t="shared" si="4"/>
        <v>3500</v>
      </c>
      <c r="G24" s="44">
        <v>0.21</v>
      </c>
      <c r="H24" s="40">
        <f t="shared" si="5"/>
        <v>735</v>
      </c>
      <c r="I24" s="41">
        <f t="shared" si="6"/>
        <v>4235</v>
      </c>
      <c r="J24" s="2"/>
      <c r="K24" s="42" t="str">
        <f t="shared" si="7"/>
        <v>FALTA PREU</v>
      </c>
      <c r="L24" s="1">
        <f t="shared" si="8"/>
        <v>0.21</v>
      </c>
      <c r="M24" s="42" t="str">
        <f t="shared" si="9"/>
        <v>REVISAR PREU</v>
      </c>
      <c r="N24" s="43" t="str">
        <f t="shared" si="10"/>
        <v>REVISAR PREU</v>
      </c>
      <c r="O24" s="23"/>
    </row>
    <row r="25" spans="1:15" x14ac:dyDescent="0.3">
      <c r="A25" s="35">
        <v>101608</v>
      </c>
      <c r="B25" s="35" t="s">
        <v>27</v>
      </c>
      <c r="C25" s="58" t="s">
        <v>20</v>
      </c>
      <c r="D25" s="56">
        <v>40</v>
      </c>
      <c r="E25" s="57">
        <v>30</v>
      </c>
      <c r="F25" s="40">
        <f t="shared" si="4"/>
        <v>1200</v>
      </c>
      <c r="G25" s="44">
        <v>0.21</v>
      </c>
      <c r="H25" s="40">
        <f t="shared" si="5"/>
        <v>252</v>
      </c>
      <c r="I25" s="41">
        <f t="shared" si="6"/>
        <v>1452</v>
      </c>
      <c r="J25" s="2"/>
      <c r="K25" s="42" t="str">
        <f t="shared" si="7"/>
        <v>FALTA PREU</v>
      </c>
      <c r="L25" s="1">
        <f t="shared" si="8"/>
        <v>0.21</v>
      </c>
      <c r="M25" s="42" t="str">
        <f t="shared" si="9"/>
        <v>REVISAR PREU</v>
      </c>
      <c r="N25" s="43" t="str">
        <f t="shared" si="10"/>
        <v>REVISAR PREU</v>
      </c>
      <c r="O25" s="23"/>
    </row>
    <row r="26" spans="1:15" x14ac:dyDescent="0.3">
      <c r="A26" s="35">
        <v>101605</v>
      </c>
      <c r="B26" s="35" t="s">
        <v>28</v>
      </c>
      <c r="C26" s="58" t="s">
        <v>20</v>
      </c>
      <c r="D26" s="56">
        <v>20</v>
      </c>
      <c r="E26" s="57">
        <v>35</v>
      </c>
      <c r="F26" s="40">
        <f t="shared" ref="F26" si="11">+D26*E26</f>
        <v>700</v>
      </c>
      <c r="G26" s="44">
        <v>1.21</v>
      </c>
      <c r="H26" s="40">
        <f t="shared" ref="H26" si="12">F26*G26</f>
        <v>847</v>
      </c>
      <c r="I26" s="41">
        <f t="shared" ref="I26" si="13">H26+F26</f>
        <v>1547</v>
      </c>
      <c r="J26" s="2"/>
      <c r="K26" s="42" t="str">
        <f t="shared" ref="K26" si="14">IF(J26&gt;E26,"PREU SUPERIOR AL DEMANAT",IF(J26=0,"FALTA PREU",IF(J26="","FALTA PREU",ROUND(J26*D26,2))))</f>
        <v>FALTA PREU</v>
      </c>
      <c r="L26" s="1">
        <v>0.21</v>
      </c>
      <c r="M26" s="42" t="str">
        <f t="shared" ref="M26" si="15">IFERROR(K26*L26,"REVISAR PREU")</f>
        <v>REVISAR PREU</v>
      </c>
      <c r="N26" s="43" t="str">
        <f t="shared" ref="N26" si="16">IFERROR(M26+K26,"REVISAR PREU")</f>
        <v>REVISAR PREU</v>
      </c>
      <c r="O26" s="23"/>
    </row>
    <row r="27" spans="1:15" x14ac:dyDescent="0.3">
      <c r="A27" s="35">
        <v>101606</v>
      </c>
      <c r="B27" s="35" t="s">
        <v>29</v>
      </c>
      <c r="C27" s="58" t="s">
        <v>20</v>
      </c>
      <c r="D27" s="56">
        <v>60</v>
      </c>
      <c r="E27" s="57">
        <v>50</v>
      </c>
      <c r="F27" s="40">
        <f t="shared" ref="F27" si="17">+D27*E27</f>
        <v>3000</v>
      </c>
      <c r="G27" s="44">
        <v>0.21</v>
      </c>
      <c r="H27" s="40">
        <f t="shared" ref="H27" si="18">F27*G27</f>
        <v>630</v>
      </c>
      <c r="I27" s="41">
        <f t="shared" ref="I27" si="19">H27+F27</f>
        <v>3630</v>
      </c>
      <c r="J27" s="2"/>
      <c r="K27" s="42" t="str">
        <f t="shared" ref="K27" si="20">IF(J27&gt;E27,"PREU SUPERIOR AL DEMANAT",IF(J27=0,"FALTA PREU",IF(J27="","FALTA PREU",ROUND(J27*D27,2))))</f>
        <v>FALTA PREU</v>
      </c>
      <c r="L27" s="1">
        <f t="shared" ref="L27" si="21">G27</f>
        <v>0.21</v>
      </c>
      <c r="M27" s="42" t="str">
        <f t="shared" ref="M27" si="22">IFERROR(K27*L27,"REVISAR PREU")</f>
        <v>REVISAR PREU</v>
      </c>
      <c r="N27" s="43" t="str">
        <f t="shared" ref="N27" si="23">IFERROR(M27+K27,"REVISAR PREU")</f>
        <v>REVISAR PREU</v>
      </c>
      <c r="O27" s="23"/>
    </row>
    <row r="28" spans="1:15" ht="15" thickBot="1" x14ac:dyDescent="0.35">
      <c r="A28" s="45"/>
      <c r="B28" s="45"/>
      <c r="C28" s="46"/>
      <c r="D28" s="47"/>
      <c r="E28" s="51"/>
      <c r="F28" s="48">
        <f>SUM(F20:F27)</f>
        <v>14300</v>
      </c>
      <c r="G28" s="10"/>
      <c r="H28" s="48">
        <f>SUM(H20:H27)</f>
        <v>3703</v>
      </c>
      <c r="I28" s="48">
        <f>SUM(I20:I27)</f>
        <v>18003</v>
      </c>
      <c r="J28" s="49"/>
      <c r="K28" s="48">
        <f>SUM(K20:K27)</f>
        <v>0</v>
      </c>
      <c r="L28" s="50"/>
      <c r="M28" s="48">
        <f>SUM(M20:M27)</f>
        <v>0</v>
      </c>
      <c r="N28" s="48">
        <f>SUM(N20:N27)</f>
        <v>0</v>
      </c>
      <c r="O28" s="23"/>
    </row>
    <row r="29" spans="1:15" ht="15.6" thickTop="1" thickBot="1" x14ac:dyDescent="0.35">
      <c r="A29" s="59" t="str">
        <f>B4</f>
        <v>LOT 2 CALÇAT</v>
      </c>
      <c r="B29" s="60"/>
      <c r="C29" s="60"/>
      <c r="D29" s="60"/>
      <c r="E29" s="61"/>
      <c r="F29" s="59"/>
      <c r="G29" s="60"/>
      <c r="H29" s="60"/>
      <c r="I29" s="60"/>
      <c r="J29" s="61"/>
      <c r="K29" s="59"/>
      <c r="L29" s="60"/>
      <c r="M29" s="60"/>
      <c r="N29" s="60"/>
      <c r="O29" s="23"/>
    </row>
    <row r="30" spans="1:15" ht="15" customHeight="1" thickBot="1" x14ac:dyDescent="0.35">
      <c r="A30" s="62" t="s">
        <v>17</v>
      </c>
      <c r="B30" s="63"/>
      <c r="C30" s="63"/>
      <c r="D30" s="63"/>
      <c r="E30" s="63"/>
      <c r="F30" s="52">
        <f>F28</f>
        <v>14300</v>
      </c>
      <c r="G30" s="52"/>
      <c r="H30" s="52">
        <f>H28</f>
        <v>3703</v>
      </c>
      <c r="I30" s="52">
        <f>I28</f>
        <v>18003</v>
      </c>
      <c r="J30" s="53"/>
      <c r="K30" s="53">
        <f>K28</f>
        <v>0</v>
      </c>
      <c r="L30" s="54"/>
      <c r="M30" s="52">
        <f>M28</f>
        <v>0</v>
      </c>
      <c r="N30" s="52">
        <f>N28</f>
        <v>0</v>
      </c>
      <c r="O30" s="23"/>
    </row>
    <row r="31" spans="1:15" x14ac:dyDescent="0.3">
      <c r="E31" s="8"/>
      <c r="F31" s="23"/>
      <c r="G31" s="9"/>
      <c r="H31" s="23"/>
      <c r="I31" s="23"/>
    </row>
    <row r="32" spans="1:15" x14ac:dyDescent="0.3">
      <c r="E32" s="8"/>
      <c r="F32" s="23"/>
      <c r="G32" s="9"/>
      <c r="H32" s="23"/>
      <c r="I32" s="23"/>
    </row>
    <row r="33" spans="5:9" x14ac:dyDescent="0.3">
      <c r="E33" s="8"/>
      <c r="F33" s="23"/>
      <c r="G33" s="9"/>
      <c r="H33" s="23"/>
      <c r="I33" s="23"/>
    </row>
    <row r="34" spans="5:9" x14ac:dyDescent="0.3">
      <c r="E34" s="8"/>
      <c r="F34" s="23"/>
      <c r="G34" s="9"/>
      <c r="H34" s="23"/>
      <c r="I34" s="23"/>
    </row>
    <row r="35" spans="5:9" x14ac:dyDescent="0.3">
      <c r="E35" s="8"/>
      <c r="F35" s="23"/>
      <c r="G35" s="9"/>
      <c r="H35" s="23"/>
      <c r="I35" s="23"/>
    </row>
    <row r="36" spans="5:9" x14ac:dyDescent="0.3">
      <c r="E36" s="8"/>
      <c r="F36" s="23"/>
      <c r="G36" s="9"/>
      <c r="H36" s="23"/>
      <c r="I36" s="23"/>
    </row>
    <row r="37" spans="5:9" x14ac:dyDescent="0.3">
      <c r="E37" s="8"/>
      <c r="F37" s="23"/>
      <c r="G37" s="9"/>
      <c r="H37" s="23"/>
      <c r="I37" s="23"/>
    </row>
    <row r="38" spans="5:9" x14ac:dyDescent="0.3">
      <c r="E38" s="8"/>
      <c r="F38" s="23"/>
      <c r="G38" s="9"/>
      <c r="H38" s="23"/>
      <c r="I38" s="23"/>
    </row>
    <row r="39" spans="5:9" x14ac:dyDescent="0.3">
      <c r="E39" s="8"/>
      <c r="F39" s="23"/>
      <c r="G39" s="9"/>
      <c r="H39" s="23"/>
      <c r="I39" s="23"/>
    </row>
    <row r="40" spans="5:9" x14ac:dyDescent="0.3">
      <c r="E40" s="8"/>
      <c r="F40" s="23"/>
      <c r="G40" s="9"/>
      <c r="H40" s="23"/>
      <c r="I40" s="23"/>
    </row>
    <row r="41" spans="5:9" x14ac:dyDescent="0.3">
      <c r="E41" s="8"/>
      <c r="F41" s="23"/>
      <c r="G41" s="9"/>
      <c r="H41" s="23"/>
      <c r="I41" s="23"/>
    </row>
    <row r="42" spans="5:9" x14ac:dyDescent="0.3">
      <c r="E42" s="8"/>
      <c r="F42" s="23"/>
      <c r="G42" s="9"/>
      <c r="H42" s="23"/>
      <c r="I42" s="23"/>
    </row>
    <row r="43" spans="5:9" x14ac:dyDescent="0.3">
      <c r="E43" s="8"/>
      <c r="F43" s="23"/>
      <c r="G43" s="9"/>
      <c r="H43" s="23"/>
      <c r="I43" s="23"/>
    </row>
    <row r="44" spans="5:9" x14ac:dyDescent="0.3">
      <c r="E44" s="8"/>
      <c r="F44" s="23"/>
      <c r="G44" s="9"/>
      <c r="H44" s="23"/>
      <c r="I44" s="23"/>
    </row>
    <row r="45" spans="5:9" x14ac:dyDescent="0.3">
      <c r="E45" s="8"/>
      <c r="F45" s="23"/>
      <c r="G45" s="9"/>
      <c r="H45" s="23"/>
      <c r="I45" s="23"/>
    </row>
    <row r="46" spans="5:9" x14ac:dyDescent="0.3">
      <c r="E46" s="8"/>
      <c r="F46" s="23"/>
      <c r="G46" s="9"/>
      <c r="H46" s="23"/>
      <c r="I46" s="23"/>
    </row>
    <row r="47" spans="5:9" x14ac:dyDescent="0.3">
      <c r="E47" s="8"/>
      <c r="F47" s="23"/>
      <c r="G47" s="9"/>
      <c r="H47" s="23"/>
      <c r="I47" s="23"/>
    </row>
    <row r="48" spans="5:9" x14ac:dyDescent="0.3">
      <c r="E48" s="8"/>
      <c r="F48" s="23"/>
      <c r="G48" s="9"/>
      <c r="H48" s="23"/>
      <c r="I48" s="23"/>
    </row>
    <row r="49" spans="5:9" x14ac:dyDescent="0.3">
      <c r="E49" s="8"/>
      <c r="F49" s="23"/>
      <c r="G49" s="9"/>
      <c r="H49" s="23"/>
      <c r="I49" s="23"/>
    </row>
    <row r="50" spans="5:9" x14ac:dyDescent="0.3">
      <c r="E50" s="8"/>
      <c r="F50" s="23"/>
      <c r="G50" s="9"/>
      <c r="H50" s="23"/>
      <c r="I50" s="23"/>
    </row>
    <row r="51" spans="5:9" x14ac:dyDescent="0.3">
      <c r="E51" s="8"/>
      <c r="F51" s="23"/>
      <c r="G51" s="9"/>
      <c r="H51" s="23"/>
      <c r="I51" s="23"/>
    </row>
    <row r="52" spans="5:9" x14ac:dyDescent="0.3">
      <c r="E52" s="8"/>
      <c r="F52" s="23"/>
      <c r="G52" s="9"/>
      <c r="H52" s="23"/>
      <c r="I52" s="23"/>
    </row>
    <row r="53" spans="5:9" x14ac:dyDescent="0.3">
      <c r="E53" s="8"/>
      <c r="F53" s="23"/>
      <c r="G53" s="9"/>
      <c r="H53" s="23"/>
      <c r="I53" s="23"/>
    </row>
    <row r="54" spans="5:9" x14ac:dyDescent="0.3">
      <c r="E54" s="8"/>
      <c r="F54" s="23"/>
      <c r="G54" s="9"/>
      <c r="H54" s="23"/>
      <c r="I54" s="23"/>
    </row>
    <row r="55" spans="5:9" x14ac:dyDescent="0.3">
      <c r="E55" s="8"/>
      <c r="F55" s="23"/>
      <c r="G55" s="9"/>
      <c r="H55" s="23"/>
      <c r="I55" s="23"/>
    </row>
    <row r="56" spans="5:9" x14ac:dyDescent="0.3">
      <c r="E56" s="8"/>
      <c r="F56" s="23"/>
      <c r="G56" s="9"/>
      <c r="H56" s="23"/>
      <c r="I56" s="23"/>
    </row>
    <row r="57" spans="5:9" x14ac:dyDescent="0.3">
      <c r="E57" s="8"/>
      <c r="F57" s="23"/>
      <c r="G57" s="9"/>
      <c r="H57" s="23"/>
      <c r="I57" s="23"/>
    </row>
    <row r="58" spans="5:9" x14ac:dyDescent="0.3">
      <c r="E58" s="8"/>
      <c r="F58" s="23"/>
      <c r="G58" s="9"/>
      <c r="H58" s="23"/>
      <c r="I58" s="23"/>
    </row>
    <row r="59" spans="5:9" x14ac:dyDescent="0.3">
      <c r="E59" s="8"/>
      <c r="F59" s="23"/>
      <c r="G59" s="9"/>
      <c r="H59" s="23"/>
      <c r="I59" s="23"/>
    </row>
    <row r="60" spans="5:9" x14ac:dyDescent="0.3">
      <c r="E60" s="8"/>
      <c r="F60" s="23"/>
      <c r="G60" s="9"/>
      <c r="H60" s="23"/>
      <c r="I60" s="23"/>
    </row>
    <row r="61" spans="5:9" x14ac:dyDescent="0.3">
      <c r="E61" s="8"/>
      <c r="F61" s="23"/>
      <c r="G61" s="9"/>
      <c r="H61" s="23"/>
      <c r="I61" s="23"/>
    </row>
    <row r="62" spans="5:9" x14ac:dyDescent="0.3">
      <c r="E62" s="8"/>
      <c r="F62" s="23"/>
      <c r="G62" s="9"/>
      <c r="H62" s="23"/>
      <c r="I62" s="23"/>
    </row>
    <row r="63" spans="5:9" x14ac:dyDescent="0.3">
      <c r="E63" s="8"/>
      <c r="F63" s="23"/>
      <c r="G63" s="9"/>
      <c r="H63" s="23"/>
      <c r="I63" s="23"/>
    </row>
    <row r="64" spans="5:9" x14ac:dyDescent="0.3">
      <c r="E64" s="8"/>
      <c r="F64" s="23"/>
      <c r="G64" s="9"/>
      <c r="H64" s="23"/>
      <c r="I64" s="23"/>
    </row>
    <row r="65" spans="5:9" x14ac:dyDescent="0.3">
      <c r="E65" s="8"/>
      <c r="F65" s="23"/>
      <c r="G65" s="9"/>
      <c r="H65" s="23"/>
      <c r="I65" s="23"/>
    </row>
    <row r="66" spans="5:9" x14ac:dyDescent="0.3">
      <c r="E66" s="8"/>
      <c r="F66" s="23"/>
      <c r="G66" s="9"/>
      <c r="H66" s="23"/>
      <c r="I66" s="23"/>
    </row>
    <row r="67" spans="5:9" x14ac:dyDescent="0.3">
      <c r="E67" s="8"/>
      <c r="F67" s="23"/>
      <c r="G67" s="9"/>
      <c r="H67" s="23"/>
      <c r="I67" s="23"/>
    </row>
    <row r="68" spans="5:9" x14ac:dyDescent="0.3">
      <c r="E68" s="8"/>
      <c r="F68" s="23"/>
      <c r="G68" s="9"/>
      <c r="H68" s="23"/>
      <c r="I68" s="23"/>
    </row>
    <row r="69" spans="5:9" x14ac:dyDescent="0.3">
      <c r="E69" s="8"/>
      <c r="F69" s="23"/>
      <c r="G69" s="9"/>
      <c r="H69" s="23"/>
      <c r="I69" s="23"/>
    </row>
    <row r="70" spans="5:9" x14ac:dyDescent="0.3">
      <c r="E70" s="8"/>
      <c r="F70" s="55"/>
      <c r="G70" s="55"/>
      <c r="H70" s="55"/>
      <c r="I70" s="55"/>
    </row>
  </sheetData>
  <sheetProtection algorithmName="SHA-512" hashValue="jfyV77W+087TRgqZxydoIs8AJX4zXPcUEb88KK2B1m4hGswc6C66CO9onA/NTxtMNOFFWECUqNxK74GjlnZNmQ==" saltValue="f8ACQb7ADaE1D3cZKtH/hQ==" spinCount="100000" sheet="1" selectLockedCells="1"/>
  <mergeCells count="14">
    <mergeCell ref="A29:E29"/>
    <mergeCell ref="A30:E30"/>
    <mergeCell ref="J4:L4"/>
    <mergeCell ref="J5:L5"/>
    <mergeCell ref="B8:E8"/>
    <mergeCell ref="J12:N13"/>
    <mergeCell ref="J10:P10"/>
    <mergeCell ref="A16:I16"/>
    <mergeCell ref="J16:N16"/>
    <mergeCell ref="A17:I17"/>
    <mergeCell ref="J17:N17"/>
    <mergeCell ref="B4:D4"/>
    <mergeCell ref="F29:J29"/>
    <mergeCell ref="K29:N29"/>
  </mergeCells>
  <dataValidations count="1">
    <dataValidation type="custom" allowBlank="1" showInputMessage="1" showErrorMessage="1" errorTitle="ERROR PREU" error="Preu superior al demanat. Reviseu el preu de sortida de la columna E i introduiu un valor igual o inferior." sqref="J20:J25 J27" xr:uid="{2D38A684-5AAD-4F20-9A56-817DA7A413E0}">
      <formula1>J20&lt;=E20</formula1>
    </dataValidation>
  </dataValidations>
  <pageMargins left="0.7" right="0.7" top="0.75" bottom="0.75" header="0.3" footer="0.3"/>
  <pageSetup paperSize="9" scale="3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069c78-be55-44f0-a23f-9cda252a0737">
      <Terms xmlns="http://schemas.microsoft.com/office/infopath/2007/PartnerControls"/>
    </lcf76f155ced4ddcb4097134ff3c332f>
    <TaxCatchAll xmlns="aef5053b-41fd-46f9-960c-87a729468e3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72EDC26FA364EBC335C2C7B125DF6" ma:contentTypeVersion="10" ma:contentTypeDescription="Crea un document nou" ma:contentTypeScope="" ma:versionID="e268d42a1da56fbaf2c73f09f87da76b">
  <xsd:schema xmlns:xsd="http://www.w3.org/2001/XMLSchema" xmlns:xs="http://www.w3.org/2001/XMLSchema" xmlns:p="http://schemas.microsoft.com/office/2006/metadata/properties" xmlns:ns2="48069c78-be55-44f0-a23f-9cda252a0737" xmlns:ns3="aef5053b-41fd-46f9-960c-87a729468e3b" targetNamespace="http://schemas.microsoft.com/office/2006/metadata/properties" ma:root="true" ma:fieldsID="800fda9852a9f662a66572b42413e4cb" ns2:_="" ns3:_="">
    <xsd:import namespace="48069c78-be55-44f0-a23f-9cda252a0737"/>
    <xsd:import namespace="aef5053b-41fd-46f9-960c-87a729468e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69c78-be55-44f0-a23f-9cda252a07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534d9fe1-cb29-40fb-a6ff-01890374726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f5053b-41fd-46f9-960c-87a729468e3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cd8c15-30e0-4bc1-8437-082233d73098}" ma:internalName="TaxCatchAll" ma:showField="CatchAllData" ma:web="aef5053b-41fd-46f9-960c-87a729468e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2958A4-800C-4183-AD93-82BF301BCF86}">
  <ds:schemaRefs>
    <ds:schemaRef ds:uri="http://schemas.microsoft.com/office/2006/metadata/properties"/>
    <ds:schemaRef ds:uri="http://schemas.microsoft.com/office/infopath/2007/PartnerControls"/>
    <ds:schemaRef ds:uri="48069c78-be55-44f0-a23f-9cda252a0737"/>
    <ds:schemaRef ds:uri="aef5053b-41fd-46f9-960c-87a729468e3b"/>
  </ds:schemaRefs>
</ds:datastoreItem>
</file>

<file path=customXml/itemProps2.xml><?xml version="1.0" encoding="utf-8"?>
<ds:datastoreItem xmlns:ds="http://schemas.openxmlformats.org/officeDocument/2006/customXml" ds:itemID="{4D2466D9-1414-4D78-9902-2471D76348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7D34FB-1DD3-46FB-A9CF-17C13441BE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069c78-be55-44f0-a23f-9cda252a0737"/>
    <ds:schemaRef ds:uri="aef5053b-41fd-46f9-960c-87a729468e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Mazarico</dc:creator>
  <cp:lastModifiedBy>Meritxell Ferrero</cp:lastModifiedBy>
  <dcterms:created xsi:type="dcterms:W3CDTF">2022-07-13T13:12:53Z</dcterms:created>
  <dcterms:modified xsi:type="dcterms:W3CDTF">2026-02-04T12:07:15Z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0x01010079A72EDC26FA364EBC335C2C7B125DF6</vt:lpwstr>
  </property>
  <property fmtid="{D5CDD505-2E9C-101B-9397-08002B2CF9AE}" pid="3" name="Order">
    <vt:r8>4566600</vt:r8>
  </property>
</Properties>
</file>