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INTERDEPARTAMENTAL\CONCURSOS I CONTRACTES\0_ASSISTENCIAL\2025\CSdM 10-25-ASS aliança robòtica\0_EXPEDIENT CONTRACTACIÓ\0_DOCUMENTACIÓ EXPEDIENT\"/>
    </mc:Choice>
  </mc:AlternateContent>
  <bookViews>
    <workbookView xWindow="0" yWindow="0" windowWidth="19200" windowHeight="6900"/>
  </bookViews>
  <sheets>
    <sheet name="Hoja1" sheetId="1" r:id="rId1"/>
  </sheet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0" i="1" l="1"/>
  <c r="K36" i="1"/>
  <c r="K43" i="1" l="1"/>
  <c r="K34" i="1" l="1"/>
  <c r="L36" i="1"/>
  <c r="L33" i="1"/>
  <c r="K53" i="1" l="1"/>
  <c r="K52" i="1"/>
  <c r="K51" i="1"/>
  <c r="K50" i="1"/>
  <c r="K49" i="1"/>
  <c r="K48" i="1"/>
  <c r="K47" i="1"/>
  <c r="K46" i="1"/>
  <c r="K44" i="1"/>
  <c r="K42" i="1"/>
  <c r="K41" i="1"/>
  <c r="K39" i="1"/>
  <c r="K37" i="1"/>
  <c r="K35" i="1"/>
  <c r="H54" i="1"/>
  <c r="G54" i="1"/>
  <c r="E54" i="1"/>
  <c r="D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J54" i="1" s="1"/>
  <c r="I33" i="1"/>
  <c r="I54" i="1" l="1"/>
  <c r="P34" i="1" l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L34" i="1"/>
  <c r="L35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M33" i="1"/>
  <c r="Q33" i="1" s="1"/>
  <c r="Q47" i="1" l="1"/>
  <c r="Q39" i="1"/>
  <c r="Q46" i="1"/>
  <c r="Q38" i="1"/>
  <c r="Q53" i="1"/>
  <c r="Q45" i="1"/>
  <c r="Q37" i="1"/>
  <c r="Q52" i="1"/>
  <c r="Q44" i="1"/>
  <c r="Q36" i="1"/>
  <c r="Q51" i="1"/>
  <c r="Q43" i="1"/>
  <c r="Q35" i="1"/>
  <c r="Q50" i="1"/>
  <c r="Q42" i="1"/>
  <c r="Q34" i="1"/>
  <c r="Q49" i="1"/>
  <c r="Q41" i="1"/>
  <c r="Q48" i="1"/>
  <c r="Q40" i="1"/>
  <c r="N54" i="1"/>
  <c r="P54" i="1"/>
  <c r="O54" i="1"/>
  <c r="M54" i="1"/>
  <c r="L54" i="1"/>
  <c r="Q54" i="1" l="1"/>
</calcChain>
</file>

<file path=xl/sharedStrings.xml><?xml version="1.0" encoding="utf-8"?>
<sst xmlns="http://schemas.openxmlformats.org/spreadsheetml/2006/main" count="88" uniqueCount="68">
  <si>
    <t>Annex OE</t>
  </si>
  <si>
    <t>Expedient CSdM 10/25-ASS</t>
  </si>
  <si>
    <t>Import màxim sense IVA</t>
  </si>
  <si>
    <t>Import ofert sense IVA</t>
  </si>
  <si>
    <t>SI</t>
  </si>
  <si>
    <t>NO</t>
  </si>
  <si>
    <t>(posar una creu a la casella corresponent a l'opció ofertada)</t>
  </si>
  <si>
    <r>
      <t>3. Oferta econòmica Servei manteniment A TOT RISC anual:</t>
    </r>
    <r>
      <rPr>
        <sz val="10"/>
        <color rgb="FF222222"/>
        <rFont val="Arial"/>
        <family val="2"/>
      </rPr>
      <t xml:space="preserve"> </t>
    </r>
  </si>
  <si>
    <t>1. Oferta econòmica Subministrament Equipament:</t>
  </si>
  <si>
    <t>TIPUS DE PROCEDIMENTS</t>
  </si>
  <si>
    <t>ANUAL CSdM</t>
  </si>
  <si>
    <t>ANUAL CHV</t>
  </si>
  <si>
    <t>ANUAL CST</t>
  </si>
  <si>
    <t>ANUAL CSA</t>
  </si>
  <si>
    <t>ANUAL CSMS</t>
  </si>
  <si>
    <t>Hemicolectomia dreta</t>
  </si>
  <si>
    <t>Hemicolectomia esquerra</t>
  </si>
  <si>
    <t>Sigmoidectomia</t>
  </si>
  <si>
    <t>Cirurgia Colorrectal</t>
  </si>
  <si>
    <t>Reseccions anteriors de recte</t>
  </si>
  <si>
    <t>Miles</t>
  </si>
  <si>
    <t>Cirurgia bariàtrica</t>
  </si>
  <si>
    <t>Cirurgia càncer gàstric</t>
  </si>
  <si>
    <t>Esplenectomia electiva</t>
  </si>
  <si>
    <t>Hèrnies de hiatus</t>
  </si>
  <si>
    <t>Rectopexies</t>
  </si>
  <si>
    <t>Cirurgia via biliar complexa</t>
  </si>
  <si>
    <t>Cirurgia de paret complexa</t>
  </si>
  <si>
    <t>Histerectomies per via abdominal</t>
  </si>
  <si>
    <t>Colpos</t>
  </si>
  <si>
    <t>Miomectomies</t>
  </si>
  <si>
    <t xml:space="preserve">Prostatectomies radicals </t>
  </si>
  <si>
    <t>Nefrectomies</t>
  </si>
  <si>
    <t>Suprarrenalectomies</t>
  </si>
  <si>
    <t>Cistectomia radical</t>
  </si>
  <si>
    <t>Correccions Pelvis/renal/ureter</t>
  </si>
  <si>
    <t>TOTAL</t>
  </si>
  <si>
    <t>TOTAL ANUAL</t>
  </si>
  <si>
    <t xml:space="preserve">Licitador: </t>
  </si>
  <si>
    <t>IMPORT OFERT PER PROCEDIMENT (sense IVA)</t>
  </si>
  <si>
    <r>
      <t>2. Oferta ampliació del termini de garantia AMB MANTENIMENT TOT RISC per 1 any addicional respecte l’exigit com a obligatori:</t>
    </r>
    <r>
      <rPr>
        <sz val="10"/>
        <color rgb="FF222222"/>
        <rFont val="Arial"/>
        <family val="2"/>
      </rPr>
      <t xml:space="preserve"> </t>
    </r>
  </si>
  <si>
    <t>Import sense IVA</t>
  </si>
  <si>
    <t>Endoscopis substitució</t>
  </si>
  <si>
    <r>
      <rPr>
        <b/>
        <u/>
        <sz val="10"/>
        <color theme="1"/>
        <rFont val="Arial"/>
        <family val="2"/>
      </rPr>
      <t>A títol informatiu</t>
    </r>
    <r>
      <rPr>
        <sz val="10"/>
        <color theme="1"/>
        <rFont val="Arial"/>
        <family val="2"/>
      </rPr>
      <t xml:space="preserve">, d'acord amb l'establert a la clàusula 3.b) del Plec de Prescripcions Tècniques, en el cas que l’empresa oferent disposi d'aquests elements, </t>
    </r>
    <r>
      <rPr>
        <b/>
        <u/>
        <sz val="10"/>
        <color theme="1"/>
        <rFont val="Arial"/>
        <family val="2"/>
      </rPr>
      <t>cal informar dels seus preus</t>
    </r>
    <r>
      <rPr>
        <sz val="10"/>
        <color theme="1"/>
        <rFont val="Arial"/>
        <family val="2"/>
      </rPr>
      <t>:</t>
    </r>
  </si>
  <si>
    <t>Segelladors de vasos</t>
  </si>
  <si>
    <t>Grapadores</t>
  </si>
  <si>
    <t>nombre d'usos garantits</t>
  </si>
  <si>
    <t>Pinces</t>
  </si>
  <si>
    <t>Tisores</t>
  </si>
  <si>
    <t>Portagulles</t>
  </si>
  <si>
    <t>Endoscopis manteniment tot risc</t>
  </si>
  <si>
    <r>
      <rPr>
        <b/>
        <u/>
        <sz val="10"/>
        <color theme="1"/>
        <rFont val="Arial"/>
        <family val="2"/>
      </rPr>
      <t>A títol informatiu</t>
    </r>
    <r>
      <rPr>
        <sz val="10"/>
        <color theme="1"/>
        <rFont val="Arial"/>
        <family val="2"/>
      </rPr>
      <t xml:space="preserve">, d'acord amb l'establert a la clàusula 3.c) del Plec de Prescripcions Tècniques, </t>
    </r>
    <r>
      <rPr>
        <b/>
        <u/>
        <sz val="10"/>
        <color theme="1"/>
        <rFont val="Arial"/>
        <family val="2"/>
      </rPr>
      <t>cal informar els següents preus</t>
    </r>
    <r>
      <rPr>
        <sz val="10"/>
        <color theme="1"/>
        <rFont val="Arial"/>
        <family val="2"/>
      </rPr>
      <t>:</t>
    </r>
  </si>
  <si>
    <t xml:space="preserve">òptiques de substitució i reparació </t>
  </si>
  <si>
    <t>4.Oferta econòmica Material fungible:</t>
  </si>
  <si>
    <t>GRUPS DE COMPRA SEGONS COMPLEXITAT</t>
  </si>
  <si>
    <t>ANUAL ESTIMAT CSdM</t>
  </si>
  <si>
    <t>ANUAL ESTIMAT CHV</t>
  </si>
  <si>
    <t>ANUAL ESTIMAT CST</t>
  </si>
  <si>
    <t>ANUAL ESTIMAT CSA</t>
  </si>
  <si>
    <t>ANUAL ESTIMAT CSMS</t>
  </si>
  <si>
    <t>TOTAL PROCEDIMENTS ANUALS ESTIMATS</t>
  </si>
  <si>
    <t>IMPORT MÀXIM PER PROCEDIMENT SENSE IVA</t>
  </si>
  <si>
    <t>Nivell mig (4 elements)</t>
  </si>
  <si>
    <t>Nivell alt (5 elements)</t>
  </si>
  <si>
    <t>NOTA: Cal ofertar el mateix import per tots els procediments de nivell baix (3 elements), un mateix preu per tots els procediments de nivell mig (4 elements) i un mateix preu per tots els elements de nivell alt (5 elements)</t>
  </si>
  <si>
    <t>Nivell baix (3 elements)</t>
  </si>
  <si>
    <t>Import màxim anual sense IVA</t>
  </si>
  <si>
    <t>Indicar el nombre d'usos programats garantits dels reutilitzables, d'acord amb l'establert a la clàusula 3.b) del Plec de Prescripcions Tècniques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</si>
</sst>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€&quot;_-;\-* #,##0.00\ &quot;€&quot;_-;_-* &quot;-&quot;??\ &quot;€&quot;_-;_-@_-"/>
    <numFmt numFmtId="164" formatCode="_-* #,##0.00\ [$€-C0A]_-;\-* #,##0.00\ [$€-C0A]_-;_-* &quot;-&quot;??\ [$€-C0A]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i/>
      <u/>
      <sz val="10"/>
      <color rgb="FF222222"/>
      <name val="Arial"/>
      <family val="2"/>
    </font>
    <font>
      <sz val="10"/>
      <color rgb="FF222222"/>
      <name val="Arial"/>
      <family val="2"/>
    </font>
    <font>
      <i/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theme="3" tint="0.499984740745262"/>
      <name val="Calibri"/>
      <family val="2"/>
      <scheme val="minor"/>
    </font>
    <font>
      <sz val="10"/>
      <color theme="1"/>
      <name val="Arial"/>
      <family val="2"/>
    </font>
    <font>
      <b/>
      <u/>
      <sz val="10"/>
      <color theme="1"/>
      <name val="Arial"/>
      <family val="2"/>
    </font>
    <font>
      <b/>
      <u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2"/>
      <color theme="5" tint="-0.249977111117893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4">
    <xf numFmtId="0" fontId="0" fillId="0" borderId="0" xfId="0"/>
    <xf numFmtId="0" fontId="3" fillId="0" borderId="0" xfId="0" applyFont="1"/>
    <xf numFmtId="0" fontId="4" fillId="0" borderId="0" xfId="0" applyFont="1"/>
    <xf numFmtId="0" fontId="2" fillId="0" borderId="2" xfId="0" applyFont="1" applyBorder="1"/>
    <xf numFmtId="0" fontId="2" fillId="0" borderId="3" xfId="0" applyFont="1" applyBorder="1"/>
    <xf numFmtId="0" fontId="2" fillId="0" borderId="5" xfId="0" applyFont="1" applyBorder="1"/>
    <xf numFmtId="3" fontId="2" fillId="0" borderId="4" xfId="0" applyNumberFormat="1" applyFont="1" applyBorder="1"/>
    <xf numFmtId="0" fontId="6" fillId="0" borderId="0" xfId="0" applyFont="1"/>
    <xf numFmtId="0" fontId="7" fillId="0" borderId="1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164" fontId="8" fillId="0" borderId="8" xfId="0" applyNumberFormat="1" applyFont="1" applyBorder="1" applyAlignment="1">
      <alignment horizontal="center" vertical="center" wrapText="1"/>
    </xf>
    <xf numFmtId="0" fontId="8" fillId="2" borderId="7" xfId="0" applyFont="1" applyFill="1" applyBorder="1" applyAlignment="1">
      <alignment horizontal="justify" vertical="center" wrapText="1"/>
    </xf>
    <xf numFmtId="0" fontId="8" fillId="3" borderId="7" xfId="0" applyFont="1" applyFill="1" applyBorder="1" applyAlignment="1">
      <alignment horizontal="center" vertical="center" wrapText="1"/>
    </xf>
    <xf numFmtId="44" fontId="8" fillId="0" borderId="8" xfId="1" applyFont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8" fillId="5" borderId="7" xfId="0" applyFont="1" applyFill="1" applyBorder="1" applyAlignment="1">
      <alignment horizontal="center" vertical="center" wrapText="1"/>
    </xf>
    <xf numFmtId="0" fontId="8" fillId="6" borderId="7" xfId="0" applyFont="1" applyFill="1" applyBorder="1" applyAlignment="1">
      <alignment horizontal="center" vertical="center" wrapText="1"/>
    </xf>
    <xf numFmtId="0" fontId="8" fillId="6" borderId="7" xfId="0" applyFont="1" applyFill="1" applyBorder="1" applyAlignment="1">
      <alignment horizontal="justify" vertical="center" wrapText="1"/>
    </xf>
    <xf numFmtId="0" fontId="8" fillId="7" borderId="7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164" fontId="7" fillId="0" borderId="8" xfId="0" applyNumberFormat="1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164" fontId="8" fillId="0" borderId="7" xfId="0" applyNumberFormat="1" applyFont="1" applyBorder="1" applyAlignment="1">
      <alignment horizontal="center" vertical="center" wrapText="1"/>
    </xf>
    <xf numFmtId="0" fontId="2" fillId="8" borderId="5" xfId="0" applyFont="1" applyFill="1" applyBorder="1"/>
    <xf numFmtId="164" fontId="7" fillId="0" borderId="7" xfId="0" applyNumberFormat="1" applyFont="1" applyBorder="1" applyAlignment="1">
      <alignment horizontal="center" vertical="center" wrapText="1"/>
    </xf>
    <xf numFmtId="164" fontId="7" fillId="8" borderId="7" xfId="0" applyNumberFormat="1" applyFont="1" applyFill="1" applyBorder="1" applyAlignment="1">
      <alignment horizontal="center" vertical="center" wrapText="1"/>
    </xf>
    <xf numFmtId="164" fontId="8" fillId="8" borderId="8" xfId="0" applyNumberFormat="1" applyFont="1" applyFill="1" applyBorder="1" applyAlignment="1">
      <alignment horizontal="center" vertical="center" wrapText="1"/>
    </xf>
    <xf numFmtId="44" fontId="8" fillId="8" borderId="8" xfId="1" applyFont="1" applyFill="1" applyBorder="1" applyAlignment="1">
      <alignment horizontal="center" vertical="center" wrapText="1"/>
    </xf>
    <xf numFmtId="0" fontId="11" fillId="0" borderId="0" xfId="0" applyFont="1"/>
    <xf numFmtId="0" fontId="11" fillId="0" borderId="2" xfId="0" applyFont="1" applyBorder="1"/>
    <xf numFmtId="0" fontId="11" fillId="0" borderId="3" xfId="0" applyFont="1" applyBorder="1"/>
    <xf numFmtId="0" fontId="11" fillId="0" borderId="9" xfId="0" applyFont="1" applyBorder="1"/>
    <xf numFmtId="0" fontId="11" fillId="0" borderId="4" xfId="0" applyFont="1" applyBorder="1"/>
    <xf numFmtId="0" fontId="11" fillId="8" borderId="10" xfId="0" applyFont="1" applyFill="1" applyBorder="1"/>
    <xf numFmtId="0" fontId="11" fillId="8" borderId="5" xfId="0" applyFont="1" applyFill="1" applyBorder="1"/>
    <xf numFmtId="0" fontId="2" fillId="0" borderId="0" xfId="0" applyFont="1"/>
    <xf numFmtId="0" fontId="7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164" fontId="8" fillId="0" borderId="0" xfId="0" applyNumberFormat="1" applyFont="1" applyBorder="1" applyAlignment="1">
      <alignment horizontal="center" vertical="center" wrapText="1"/>
    </xf>
    <xf numFmtId="164" fontId="7" fillId="0" borderId="0" xfId="0" applyNumberFormat="1" applyFont="1" applyBorder="1" applyAlignment="1">
      <alignment horizontal="center" vertical="center" wrapText="1"/>
    </xf>
    <xf numFmtId="0" fontId="13" fillId="0" borderId="0" xfId="0" applyFont="1"/>
    <xf numFmtId="0" fontId="11" fillId="0" borderId="11" xfId="0" applyFont="1" applyBorder="1"/>
    <xf numFmtId="0" fontId="11" fillId="8" borderId="12" xfId="0" applyFont="1" applyFill="1" applyBorder="1"/>
    <xf numFmtId="0" fontId="7" fillId="0" borderId="8" xfId="0" applyFont="1" applyBorder="1" applyAlignment="1">
      <alignment horizontal="center" vertical="center" wrapText="1"/>
    </xf>
    <xf numFmtId="0" fontId="14" fillId="0" borderId="3" xfId="0" applyFont="1" applyBorder="1"/>
    <xf numFmtId="0" fontId="7" fillId="0" borderId="6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center" wrapText="1"/>
    </xf>
    <xf numFmtId="164" fontId="8" fillId="9" borderId="8" xfId="0" applyNumberFormat="1" applyFont="1" applyFill="1" applyBorder="1" applyAlignment="1">
      <alignment horizontal="center" vertical="center" wrapText="1"/>
    </xf>
    <xf numFmtId="44" fontId="8" fillId="9" borderId="8" xfId="1" applyFont="1" applyFill="1" applyBorder="1" applyAlignment="1">
      <alignment horizontal="center" vertical="center" wrapText="1"/>
    </xf>
    <xf numFmtId="164" fontId="7" fillId="9" borderId="8" xfId="0" applyNumberFormat="1" applyFont="1" applyFill="1" applyBorder="1" applyAlignment="1">
      <alignment horizontal="center" vertical="center" wrapText="1"/>
    </xf>
    <xf numFmtId="44" fontId="8" fillId="0" borderId="8" xfId="1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95251</xdr:colOff>
      <xdr:row>31</xdr:row>
      <xdr:rowOff>589497</xdr:rowOff>
    </xdr:from>
    <xdr:to>
      <xdr:col>3</xdr:col>
      <xdr:colOff>1397001</xdr:colOff>
      <xdr:row>31</xdr:row>
      <xdr:rowOff>1001185</xdr:rowOff>
    </xdr:to>
    <xdr:pic>
      <xdr:nvPicPr>
        <xdr:cNvPr id="2" name="Imagen 1" descr="Logo CSdM (2)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53051" y="1503897"/>
          <a:ext cx="1301750" cy="4116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95250</xdr:colOff>
      <xdr:row>31</xdr:row>
      <xdr:rowOff>659577</xdr:rowOff>
    </xdr:from>
    <xdr:to>
      <xdr:col>5</xdr:col>
      <xdr:colOff>1830917</xdr:colOff>
      <xdr:row>31</xdr:row>
      <xdr:rowOff>963082</xdr:rowOff>
    </xdr:to>
    <xdr:pic>
      <xdr:nvPicPr>
        <xdr:cNvPr id="3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6300" y="1573977"/>
          <a:ext cx="1735667" cy="3035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31750</xdr:colOff>
      <xdr:row>31</xdr:row>
      <xdr:rowOff>635000</xdr:rowOff>
    </xdr:from>
    <xdr:to>
      <xdr:col>6</xdr:col>
      <xdr:colOff>1922545</xdr:colOff>
      <xdr:row>31</xdr:row>
      <xdr:rowOff>863600</xdr:rowOff>
    </xdr:to>
    <xdr:pic>
      <xdr:nvPicPr>
        <xdr:cNvPr id="4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09225" y="1549400"/>
          <a:ext cx="1890795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52918</xdr:colOff>
      <xdr:row>31</xdr:row>
      <xdr:rowOff>613833</xdr:rowOff>
    </xdr:from>
    <xdr:to>
      <xdr:col>7</xdr:col>
      <xdr:colOff>1573778</xdr:colOff>
      <xdr:row>31</xdr:row>
      <xdr:rowOff>865717</xdr:rowOff>
    </xdr:to>
    <xdr:pic>
      <xdr:nvPicPr>
        <xdr:cNvPr id="5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63968" y="1528233"/>
          <a:ext cx="1520860" cy="2518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89960</xdr:colOff>
      <xdr:row>31</xdr:row>
      <xdr:rowOff>666750</xdr:rowOff>
    </xdr:from>
    <xdr:to>
      <xdr:col>4</xdr:col>
      <xdr:colOff>1493154</xdr:colOff>
      <xdr:row>31</xdr:row>
      <xdr:rowOff>986366</xdr:rowOff>
    </xdr:to>
    <xdr:pic>
      <xdr:nvPicPr>
        <xdr:cNvPr id="6" name="Imagen 14" descr="chv logo n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19385" y="1581150"/>
          <a:ext cx="1403194" cy="3196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72"/>
  <sheetViews>
    <sheetView tabSelected="1" topLeftCell="B28" workbookViewId="0">
      <selection activeCell="K45" sqref="K45"/>
    </sheetView>
  </sheetViews>
  <sheetFormatPr baseColWidth="10" defaultRowHeight="15" x14ac:dyDescent="0.25"/>
  <cols>
    <col min="2" max="2" width="35.42578125" customWidth="1"/>
    <col min="3" max="3" width="23.5703125" customWidth="1"/>
    <col min="9" max="9" width="18.28515625" customWidth="1"/>
    <col min="10" max="11" width="16.140625" customWidth="1"/>
    <col min="12" max="12" width="14.7109375" customWidth="1"/>
    <col min="13" max="13" width="16.28515625" customWidth="1"/>
    <col min="14" max="14" width="14" customWidth="1"/>
    <col min="15" max="15" width="14.28515625" customWidth="1"/>
    <col min="16" max="16" width="15.28515625" customWidth="1"/>
    <col min="17" max="17" width="15.85546875" bestFit="1" customWidth="1"/>
  </cols>
  <sheetData>
    <row r="2" spans="1:3" ht="26.25" x14ac:dyDescent="0.4">
      <c r="B2" s="1" t="s">
        <v>0</v>
      </c>
      <c r="C2" s="1"/>
    </row>
    <row r="3" spans="1:3" ht="26.25" x14ac:dyDescent="0.4">
      <c r="B3" s="1" t="s">
        <v>1</v>
      </c>
      <c r="C3" s="1"/>
    </row>
    <row r="5" spans="1:3" x14ac:dyDescent="0.25">
      <c r="B5" t="s">
        <v>38</v>
      </c>
    </row>
    <row r="7" spans="1:3" x14ac:dyDescent="0.25">
      <c r="A7" s="2" t="s">
        <v>8</v>
      </c>
    </row>
    <row r="8" spans="1:3" ht="15.75" thickBot="1" x14ac:dyDescent="0.3"/>
    <row r="9" spans="1:3" x14ac:dyDescent="0.25">
      <c r="B9" s="3" t="s">
        <v>2</v>
      </c>
      <c r="C9" s="4" t="s">
        <v>3</v>
      </c>
    </row>
    <row r="10" spans="1:3" ht="15.75" thickBot="1" x14ac:dyDescent="0.3">
      <c r="B10" s="6">
        <v>1200000</v>
      </c>
      <c r="C10" s="26"/>
    </row>
    <row r="12" spans="1:3" x14ac:dyDescent="0.25">
      <c r="A12" s="2" t="s">
        <v>40</v>
      </c>
    </row>
    <row r="13" spans="1:3" ht="15.75" thickBot="1" x14ac:dyDescent="0.3">
      <c r="B13" s="7" t="s">
        <v>6</v>
      </c>
    </row>
    <row r="14" spans="1:3" x14ac:dyDescent="0.25">
      <c r="B14" s="3" t="s">
        <v>4</v>
      </c>
      <c r="C14" s="4"/>
    </row>
    <row r="15" spans="1:3" ht="15.75" thickBot="1" x14ac:dyDescent="0.3">
      <c r="B15" s="6" t="s">
        <v>5</v>
      </c>
      <c r="C15" s="5"/>
    </row>
    <row r="17" spans="1:17" x14ac:dyDescent="0.25">
      <c r="A17" s="2" t="s">
        <v>7</v>
      </c>
    </row>
    <row r="18" spans="1:17" ht="15.75" thickBot="1" x14ac:dyDescent="0.3"/>
    <row r="19" spans="1:17" x14ac:dyDescent="0.25">
      <c r="B19" s="3" t="s">
        <v>66</v>
      </c>
      <c r="C19" s="4" t="s">
        <v>3</v>
      </c>
    </row>
    <row r="20" spans="1:17" ht="15.75" thickBot="1" x14ac:dyDescent="0.3">
      <c r="B20" s="6">
        <v>135000000</v>
      </c>
      <c r="C20" s="26"/>
    </row>
    <row r="22" spans="1:17" x14ac:dyDescent="0.25">
      <c r="A22" s="31" t="s">
        <v>51</v>
      </c>
    </row>
    <row r="23" spans="1:17" ht="15.75" thickBot="1" x14ac:dyDescent="0.3">
      <c r="A23" s="31"/>
    </row>
    <row r="24" spans="1:17" x14ac:dyDescent="0.25">
      <c r="B24" s="32"/>
      <c r="C24" s="47" t="s">
        <v>41</v>
      </c>
    </row>
    <row r="25" spans="1:17" ht="15.75" thickBot="1" x14ac:dyDescent="0.3">
      <c r="B25" s="34" t="s">
        <v>50</v>
      </c>
      <c r="C25" s="26"/>
    </row>
    <row r="26" spans="1:17" ht="15.75" thickBot="1" x14ac:dyDescent="0.3">
      <c r="B26" s="34" t="s">
        <v>42</v>
      </c>
      <c r="C26" s="26"/>
    </row>
    <row r="27" spans="1:17" ht="15.75" thickBot="1" x14ac:dyDescent="0.3">
      <c r="B27" s="35" t="s">
        <v>52</v>
      </c>
      <c r="C27" s="26"/>
    </row>
    <row r="30" spans="1:17" x14ac:dyDescent="0.25">
      <c r="A30" s="2" t="s">
        <v>53</v>
      </c>
    </row>
    <row r="31" spans="1:17" ht="15.75" thickBot="1" x14ac:dyDescent="0.3"/>
    <row r="32" spans="1:17" ht="63.75" thickBot="1" x14ac:dyDescent="0.3">
      <c r="B32" s="8" t="s">
        <v>54</v>
      </c>
      <c r="C32" s="8" t="s">
        <v>9</v>
      </c>
      <c r="D32" s="48" t="s">
        <v>55</v>
      </c>
      <c r="E32" s="48" t="s">
        <v>56</v>
      </c>
      <c r="F32" s="48" t="s">
        <v>57</v>
      </c>
      <c r="G32" s="48" t="s">
        <v>58</v>
      </c>
      <c r="H32" s="48" t="s">
        <v>59</v>
      </c>
      <c r="I32" s="9" t="s">
        <v>60</v>
      </c>
      <c r="J32" s="9" t="s">
        <v>61</v>
      </c>
      <c r="K32" s="9" t="s">
        <v>39</v>
      </c>
      <c r="L32" s="8" t="s">
        <v>10</v>
      </c>
      <c r="M32" s="9" t="s">
        <v>11</v>
      </c>
      <c r="N32" s="9" t="s">
        <v>12</v>
      </c>
      <c r="O32" s="9" t="s">
        <v>13</v>
      </c>
      <c r="P32" s="8" t="s">
        <v>14</v>
      </c>
      <c r="Q32" s="8" t="s">
        <v>37</v>
      </c>
    </row>
    <row r="33" spans="2:17" ht="16.5" thickBot="1" x14ac:dyDescent="0.3">
      <c r="B33" s="49" t="s">
        <v>62</v>
      </c>
      <c r="C33" s="10" t="s">
        <v>15</v>
      </c>
      <c r="D33" s="11"/>
      <c r="E33" s="11">
        <v>25</v>
      </c>
      <c r="F33" s="11">
        <v>34</v>
      </c>
      <c r="G33" s="11"/>
      <c r="H33" s="11">
        <v>35</v>
      </c>
      <c r="I33" s="11">
        <f t="shared" ref="I33:I53" si="0">SUM(D33:H33)</f>
        <v>94</v>
      </c>
      <c r="J33" s="12">
        <v>1310</v>
      </c>
      <c r="K33" s="29"/>
      <c r="L33" s="12">
        <f>D33*K33</f>
        <v>0</v>
      </c>
      <c r="M33" s="12">
        <f>E33*K33</f>
        <v>0</v>
      </c>
      <c r="N33" s="12">
        <f>F33*K33</f>
        <v>0</v>
      </c>
      <c r="O33" s="12">
        <f>G33*K33</f>
        <v>0</v>
      </c>
      <c r="P33" s="25">
        <f>H33*K33</f>
        <v>0</v>
      </c>
      <c r="Q33" s="25">
        <f>L33+M33+N33+O33+P33</f>
        <v>0</v>
      </c>
    </row>
    <row r="34" spans="2:17" ht="32.25" thickBot="1" x14ac:dyDescent="0.3">
      <c r="B34" s="49" t="s">
        <v>62</v>
      </c>
      <c r="C34" s="10" t="s">
        <v>16</v>
      </c>
      <c r="D34" s="11"/>
      <c r="E34" s="11">
        <v>10</v>
      </c>
      <c r="F34" s="11">
        <v>11</v>
      </c>
      <c r="G34" s="11"/>
      <c r="H34" s="11">
        <v>10</v>
      </c>
      <c r="I34" s="11">
        <f t="shared" si="0"/>
        <v>31</v>
      </c>
      <c r="J34" s="12">
        <v>1310</v>
      </c>
      <c r="K34" s="50">
        <f>K33</f>
        <v>0</v>
      </c>
      <c r="L34" s="12">
        <f t="shared" ref="L34:L53" si="1">D34*K34</f>
        <v>0</v>
      </c>
      <c r="M34" s="12">
        <f t="shared" ref="M34:M53" si="2">E34*K34</f>
        <v>0</v>
      </c>
      <c r="N34" s="12">
        <f t="shared" ref="N34:N53" si="3">F34*K34</f>
        <v>0</v>
      </c>
      <c r="O34" s="12">
        <f t="shared" ref="O34:O53" si="4">G34*K34</f>
        <v>0</v>
      </c>
      <c r="P34" s="25">
        <f t="shared" ref="P34:P53" si="5">H34*K34</f>
        <v>0</v>
      </c>
      <c r="Q34" s="25">
        <f t="shared" ref="Q34:Q53" si="6">L34+M34+N34+O34+P34</f>
        <v>0</v>
      </c>
    </row>
    <row r="35" spans="2:17" ht="16.5" thickBot="1" x14ac:dyDescent="0.3">
      <c r="B35" s="49" t="s">
        <v>62</v>
      </c>
      <c r="C35" s="10" t="s">
        <v>17</v>
      </c>
      <c r="D35" s="11"/>
      <c r="E35" s="11">
        <v>13</v>
      </c>
      <c r="F35" s="11">
        <v>26</v>
      </c>
      <c r="G35" s="11"/>
      <c r="H35" s="11">
        <v>22</v>
      </c>
      <c r="I35" s="11">
        <f t="shared" si="0"/>
        <v>61</v>
      </c>
      <c r="J35" s="12">
        <v>1310</v>
      </c>
      <c r="K35" s="50">
        <f>K33</f>
        <v>0</v>
      </c>
      <c r="L35" s="12">
        <f t="shared" si="1"/>
        <v>0</v>
      </c>
      <c r="M35" s="12">
        <f t="shared" si="2"/>
        <v>0</v>
      </c>
      <c r="N35" s="12">
        <f t="shared" si="3"/>
        <v>0</v>
      </c>
      <c r="O35" s="12">
        <f t="shared" si="4"/>
        <v>0</v>
      </c>
      <c r="P35" s="25">
        <f t="shared" si="5"/>
        <v>0</v>
      </c>
      <c r="Q35" s="25">
        <f t="shared" si="6"/>
        <v>0</v>
      </c>
    </row>
    <row r="36" spans="2:17" ht="16.5" thickBot="1" x14ac:dyDescent="0.3">
      <c r="B36" s="49" t="s">
        <v>62</v>
      </c>
      <c r="C36" s="13" t="s">
        <v>18</v>
      </c>
      <c r="D36" s="11">
        <v>20</v>
      </c>
      <c r="E36" s="11"/>
      <c r="F36" s="11"/>
      <c r="G36" s="11">
        <v>35</v>
      </c>
      <c r="H36" s="11">
        <v>6</v>
      </c>
      <c r="I36" s="11">
        <f t="shared" si="0"/>
        <v>61</v>
      </c>
      <c r="J36" s="12">
        <v>1310</v>
      </c>
      <c r="K36" s="50">
        <f>K33</f>
        <v>0</v>
      </c>
      <c r="L36" s="12">
        <f>D36*K36</f>
        <v>0</v>
      </c>
      <c r="M36" s="12">
        <f t="shared" si="2"/>
        <v>0</v>
      </c>
      <c r="N36" s="12">
        <f t="shared" si="3"/>
        <v>0</v>
      </c>
      <c r="O36" s="12">
        <f t="shared" si="4"/>
        <v>0</v>
      </c>
      <c r="P36" s="25">
        <f t="shared" si="5"/>
        <v>0</v>
      </c>
      <c r="Q36" s="25">
        <f t="shared" si="6"/>
        <v>0</v>
      </c>
    </row>
    <row r="37" spans="2:17" ht="32.25" thickBot="1" x14ac:dyDescent="0.3">
      <c r="B37" s="49" t="s">
        <v>62</v>
      </c>
      <c r="C37" s="10" t="s">
        <v>19</v>
      </c>
      <c r="D37" s="11">
        <v>40</v>
      </c>
      <c r="E37" s="11">
        <v>17</v>
      </c>
      <c r="F37" s="11">
        <v>16</v>
      </c>
      <c r="G37" s="11">
        <v>21</v>
      </c>
      <c r="H37" s="11"/>
      <c r="I37" s="11">
        <f t="shared" si="0"/>
        <v>94</v>
      </c>
      <c r="J37" s="12">
        <v>1310</v>
      </c>
      <c r="K37" s="50">
        <f>K33</f>
        <v>0</v>
      </c>
      <c r="L37" s="12">
        <f t="shared" si="1"/>
        <v>0</v>
      </c>
      <c r="M37" s="12">
        <f t="shared" si="2"/>
        <v>0</v>
      </c>
      <c r="N37" s="12">
        <f t="shared" si="3"/>
        <v>0</v>
      </c>
      <c r="O37" s="12">
        <f t="shared" si="4"/>
        <v>0</v>
      </c>
      <c r="P37" s="25">
        <f t="shared" si="5"/>
        <v>0</v>
      </c>
      <c r="Q37" s="25">
        <f t="shared" si="6"/>
        <v>0</v>
      </c>
    </row>
    <row r="38" spans="2:17" ht="16.5" thickBot="1" x14ac:dyDescent="0.3">
      <c r="B38" s="23" t="s">
        <v>63</v>
      </c>
      <c r="C38" s="14" t="s">
        <v>20</v>
      </c>
      <c r="D38" s="11"/>
      <c r="E38" s="11">
        <v>4</v>
      </c>
      <c r="F38" s="11">
        <v>6</v>
      </c>
      <c r="G38" s="11"/>
      <c r="H38" s="11"/>
      <c r="I38" s="11">
        <f t="shared" si="0"/>
        <v>10</v>
      </c>
      <c r="J38" s="15">
        <v>1495</v>
      </c>
      <c r="K38" s="30"/>
      <c r="L38" s="12">
        <f t="shared" si="1"/>
        <v>0</v>
      </c>
      <c r="M38" s="12">
        <f t="shared" si="2"/>
        <v>0</v>
      </c>
      <c r="N38" s="12">
        <f t="shared" si="3"/>
        <v>0</v>
      </c>
      <c r="O38" s="12">
        <f t="shared" si="4"/>
        <v>0</v>
      </c>
      <c r="P38" s="25">
        <f t="shared" si="5"/>
        <v>0</v>
      </c>
      <c r="Q38" s="25">
        <f t="shared" si="6"/>
        <v>0</v>
      </c>
    </row>
    <row r="39" spans="2:17" ht="16.5" thickBot="1" x14ac:dyDescent="0.3">
      <c r="B39" s="49" t="s">
        <v>62</v>
      </c>
      <c r="C39" s="16" t="s">
        <v>21</v>
      </c>
      <c r="D39" s="11">
        <v>45</v>
      </c>
      <c r="E39" s="11">
        <v>35</v>
      </c>
      <c r="F39" s="11">
        <v>20</v>
      </c>
      <c r="G39" s="11"/>
      <c r="H39" s="11"/>
      <c r="I39" s="11">
        <f t="shared" si="0"/>
        <v>100</v>
      </c>
      <c r="J39" s="12">
        <v>1310</v>
      </c>
      <c r="K39" s="51">
        <f>K33</f>
        <v>0</v>
      </c>
      <c r="L39" s="12">
        <f t="shared" si="1"/>
        <v>0</v>
      </c>
      <c r="M39" s="12">
        <f t="shared" si="2"/>
        <v>0</v>
      </c>
      <c r="N39" s="12">
        <f t="shared" si="3"/>
        <v>0</v>
      </c>
      <c r="O39" s="12">
        <f t="shared" si="4"/>
        <v>0</v>
      </c>
      <c r="P39" s="25">
        <f t="shared" si="5"/>
        <v>0</v>
      </c>
      <c r="Q39" s="25">
        <f t="shared" si="6"/>
        <v>0</v>
      </c>
    </row>
    <row r="40" spans="2:17" ht="16.5" thickBot="1" x14ac:dyDescent="0.3">
      <c r="B40" s="49" t="s">
        <v>62</v>
      </c>
      <c r="C40" s="16" t="s">
        <v>22</v>
      </c>
      <c r="D40" s="11">
        <v>10</v>
      </c>
      <c r="E40" s="11">
        <v>8</v>
      </c>
      <c r="F40" s="11"/>
      <c r="G40" s="11">
        <v>4</v>
      </c>
      <c r="H40" s="11"/>
      <c r="I40" s="11">
        <f t="shared" si="0"/>
        <v>22</v>
      </c>
      <c r="J40" s="12">
        <v>1310</v>
      </c>
      <c r="K40" s="50">
        <f>K33</f>
        <v>0</v>
      </c>
      <c r="L40" s="12">
        <f t="shared" si="1"/>
        <v>0</v>
      </c>
      <c r="M40" s="12">
        <f t="shared" si="2"/>
        <v>0</v>
      </c>
      <c r="N40" s="12">
        <f t="shared" si="3"/>
        <v>0</v>
      </c>
      <c r="O40" s="12">
        <f t="shared" si="4"/>
        <v>0</v>
      </c>
      <c r="P40" s="25">
        <f t="shared" si="5"/>
        <v>0</v>
      </c>
      <c r="Q40" s="25">
        <f t="shared" si="6"/>
        <v>0</v>
      </c>
    </row>
    <row r="41" spans="2:17" ht="16.5" thickBot="1" x14ac:dyDescent="0.3">
      <c r="B41" s="49" t="s">
        <v>62</v>
      </c>
      <c r="C41" s="14" t="s">
        <v>23</v>
      </c>
      <c r="D41" s="11"/>
      <c r="E41" s="11">
        <v>2</v>
      </c>
      <c r="F41" s="11">
        <v>1</v>
      </c>
      <c r="G41" s="11"/>
      <c r="H41" s="11"/>
      <c r="I41" s="11">
        <f t="shared" si="0"/>
        <v>3</v>
      </c>
      <c r="J41" s="12">
        <v>1310</v>
      </c>
      <c r="K41" s="51">
        <f>K33</f>
        <v>0</v>
      </c>
      <c r="L41" s="12">
        <f t="shared" si="1"/>
        <v>0</v>
      </c>
      <c r="M41" s="12">
        <f t="shared" si="2"/>
        <v>0</v>
      </c>
      <c r="N41" s="12">
        <f t="shared" si="3"/>
        <v>0</v>
      </c>
      <c r="O41" s="12">
        <f t="shared" si="4"/>
        <v>0</v>
      </c>
      <c r="P41" s="25">
        <f t="shared" si="5"/>
        <v>0</v>
      </c>
      <c r="Q41" s="25">
        <f t="shared" si="6"/>
        <v>0</v>
      </c>
    </row>
    <row r="42" spans="2:17" ht="16.5" thickBot="1" x14ac:dyDescent="0.3">
      <c r="B42" s="49" t="s">
        <v>62</v>
      </c>
      <c r="C42" s="17" t="s">
        <v>24</v>
      </c>
      <c r="D42" s="11">
        <v>5</v>
      </c>
      <c r="E42" s="11">
        <v>12</v>
      </c>
      <c r="F42" s="11"/>
      <c r="G42" s="11"/>
      <c r="H42" s="11">
        <v>11</v>
      </c>
      <c r="I42" s="11">
        <f t="shared" si="0"/>
        <v>28</v>
      </c>
      <c r="J42" s="12">
        <v>1310</v>
      </c>
      <c r="K42" s="51">
        <f>K33</f>
        <v>0</v>
      </c>
      <c r="L42" s="12">
        <f t="shared" si="1"/>
        <v>0</v>
      </c>
      <c r="M42" s="12">
        <f t="shared" si="2"/>
        <v>0</v>
      </c>
      <c r="N42" s="12">
        <f t="shared" si="3"/>
        <v>0</v>
      </c>
      <c r="O42" s="12">
        <f t="shared" si="4"/>
        <v>0</v>
      </c>
      <c r="P42" s="25">
        <f t="shared" si="5"/>
        <v>0</v>
      </c>
      <c r="Q42" s="25">
        <f t="shared" si="6"/>
        <v>0</v>
      </c>
    </row>
    <row r="43" spans="2:17" ht="16.5" thickBot="1" x14ac:dyDescent="0.3">
      <c r="B43" s="23" t="s">
        <v>63</v>
      </c>
      <c r="C43" s="14" t="s">
        <v>25</v>
      </c>
      <c r="D43" s="11"/>
      <c r="E43" s="11">
        <v>10</v>
      </c>
      <c r="F43" s="11"/>
      <c r="G43" s="11"/>
      <c r="H43" s="11"/>
      <c r="I43" s="11">
        <f t="shared" si="0"/>
        <v>10</v>
      </c>
      <c r="J43" s="15">
        <v>1495</v>
      </c>
      <c r="K43" s="53">
        <f>K38</f>
        <v>0</v>
      </c>
      <c r="L43" s="12">
        <f t="shared" si="1"/>
        <v>0</v>
      </c>
      <c r="M43" s="12">
        <f t="shared" si="2"/>
        <v>0</v>
      </c>
      <c r="N43" s="12">
        <f t="shared" si="3"/>
        <v>0</v>
      </c>
      <c r="O43" s="12">
        <f t="shared" si="4"/>
        <v>0</v>
      </c>
      <c r="P43" s="25">
        <f t="shared" si="5"/>
        <v>0</v>
      </c>
      <c r="Q43" s="25">
        <f t="shared" si="6"/>
        <v>0</v>
      </c>
    </row>
    <row r="44" spans="2:17" ht="32.25" thickBot="1" x14ac:dyDescent="0.3">
      <c r="B44" s="49" t="s">
        <v>62</v>
      </c>
      <c r="C44" s="17" t="s">
        <v>26</v>
      </c>
      <c r="D44" s="11"/>
      <c r="E44" s="11">
        <v>15</v>
      </c>
      <c r="F44" s="11"/>
      <c r="G44" s="11"/>
      <c r="H44" s="11">
        <v>15</v>
      </c>
      <c r="I44" s="11">
        <f t="shared" si="0"/>
        <v>30</v>
      </c>
      <c r="J44" s="12">
        <v>1310</v>
      </c>
      <c r="K44" s="51">
        <f>K33</f>
        <v>0</v>
      </c>
      <c r="L44" s="12">
        <f t="shared" si="1"/>
        <v>0</v>
      </c>
      <c r="M44" s="12">
        <f t="shared" si="2"/>
        <v>0</v>
      </c>
      <c r="N44" s="12">
        <f t="shared" si="3"/>
        <v>0</v>
      </c>
      <c r="O44" s="12">
        <f t="shared" si="4"/>
        <v>0</v>
      </c>
      <c r="P44" s="25">
        <f t="shared" si="5"/>
        <v>0</v>
      </c>
      <c r="Q44" s="25">
        <f t="shared" si="6"/>
        <v>0</v>
      </c>
    </row>
    <row r="45" spans="2:17" ht="32.25" thickBot="1" x14ac:dyDescent="0.3">
      <c r="B45" s="24" t="s">
        <v>65</v>
      </c>
      <c r="C45" s="17" t="s">
        <v>27</v>
      </c>
      <c r="D45" s="11">
        <v>40</v>
      </c>
      <c r="E45" s="11">
        <v>20</v>
      </c>
      <c r="F45" s="11">
        <v>30</v>
      </c>
      <c r="G45" s="11"/>
      <c r="H45" s="11"/>
      <c r="I45" s="11">
        <f t="shared" si="0"/>
        <v>90</v>
      </c>
      <c r="J45" s="15">
        <v>1050</v>
      </c>
      <c r="K45" s="30"/>
      <c r="L45" s="12">
        <f t="shared" si="1"/>
        <v>0</v>
      </c>
      <c r="M45" s="12">
        <f t="shared" si="2"/>
        <v>0</v>
      </c>
      <c r="N45" s="12">
        <f t="shared" si="3"/>
        <v>0</v>
      </c>
      <c r="O45" s="12">
        <f t="shared" si="4"/>
        <v>0</v>
      </c>
      <c r="P45" s="25">
        <f t="shared" si="5"/>
        <v>0</v>
      </c>
      <c r="Q45" s="25">
        <f t="shared" si="6"/>
        <v>0</v>
      </c>
    </row>
    <row r="46" spans="2:17" ht="32.25" thickBot="1" x14ac:dyDescent="0.3">
      <c r="B46" s="49" t="s">
        <v>62</v>
      </c>
      <c r="C46" s="18" t="s">
        <v>28</v>
      </c>
      <c r="D46" s="11">
        <v>50</v>
      </c>
      <c r="E46" s="11">
        <v>40</v>
      </c>
      <c r="F46" s="11">
        <v>56</v>
      </c>
      <c r="G46" s="11">
        <v>50</v>
      </c>
      <c r="H46" s="11">
        <v>25</v>
      </c>
      <c r="I46" s="11">
        <f t="shared" si="0"/>
        <v>221</v>
      </c>
      <c r="J46" s="12">
        <v>1310</v>
      </c>
      <c r="K46" s="51">
        <f>K33</f>
        <v>0</v>
      </c>
      <c r="L46" s="12">
        <f t="shared" si="1"/>
        <v>0</v>
      </c>
      <c r="M46" s="12">
        <f t="shared" si="2"/>
        <v>0</v>
      </c>
      <c r="N46" s="12">
        <f t="shared" si="3"/>
        <v>0</v>
      </c>
      <c r="O46" s="12">
        <f t="shared" si="4"/>
        <v>0</v>
      </c>
      <c r="P46" s="25">
        <f t="shared" si="5"/>
        <v>0</v>
      </c>
      <c r="Q46" s="25">
        <f t="shared" si="6"/>
        <v>0</v>
      </c>
    </row>
    <row r="47" spans="2:17" ht="16.5" thickBot="1" x14ac:dyDescent="0.3">
      <c r="B47" s="49" t="s">
        <v>62</v>
      </c>
      <c r="C47" s="19" t="s">
        <v>29</v>
      </c>
      <c r="D47" s="11">
        <v>10</v>
      </c>
      <c r="E47" s="11"/>
      <c r="F47" s="11">
        <v>3</v>
      </c>
      <c r="G47" s="11">
        <v>15</v>
      </c>
      <c r="H47" s="11">
        <v>40</v>
      </c>
      <c r="I47" s="11">
        <f t="shared" si="0"/>
        <v>68</v>
      </c>
      <c r="J47" s="12">
        <v>1310</v>
      </c>
      <c r="K47" s="51">
        <f>K33</f>
        <v>0</v>
      </c>
      <c r="L47" s="12">
        <f t="shared" si="1"/>
        <v>0</v>
      </c>
      <c r="M47" s="12">
        <f t="shared" si="2"/>
        <v>0</v>
      </c>
      <c r="N47" s="12">
        <f t="shared" si="3"/>
        <v>0</v>
      </c>
      <c r="O47" s="12">
        <f t="shared" si="4"/>
        <v>0</v>
      </c>
      <c r="P47" s="25">
        <f t="shared" si="5"/>
        <v>0</v>
      </c>
      <c r="Q47" s="25">
        <f t="shared" si="6"/>
        <v>0</v>
      </c>
    </row>
    <row r="48" spans="2:17" ht="16.5" thickBot="1" x14ac:dyDescent="0.3">
      <c r="B48" s="49" t="s">
        <v>62</v>
      </c>
      <c r="C48" s="19" t="s">
        <v>30</v>
      </c>
      <c r="D48" s="11">
        <v>10</v>
      </c>
      <c r="E48" s="11"/>
      <c r="F48" s="11">
        <v>6</v>
      </c>
      <c r="G48" s="11"/>
      <c r="H48" s="11">
        <v>5</v>
      </c>
      <c r="I48" s="11">
        <f t="shared" si="0"/>
        <v>21</v>
      </c>
      <c r="J48" s="12">
        <v>1310</v>
      </c>
      <c r="K48" s="51">
        <f>K33</f>
        <v>0</v>
      </c>
      <c r="L48" s="12">
        <f t="shared" si="1"/>
        <v>0</v>
      </c>
      <c r="M48" s="12">
        <f t="shared" si="2"/>
        <v>0</v>
      </c>
      <c r="N48" s="12">
        <f t="shared" si="3"/>
        <v>0</v>
      </c>
      <c r="O48" s="12">
        <f t="shared" si="4"/>
        <v>0</v>
      </c>
      <c r="P48" s="25">
        <f t="shared" si="5"/>
        <v>0</v>
      </c>
      <c r="Q48" s="25">
        <f t="shared" si="6"/>
        <v>0</v>
      </c>
    </row>
    <row r="49" spans="1:17" ht="32.25" thickBot="1" x14ac:dyDescent="0.3">
      <c r="B49" s="23" t="s">
        <v>63</v>
      </c>
      <c r="C49" s="20" t="s">
        <v>31</v>
      </c>
      <c r="D49" s="11">
        <v>30</v>
      </c>
      <c r="E49" s="11">
        <v>34</v>
      </c>
      <c r="F49" s="11">
        <v>21</v>
      </c>
      <c r="G49" s="11">
        <v>4</v>
      </c>
      <c r="H49" s="11">
        <v>34</v>
      </c>
      <c r="I49" s="11">
        <f t="shared" si="0"/>
        <v>123</v>
      </c>
      <c r="J49" s="15">
        <v>1495</v>
      </c>
      <c r="K49" s="51">
        <f>K43</f>
        <v>0</v>
      </c>
      <c r="L49" s="12">
        <f t="shared" si="1"/>
        <v>0</v>
      </c>
      <c r="M49" s="12">
        <f t="shared" si="2"/>
        <v>0</v>
      </c>
      <c r="N49" s="12">
        <f t="shared" si="3"/>
        <v>0</v>
      </c>
      <c r="O49" s="12">
        <f t="shared" si="4"/>
        <v>0</v>
      </c>
      <c r="P49" s="25">
        <f t="shared" si="5"/>
        <v>0</v>
      </c>
      <c r="Q49" s="25">
        <f t="shared" si="6"/>
        <v>0</v>
      </c>
    </row>
    <row r="50" spans="1:17" ht="16.5" thickBot="1" x14ac:dyDescent="0.3">
      <c r="B50" s="23" t="s">
        <v>63</v>
      </c>
      <c r="C50" s="20" t="s">
        <v>32</v>
      </c>
      <c r="D50" s="11">
        <v>15</v>
      </c>
      <c r="E50" s="11">
        <v>13</v>
      </c>
      <c r="F50" s="11">
        <v>15</v>
      </c>
      <c r="G50" s="11"/>
      <c r="H50" s="11">
        <v>41</v>
      </c>
      <c r="I50" s="11">
        <f t="shared" si="0"/>
        <v>84</v>
      </c>
      <c r="J50" s="15">
        <v>1495</v>
      </c>
      <c r="K50" s="51">
        <f>K43</f>
        <v>0</v>
      </c>
      <c r="L50" s="12">
        <f t="shared" si="1"/>
        <v>0</v>
      </c>
      <c r="M50" s="12">
        <f t="shared" si="2"/>
        <v>0</v>
      </c>
      <c r="N50" s="12">
        <f t="shared" si="3"/>
        <v>0</v>
      </c>
      <c r="O50" s="12">
        <f t="shared" si="4"/>
        <v>0</v>
      </c>
      <c r="P50" s="25">
        <f t="shared" si="5"/>
        <v>0</v>
      </c>
      <c r="Q50" s="25">
        <f t="shared" si="6"/>
        <v>0</v>
      </c>
    </row>
    <row r="51" spans="1:17" ht="16.5" thickBot="1" x14ac:dyDescent="0.3">
      <c r="B51" s="23" t="s">
        <v>63</v>
      </c>
      <c r="C51" s="20" t="s">
        <v>33</v>
      </c>
      <c r="D51" s="11">
        <v>1</v>
      </c>
      <c r="E51" s="11">
        <v>2</v>
      </c>
      <c r="F51" s="11">
        <v>1</v>
      </c>
      <c r="G51" s="11"/>
      <c r="H51" s="11">
        <v>1</v>
      </c>
      <c r="I51" s="11">
        <f t="shared" si="0"/>
        <v>5</v>
      </c>
      <c r="J51" s="15">
        <v>1495</v>
      </c>
      <c r="K51" s="51">
        <f>K43</f>
        <v>0</v>
      </c>
      <c r="L51" s="12">
        <f t="shared" si="1"/>
        <v>0</v>
      </c>
      <c r="M51" s="12">
        <f t="shared" si="2"/>
        <v>0</v>
      </c>
      <c r="N51" s="12">
        <f t="shared" si="3"/>
        <v>0</v>
      </c>
      <c r="O51" s="12">
        <f t="shared" si="4"/>
        <v>0</v>
      </c>
      <c r="P51" s="25">
        <f t="shared" si="5"/>
        <v>0</v>
      </c>
      <c r="Q51" s="25">
        <f t="shared" si="6"/>
        <v>0</v>
      </c>
    </row>
    <row r="52" spans="1:17" ht="16.5" thickBot="1" x14ac:dyDescent="0.3">
      <c r="B52" s="23" t="s">
        <v>63</v>
      </c>
      <c r="C52" s="20" t="s">
        <v>34</v>
      </c>
      <c r="D52" s="11">
        <v>20</v>
      </c>
      <c r="E52" s="11">
        <v>7</v>
      </c>
      <c r="F52" s="11">
        <v>5</v>
      </c>
      <c r="G52" s="11"/>
      <c r="H52" s="11"/>
      <c r="I52" s="11">
        <f t="shared" si="0"/>
        <v>32</v>
      </c>
      <c r="J52" s="15">
        <v>1495</v>
      </c>
      <c r="K52" s="51">
        <f>K43</f>
        <v>0</v>
      </c>
      <c r="L52" s="12">
        <f t="shared" si="1"/>
        <v>0</v>
      </c>
      <c r="M52" s="12">
        <f t="shared" si="2"/>
        <v>0</v>
      </c>
      <c r="N52" s="12">
        <f t="shared" si="3"/>
        <v>0</v>
      </c>
      <c r="O52" s="12">
        <f t="shared" si="4"/>
        <v>0</v>
      </c>
      <c r="P52" s="25">
        <f t="shared" si="5"/>
        <v>0</v>
      </c>
      <c r="Q52" s="25">
        <f t="shared" si="6"/>
        <v>0</v>
      </c>
    </row>
    <row r="53" spans="1:17" ht="32.25" thickBot="1" x14ac:dyDescent="0.3">
      <c r="B53" s="23" t="s">
        <v>63</v>
      </c>
      <c r="C53" s="20" t="s">
        <v>35</v>
      </c>
      <c r="D53" s="11">
        <v>5</v>
      </c>
      <c r="E53" s="11">
        <v>5</v>
      </c>
      <c r="F53" s="11">
        <v>5</v>
      </c>
      <c r="G53" s="11"/>
      <c r="H53" s="11">
        <v>9</v>
      </c>
      <c r="I53" s="11">
        <f t="shared" si="0"/>
        <v>24</v>
      </c>
      <c r="J53" s="15">
        <v>1495</v>
      </c>
      <c r="K53" s="51">
        <f>K43</f>
        <v>0</v>
      </c>
      <c r="L53" s="12">
        <f t="shared" si="1"/>
        <v>0</v>
      </c>
      <c r="M53" s="12">
        <f t="shared" si="2"/>
        <v>0</v>
      </c>
      <c r="N53" s="12">
        <f t="shared" si="3"/>
        <v>0</v>
      </c>
      <c r="O53" s="12">
        <f t="shared" si="4"/>
        <v>0</v>
      </c>
      <c r="P53" s="25">
        <f t="shared" si="5"/>
        <v>0</v>
      </c>
      <c r="Q53" s="25">
        <f t="shared" si="6"/>
        <v>0</v>
      </c>
    </row>
    <row r="54" spans="1:17" ht="16.5" thickBot="1" x14ac:dyDescent="0.3">
      <c r="C54" s="21" t="s">
        <v>36</v>
      </c>
      <c r="D54" s="46">
        <f t="shared" ref="D54:I54" si="7">SUM(D33:D53)</f>
        <v>301</v>
      </c>
      <c r="E54" s="46">
        <f>SUM(E33:E53)</f>
        <v>272</v>
      </c>
      <c r="F54" s="46">
        <v>256</v>
      </c>
      <c r="G54" s="46">
        <f t="shared" si="7"/>
        <v>129</v>
      </c>
      <c r="H54" s="46">
        <f t="shared" si="7"/>
        <v>254</v>
      </c>
      <c r="I54" s="46">
        <f t="shared" si="7"/>
        <v>1212</v>
      </c>
      <c r="J54" s="22">
        <f>(I33*J33)+(I34*J34)+(I35*J35)+(I36*J36)+(I37*J37)+(I38*J38)+(I39*J39)+(I40*J40)+(I41*J41)+(I42*J42)+(I43*J43)+(I44*J44)+(I45*J45)+(I46*J46)+(I47*J47)+(I48*J48)+(I49*J49)+(I50*J50)+(I51*J51)+(I52*J52)+(I53*J53)</f>
        <v>1617600</v>
      </c>
      <c r="K54" s="52"/>
      <c r="L54" s="22">
        <f>SUM(L33:L53)</f>
        <v>0</v>
      </c>
      <c r="M54" s="22">
        <f t="shared" ref="M54:P54" si="8">SUM(M33:M53)</f>
        <v>0</v>
      </c>
      <c r="N54" s="22">
        <f>SUM(N33:N53)</f>
        <v>0</v>
      </c>
      <c r="O54" s="22">
        <f t="shared" si="8"/>
        <v>0</v>
      </c>
      <c r="P54" s="27">
        <f t="shared" si="8"/>
        <v>0</v>
      </c>
      <c r="Q54" s="28">
        <f>SUM(Q33:Q53)</f>
        <v>0</v>
      </c>
    </row>
    <row r="55" spans="1:17" ht="15.75" x14ac:dyDescent="0.25">
      <c r="C55" s="39"/>
      <c r="D55" s="40"/>
      <c r="E55" s="40"/>
      <c r="F55" s="39"/>
      <c r="G55" s="40"/>
      <c r="H55" s="40"/>
      <c r="I55" s="40"/>
      <c r="J55" s="41"/>
    </row>
    <row r="56" spans="1:17" ht="15.75" x14ac:dyDescent="0.25">
      <c r="B56" s="38"/>
      <c r="C56" s="39"/>
      <c r="D56" s="40"/>
      <c r="E56" s="40"/>
      <c r="F56" s="40"/>
      <c r="G56" s="40"/>
      <c r="H56" s="40"/>
      <c r="I56" s="40"/>
      <c r="J56" s="41"/>
    </row>
    <row r="57" spans="1:17" ht="15.75" x14ac:dyDescent="0.25">
      <c r="A57" t="s">
        <v>64</v>
      </c>
      <c r="C57" s="39"/>
      <c r="D57" s="40"/>
      <c r="E57" s="40"/>
      <c r="F57" s="40"/>
      <c r="G57" s="40"/>
      <c r="H57" s="40"/>
      <c r="I57" s="40"/>
      <c r="J57" s="41"/>
    </row>
    <row r="58" spans="1:17" ht="15.75" x14ac:dyDescent="0.25">
      <c r="A58" s="43"/>
      <c r="C58" s="39"/>
      <c r="D58" s="40"/>
      <c r="E58" s="40"/>
      <c r="F58" s="40"/>
      <c r="G58" s="40"/>
      <c r="H58" s="40"/>
      <c r="I58" s="40"/>
      <c r="J58" s="41"/>
      <c r="L58" s="42"/>
      <c r="M58" s="42"/>
      <c r="N58" s="42"/>
      <c r="O58" s="42"/>
      <c r="P58" s="42"/>
    </row>
    <row r="59" spans="1:17" ht="15.75" x14ac:dyDescent="0.25">
      <c r="C59" s="39"/>
      <c r="D59" s="40"/>
      <c r="E59" s="40"/>
      <c r="F59" s="40"/>
      <c r="G59" s="40"/>
      <c r="H59" s="40"/>
      <c r="I59" s="40"/>
      <c r="J59" s="41"/>
      <c r="L59" s="42"/>
      <c r="M59" s="42"/>
      <c r="N59" s="42"/>
      <c r="O59" s="42"/>
      <c r="P59" s="42"/>
    </row>
    <row r="61" spans="1:17" x14ac:dyDescent="0.25">
      <c r="A61" s="31" t="s">
        <v>43</v>
      </c>
    </row>
    <row r="62" spans="1:17" ht="15.75" thickBot="1" x14ac:dyDescent="0.3">
      <c r="A62" s="31"/>
    </row>
    <row r="63" spans="1:17" x14ac:dyDescent="0.25">
      <c r="B63" s="32"/>
      <c r="C63" s="33" t="s">
        <v>41</v>
      </c>
    </row>
    <row r="64" spans="1:17" x14ac:dyDescent="0.25">
      <c r="B64" s="34" t="s">
        <v>44</v>
      </c>
      <c r="C64" s="36"/>
    </row>
    <row r="65" spans="1:3" ht="15.75" thickBot="1" x14ac:dyDescent="0.3">
      <c r="B65" s="35" t="s">
        <v>45</v>
      </c>
      <c r="C65" s="37"/>
    </row>
    <row r="67" spans="1:3" x14ac:dyDescent="0.25">
      <c r="A67" s="38" t="s">
        <v>67</v>
      </c>
    </row>
    <row r="68" spans="1:3" ht="15.75" thickBot="1" x14ac:dyDescent="0.3"/>
    <row r="69" spans="1:3" x14ac:dyDescent="0.25">
      <c r="B69" s="32"/>
      <c r="C69" s="33" t="s">
        <v>46</v>
      </c>
    </row>
    <row r="70" spans="1:3" x14ac:dyDescent="0.25">
      <c r="B70" s="34" t="s">
        <v>47</v>
      </c>
      <c r="C70" s="36"/>
    </row>
    <row r="71" spans="1:3" x14ac:dyDescent="0.25">
      <c r="B71" s="44" t="s">
        <v>49</v>
      </c>
      <c r="C71" s="45"/>
    </row>
    <row r="72" spans="1:3" ht="15.75" thickBot="1" x14ac:dyDescent="0.3">
      <c r="B72" s="35" t="s">
        <v>48</v>
      </c>
      <c r="C72" s="37"/>
    </row>
  </sheetData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CSdM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2025-05-23T08:45:53Z</dcterms:created>
  <dcterms:modified xsi:type="dcterms:W3CDTF">2025-06-18T08:35:00Z</dcterms:modified>
</cp:coreProperties>
</file>