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rxiu01\Departaments\Medi Ambient\RESIDUS\_SERVEI ASSESSORIA AMBIENS\_DEF\Cte 2\"/>
    </mc:Choice>
  </mc:AlternateContent>
  <bookViews>
    <workbookView xWindow="0" yWindow="0" windowWidth="28800" windowHeight="12180" activeTab="2"/>
  </bookViews>
  <sheets>
    <sheet name="Campanya" sheetId="3" r:id="rId1"/>
    <sheet name="Inversió" sheetId="2" r:id="rId2"/>
    <sheet name="Estudi econòmic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B37" i="3"/>
  <c r="D33" i="3"/>
  <c r="D32" i="3"/>
  <c r="D31" i="3"/>
  <c r="D34" i="3" s="1"/>
  <c r="B41" i="3" s="1"/>
  <c r="D26" i="3"/>
  <c r="D25" i="3"/>
  <c r="D24" i="3"/>
  <c r="D27" i="3" s="1"/>
  <c r="B40" i="3" s="1"/>
  <c r="D19" i="3"/>
  <c r="D18" i="3"/>
  <c r="D17" i="3"/>
  <c r="D20" i="3" s="1"/>
  <c r="D12" i="3"/>
  <c r="D11" i="3"/>
  <c r="D10" i="3"/>
  <c r="D13" i="3" s="1"/>
  <c r="B38" i="3" s="1"/>
  <c r="D4" i="3"/>
  <c r="D5" i="3"/>
  <c r="D3" i="3"/>
  <c r="D6" i="3" s="1"/>
  <c r="A40" i="3"/>
  <c r="A39" i="3"/>
  <c r="A38" i="3"/>
  <c r="A37" i="3"/>
  <c r="B42" i="3" l="1"/>
  <c r="D9" i="2" s="1"/>
  <c r="D10" i="2" l="1"/>
  <c r="F9" i="2"/>
  <c r="F10" i="2" s="1"/>
  <c r="G10" i="1" s="1"/>
  <c r="E23" i="1" l="1"/>
  <c r="F23" i="1"/>
  <c r="G23" i="1"/>
  <c r="H23" i="1"/>
  <c r="I23" i="1"/>
  <c r="D23" i="1"/>
  <c r="D22" i="1"/>
  <c r="D21" i="1"/>
  <c r="D19" i="1"/>
  <c r="D8" i="1"/>
  <c r="D7" i="1"/>
  <c r="E7" i="1" s="1"/>
  <c r="D5" i="1"/>
  <c r="F5" i="1" s="1"/>
  <c r="D11" i="1" l="1"/>
  <c r="E21" i="1"/>
  <c r="F21" i="1"/>
  <c r="E19" i="1"/>
  <c r="E22" i="1"/>
  <c r="F19" i="1"/>
  <c r="F22" i="1"/>
  <c r="E5" i="1"/>
  <c r="G5" i="1" s="1"/>
  <c r="F7" i="1"/>
  <c r="G7" i="1" s="1"/>
  <c r="H7" i="1" s="1"/>
  <c r="I7" i="1" s="1"/>
  <c r="E8" i="1"/>
  <c r="F8" i="1"/>
  <c r="G21" i="1" l="1"/>
  <c r="H21" i="1" s="1"/>
  <c r="I21" i="1" s="1"/>
  <c r="E11" i="1"/>
  <c r="G22" i="1"/>
  <c r="G19" i="1"/>
  <c r="H19" i="1" s="1"/>
  <c r="I19" i="1" s="1"/>
  <c r="G8" i="1"/>
  <c r="F11" i="1"/>
  <c r="H5" i="1"/>
  <c r="I5" i="1" s="1"/>
  <c r="G11" i="1"/>
  <c r="H8" i="1"/>
  <c r="I8" i="1" l="1"/>
  <c r="H22" i="1"/>
  <c r="I22" i="1" s="1"/>
  <c r="H10" i="1"/>
  <c r="I10" i="1" l="1"/>
  <c r="I11" i="1" s="1"/>
  <c r="H11" i="1"/>
</calcChain>
</file>

<file path=xl/sharedStrings.xml><?xml version="1.0" encoding="utf-8"?>
<sst xmlns="http://schemas.openxmlformats.org/spreadsheetml/2006/main" count="130" uniqueCount="49">
  <si>
    <t xml:space="preserve"> </t>
  </si>
  <si>
    <t>Equips</t>
  </si>
  <si>
    <t>€ per Jorn/unitat</t>
  </si>
  <si>
    <t>Total anual</t>
  </si>
  <si>
    <t>Despeses generals</t>
  </si>
  <si>
    <t>Benefici industrial</t>
  </si>
  <si>
    <t>Subtotal</t>
  </si>
  <si>
    <t>IVA</t>
  </si>
  <si>
    <t>Total</t>
  </si>
  <si>
    <t>INFORMADOR AMBIENTAL</t>
  </si>
  <si>
    <t>INSPECCIÓ DE SERVEIS</t>
  </si>
  <si>
    <t>AMORTITZACIONS</t>
  </si>
  <si>
    <t>Jornades/any</t>
  </si>
  <si>
    <t>SERVEI D'INFORMADOR AMBIENTAL</t>
  </si>
  <si>
    <t>SERVEI D'INSPECCIÓ DE SERVEIS</t>
  </si>
  <si>
    <t>SERVEI DE CONSULTORIA I ASSISTÈNCIA TÈCNICA</t>
  </si>
  <si>
    <t>CAMPANYA COMMUNICATIVA ANUAL*</t>
  </si>
  <si>
    <t>TOTAL CONTRACTE INSPECCIÓ I COMMUNICACIÓ 1r i 2n ANY</t>
  </si>
  <si>
    <t>*A consignar l'import total a repartir entre els dos primers anys.</t>
  </si>
  <si>
    <t>INSPECCIÓ DEL SERVEI, CAMPANYES DE COMUNICACIÓ I SUPORT TÈCNIC - 1R I 2N ANY</t>
  </si>
  <si>
    <t>INSPECCIÓ DEL SERVEI, CAMPANYES DE COMUNICACIÓ I SUPORT TÈCNIC -PER ANY DE PRÒRROGA</t>
  </si>
  <si>
    <t>TOTAL CONTRACTE INSPECCIÓ I COMMUNICACIÓ - PRÒRROGUES</t>
  </si>
  <si>
    <t>NÚM FITXA</t>
  </si>
  <si>
    <t>TAULA GENERAL D'INVERSIONS</t>
  </si>
  <si>
    <t>ANYS</t>
  </si>
  <si>
    <t>TOTAL INVERSIÓ</t>
  </si>
  <si>
    <t>Tº INTERÈS</t>
  </si>
  <si>
    <t>AMORTITZACIÓ/ANY</t>
  </si>
  <si>
    <t>TOTAL DISPONIBILITAT</t>
  </si>
  <si>
    <t>INVERSIÓ UNITÀRIA</t>
  </si>
  <si>
    <t>CONCEPTE</t>
  </si>
  <si>
    <t>ACCIÓ</t>
  </si>
  <si>
    <t>Unitats</t>
  </si>
  <si>
    <t>Preu unitari</t>
  </si>
  <si>
    <t>€ (sense IVA)</t>
  </si>
  <si>
    <t>ACCIONS PUBLICITÀRIES DEL NOU SERVEI</t>
  </si>
  <si>
    <t>IMPLANTACIÓ PORTA A PORTA GRANS PRODUCTORS</t>
  </si>
  <si>
    <t>IMPLANTACIÓ PORTA A PORTA A HOTELS I CÀMPINGS</t>
  </si>
  <si>
    <t>CAMPANYES DE REFORÇ DE RECOLLIDA TÈXTIL, OLI I DEIXALLERIA</t>
  </si>
  <si>
    <t>Usuaris domèstics</t>
  </si>
  <si>
    <t>Usuaris comercials</t>
  </si>
  <si>
    <t>Hotels i càmpings</t>
  </si>
  <si>
    <t>Total unitats</t>
  </si>
  <si>
    <t>Total unitats comerços</t>
  </si>
  <si>
    <t>…</t>
  </si>
  <si>
    <t>Unitats aproximades</t>
  </si>
  <si>
    <t>TOTAL (IVA EXCLÒS)</t>
  </si>
  <si>
    <t>CAMPANYA D'IMPLANTACIÓ INICIAL</t>
  </si>
  <si>
    <t>REFORÇ SERVEI DE RECOLLIDA DE VOLUMINOSOS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</si>
</sst>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Aptos Narrow"/>
      <family val="2"/>
    </font>
    <font>
      <sz val="9"/>
      <color rgb="FF000000"/>
      <name val="Aptos Narrow"/>
      <family val="2"/>
    </font>
    <font>
      <b/>
      <sz val="9"/>
      <color rgb="FF000000"/>
      <name val="Aptos Narrow"/>
      <family val="2"/>
    </font>
    <font>
      <sz val="9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indexed="8"/>
      <name val="Aptos Narrow"/>
      <family val="2"/>
    </font>
    <font>
      <sz val="10"/>
      <color indexed="8"/>
      <name val="Aptos Narrow"/>
      <family val="2"/>
    </font>
    <font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5" fillId="3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5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7" borderId="19" xfId="0" applyFont="1" applyFill="1" applyBorder="1" applyAlignment="1">
      <alignment horizontal="center" vertical="top" wrapText="1"/>
    </xf>
    <xf numFmtId="0" fontId="0" fillId="8" borderId="0" xfId="0" applyFill="1"/>
    <xf numFmtId="3" fontId="0" fillId="8" borderId="0" xfId="0" applyNumberFormat="1" applyFill="1"/>
    <xf numFmtId="0" fontId="2" fillId="9" borderId="0" xfId="0" applyFont="1" applyFill="1"/>
    <xf numFmtId="3" fontId="0" fillId="9" borderId="0" xfId="0" applyNumberFormat="1" applyFill="1"/>
    <xf numFmtId="0" fontId="0" fillId="9" borderId="0" xfId="0" applyFill="1"/>
    <xf numFmtId="3" fontId="0" fillId="0" borderId="0" xfId="0" applyNumberFormat="1"/>
    <xf numFmtId="44" fontId="2" fillId="9" borderId="0" xfId="0" applyNumberFormat="1" applyFont="1" applyFill="1"/>
    <xf numFmtId="0" fontId="10" fillId="0" borderId="0" xfId="0" applyFont="1"/>
    <xf numFmtId="0" fontId="0" fillId="9" borderId="2" xfId="0" applyFill="1" applyBorder="1"/>
    <xf numFmtId="44" fontId="0" fillId="0" borderId="2" xfId="2" applyFont="1" applyBorder="1"/>
    <xf numFmtId="0" fontId="0" fillId="0" borderId="2" xfId="0" applyBorder="1"/>
    <xf numFmtId="0" fontId="0" fillId="0" borderId="0" xfId="2" applyNumberFormat="1" applyFont="1"/>
    <xf numFmtId="164" fontId="0" fillId="0" borderId="2" xfId="1" applyNumberFormat="1" applyFont="1" applyBorder="1"/>
    <xf numFmtId="44" fontId="9" fillId="0" borderId="2" xfId="0" applyNumberFormat="1" applyFont="1" applyBorder="1" applyAlignment="1">
      <alignment vertical="top" wrapText="1"/>
    </xf>
    <xf numFmtId="8" fontId="9" fillId="0" borderId="20" xfId="0" applyNumberFormat="1" applyFont="1" applyBorder="1" applyAlignment="1">
      <alignment vertical="top" wrapText="1"/>
    </xf>
    <xf numFmtId="8" fontId="9" fillId="7" borderId="21" xfId="0" applyNumberFormat="1" applyFont="1" applyFill="1" applyBorder="1" applyAlignment="1">
      <alignment vertical="top" wrapText="1"/>
    </xf>
    <xf numFmtId="44" fontId="9" fillId="0" borderId="18" xfId="0" applyNumberFormat="1" applyFont="1" applyBorder="1" applyAlignment="1">
      <alignment vertical="top" wrapText="1"/>
    </xf>
    <xf numFmtId="43" fontId="6" fillId="10" borderId="2" xfId="1" applyFont="1" applyFill="1" applyBorder="1" applyAlignment="1">
      <alignment horizontal="right" vertical="center" wrapText="1"/>
    </xf>
    <xf numFmtId="8" fontId="4" fillId="10" borderId="2" xfId="0" applyNumberFormat="1" applyFont="1" applyFill="1" applyBorder="1" applyAlignment="1">
      <alignment horizontal="right" vertical="center" wrapText="1"/>
    </xf>
    <xf numFmtId="0" fontId="9" fillId="10" borderId="2" xfId="0" applyFont="1" applyFill="1" applyBorder="1" applyAlignment="1">
      <alignment vertical="top" wrapText="1"/>
    </xf>
    <xf numFmtId="0" fontId="0" fillId="10" borderId="0" xfId="0" applyFill="1"/>
    <xf numFmtId="3" fontId="0" fillId="10" borderId="0" xfId="0" applyNumberFormat="1" applyFill="1"/>
    <xf numFmtId="43" fontId="0" fillId="10" borderId="0" xfId="1" applyFont="1" applyFill="1"/>
    <xf numFmtId="44" fontId="0" fillId="10" borderId="0" xfId="2" applyFont="1" applyFill="1"/>
    <xf numFmtId="0" fontId="0" fillId="8" borderId="2" xfId="0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32" sqref="H32"/>
    </sheetView>
  </sheetViews>
  <sheetFormatPr baseColWidth="10" defaultRowHeight="14.25"/>
  <cols>
    <col min="1" max="1" width="100.625" bestFit="1" customWidth="1"/>
    <col min="6" max="6" width="20.75" bestFit="1" customWidth="1"/>
  </cols>
  <sheetData>
    <row r="1" spans="1:7">
      <c r="A1" s="11" t="s">
        <v>31</v>
      </c>
      <c r="B1" s="12" t="s">
        <v>32</v>
      </c>
      <c r="C1" s="11" t="s">
        <v>33</v>
      </c>
      <c r="D1" s="11" t="s">
        <v>34</v>
      </c>
      <c r="F1" s="35" t="s">
        <v>45</v>
      </c>
      <c r="G1" s="35"/>
    </row>
    <row r="2" spans="1:7" ht="15">
      <c r="A2" s="13" t="s">
        <v>35</v>
      </c>
      <c r="B2" s="14"/>
      <c r="C2" s="15"/>
      <c r="D2" s="15"/>
      <c r="F2" s="21" t="s">
        <v>39</v>
      </c>
      <c r="G2" s="23">
        <v>10657</v>
      </c>
    </row>
    <row r="3" spans="1:7">
      <c r="A3" s="31" t="s">
        <v>44</v>
      </c>
      <c r="B3" s="32" t="s">
        <v>44</v>
      </c>
      <c r="C3" s="33" t="s">
        <v>44</v>
      </c>
      <c r="D3" s="22" t="e">
        <f>B3*C3</f>
        <v>#VALUE!</v>
      </c>
      <c r="F3" s="21" t="s">
        <v>40</v>
      </c>
      <c r="G3" s="23">
        <v>250</v>
      </c>
    </row>
    <row r="4" spans="1:7">
      <c r="A4" s="31" t="s">
        <v>44</v>
      </c>
      <c r="B4" s="32" t="s">
        <v>44</v>
      </c>
      <c r="C4" s="34" t="s">
        <v>44</v>
      </c>
      <c r="D4" s="22" t="e">
        <f t="shared" ref="D4:D5" si="0">B4*C4</f>
        <v>#VALUE!</v>
      </c>
      <c r="F4" s="21" t="s">
        <v>41</v>
      </c>
      <c r="G4" s="23">
        <v>50</v>
      </c>
    </row>
    <row r="5" spans="1:7">
      <c r="A5" s="31" t="s">
        <v>44</v>
      </c>
      <c r="B5" s="32" t="s">
        <v>44</v>
      </c>
      <c r="C5" s="34" t="s">
        <v>44</v>
      </c>
      <c r="D5" s="22" t="e">
        <f t="shared" si="0"/>
        <v>#VALUE!</v>
      </c>
      <c r="F5" s="21" t="s">
        <v>42</v>
      </c>
      <c r="G5" s="23">
        <v>11000</v>
      </c>
    </row>
    <row r="6" spans="1:7" ht="15">
      <c r="A6" s="15" t="s">
        <v>6</v>
      </c>
      <c r="B6" s="14"/>
      <c r="C6" s="15"/>
      <c r="D6" s="17" t="e">
        <f>SUM(D3:D5)</f>
        <v>#VALUE!</v>
      </c>
      <c r="F6" s="21" t="s">
        <v>43</v>
      </c>
      <c r="G6" s="23">
        <v>1150</v>
      </c>
    </row>
    <row r="7" spans="1:7">
      <c r="B7" s="16"/>
    </row>
    <row r="8" spans="1:7">
      <c r="A8" s="11" t="s">
        <v>31</v>
      </c>
      <c r="B8" s="12" t="s">
        <v>32</v>
      </c>
      <c r="C8" s="11" t="s">
        <v>33</v>
      </c>
      <c r="D8" s="11" t="s">
        <v>34</v>
      </c>
    </row>
    <row r="9" spans="1:7" ht="15">
      <c r="A9" s="13" t="s">
        <v>36</v>
      </c>
      <c r="B9" s="14"/>
      <c r="C9" s="15"/>
      <c r="D9" s="15"/>
    </row>
    <row r="10" spans="1:7">
      <c r="A10" s="31" t="s">
        <v>44</v>
      </c>
      <c r="B10" s="32" t="s">
        <v>44</v>
      </c>
      <c r="C10" s="33" t="s">
        <v>44</v>
      </c>
      <c r="D10" s="22" t="e">
        <f>B10*C10</f>
        <v>#VALUE!</v>
      </c>
    </row>
    <row r="11" spans="1:7">
      <c r="A11" s="31" t="s">
        <v>44</v>
      </c>
      <c r="B11" s="32" t="s">
        <v>44</v>
      </c>
      <c r="C11" s="34" t="s">
        <v>44</v>
      </c>
      <c r="D11" s="22" t="e">
        <f t="shared" ref="D11:D12" si="1">B11*C11</f>
        <v>#VALUE!</v>
      </c>
    </row>
    <row r="12" spans="1:7">
      <c r="A12" s="31" t="s">
        <v>44</v>
      </c>
      <c r="B12" s="32" t="s">
        <v>44</v>
      </c>
      <c r="C12" s="34" t="s">
        <v>44</v>
      </c>
      <c r="D12" s="22" t="e">
        <f t="shared" si="1"/>
        <v>#VALUE!</v>
      </c>
    </row>
    <row r="13" spans="1:7" ht="15">
      <c r="A13" s="15" t="s">
        <v>6</v>
      </c>
      <c r="B13" s="14"/>
      <c r="C13" s="15"/>
      <c r="D13" s="17" t="e">
        <f>SUM(D10:D12)</f>
        <v>#VALUE!</v>
      </c>
    </row>
    <row r="14" spans="1:7">
      <c r="A14" s="18"/>
      <c r="B14" s="16"/>
    </row>
    <row r="15" spans="1:7">
      <c r="A15" s="11" t="s">
        <v>31</v>
      </c>
      <c r="B15" s="12" t="s">
        <v>32</v>
      </c>
      <c r="C15" s="11" t="s">
        <v>33</v>
      </c>
      <c r="D15" s="11" t="s">
        <v>34</v>
      </c>
    </row>
    <row r="16" spans="1:7" ht="15">
      <c r="A16" s="13" t="s">
        <v>37</v>
      </c>
      <c r="B16" s="14"/>
      <c r="C16" s="15"/>
      <c r="D16" s="15"/>
    </row>
    <row r="17" spans="1:4">
      <c r="A17" s="31" t="s">
        <v>44</v>
      </c>
      <c r="B17" s="32" t="s">
        <v>44</v>
      </c>
      <c r="C17" s="33" t="s">
        <v>44</v>
      </c>
      <c r="D17" s="22" t="e">
        <f>B17*C17</f>
        <v>#VALUE!</v>
      </c>
    </row>
    <row r="18" spans="1:4">
      <c r="A18" s="31" t="s">
        <v>44</v>
      </c>
      <c r="B18" s="32" t="s">
        <v>44</v>
      </c>
      <c r="C18" s="34" t="s">
        <v>44</v>
      </c>
      <c r="D18" s="22" t="e">
        <f t="shared" ref="D18:D19" si="2">B18*C18</f>
        <v>#VALUE!</v>
      </c>
    </row>
    <row r="19" spans="1:4">
      <c r="A19" s="31" t="s">
        <v>44</v>
      </c>
      <c r="B19" s="32" t="s">
        <v>44</v>
      </c>
      <c r="C19" s="34" t="s">
        <v>44</v>
      </c>
      <c r="D19" s="22" t="e">
        <f t="shared" si="2"/>
        <v>#VALUE!</v>
      </c>
    </row>
    <row r="20" spans="1:4" ht="15">
      <c r="A20" s="15" t="s">
        <v>6</v>
      </c>
      <c r="B20" s="14"/>
      <c r="C20" s="15"/>
      <c r="D20" s="17" t="e">
        <f>SUM(D17:D19)</f>
        <v>#VALUE!</v>
      </c>
    </row>
    <row r="21" spans="1:4">
      <c r="B21" s="16"/>
    </row>
    <row r="22" spans="1:4">
      <c r="A22" s="11" t="s">
        <v>31</v>
      </c>
      <c r="B22" s="12" t="s">
        <v>32</v>
      </c>
      <c r="C22" s="11" t="s">
        <v>33</v>
      </c>
      <c r="D22" s="11" t="s">
        <v>34</v>
      </c>
    </row>
    <row r="23" spans="1:4" ht="15">
      <c r="A23" s="13" t="s">
        <v>48</v>
      </c>
      <c r="B23" s="14"/>
      <c r="C23" s="15"/>
      <c r="D23" s="15"/>
    </row>
    <row r="24" spans="1:4">
      <c r="A24" s="31" t="s">
        <v>44</v>
      </c>
      <c r="B24" s="32" t="s">
        <v>44</v>
      </c>
      <c r="C24" s="33" t="s">
        <v>44</v>
      </c>
      <c r="D24" s="22" t="e">
        <f>B24*C24</f>
        <v>#VALUE!</v>
      </c>
    </row>
    <row r="25" spans="1:4">
      <c r="A25" s="31" t="s">
        <v>44</v>
      </c>
      <c r="B25" s="32" t="s">
        <v>44</v>
      </c>
      <c r="C25" s="34" t="s">
        <v>44</v>
      </c>
      <c r="D25" s="22" t="e">
        <f t="shared" ref="D25:D26" si="3">B25*C25</f>
        <v>#VALUE!</v>
      </c>
    </row>
    <row r="26" spans="1:4">
      <c r="A26" s="31" t="s">
        <v>44</v>
      </c>
      <c r="B26" s="32" t="s">
        <v>44</v>
      </c>
      <c r="C26" s="34" t="s">
        <v>44</v>
      </c>
      <c r="D26" s="22" t="e">
        <f t="shared" si="3"/>
        <v>#VALUE!</v>
      </c>
    </row>
    <row r="27" spans="1:4" ht="15">
      <c r="A27" s="15" t="s">
        <v>6</v>
      </c>
      <c r="B27" s="14"/>
      <c r="C27" s="15"/>
      <c r="D27" s="17" t="e">
        <f>SUM(D24:D26)</f>
        <v>#VALUE!</v>
      </c>
    </row>
    <row r="28" spans="1:4">
      <c r="B28" s="16"/>
    </row>
    <row r="29" spans="1:4">
      <c r="A29" s="11" t="s">
        <v>31</v>
      </c>
      <c r="B29" s="12" t="s">
        <v>32</v>
      </c>
      <c r="C29" s="11" t="s">
        <v>33</v>
      </c>
      <c r="D29" s="11" t="s">
        <v>34</v>
      </c>
    </row>
    <row r="30" spans="1:4" ht="15">
      <c r="A30" s="13" t="s">
        <v>38</v>
      </c>
      <c r="B30" s="14"/>
      <c r="C30" s="15"/>
      <c r="D30" s="15"/>
    </row>
    <row r="31" spans="1:4">
      <c r="A31" s="31" t="s">
        <v>44</v>
      </c>
      <c r="B31" s="32" t="s">
        <v>44</v>
      </c>
      <c r="C31" s="33" t="s">
        <v>44</v>
      </c>
      <c r="D31" s="22" t="e">
        <f>B31*C31</f>
        <v>#VALUE!</v>
      </c>
    </row>
    <row r="32" spans="1:4">
      <c r="A32" s="31" t="s">
        <v>44</v>
      </c>
      <c r="B32" s="32" t="s">
        <v>44</v>
      </c>
      <c r="C32" s="34" t="s">
        <v>44</v>
      </c>
      <c r="D32" s="22" t="e">
        <f t="shared" ref="D32:D33" si="4">B32*C32</f>
        <v>#VALUE!</v>
      </c>
    </row>
    <row r="33" spans="1:4">
      <c r="A33" s="31" t="s">
        <v>44</v>
      </c>
      <c r="B33" s="32" t="s">
        <v>44</v>
      </c>
      <c r="C33" s="34" t="s">
        <v>44</v>
      </c>
      <c r="D33" s="22" t="e">
        <f t="shared" si="4"/>
        <v>#VALUE!</v>
      </c>
    </row>
    <row r="34" spans="1:4" ht="15">
      <c r="A34" s="15" t="s">
        <v>6</v>
      </c>
      <c r="B34" s="14"/>
      <c r="C34" s="15"/>
      <c r="D34" s="17" t="e">
        <f>SUM(D31:D33)</f>
        <v>#VALUE!</v>
      </c>
    </row>
    <row r="35" spans="1:4">
      <c r="A35" s="18"/>
      <c r="B35" s="16"/>
    </row>
    <row r="36" spans="1:4">
      <c r="B36" s="16"/>
    </row>
    <row r="37" spans="1:4">
      <c r="A37" s="19" t="str">
        <f>A2</f>
        <v>ACCIONS PUBLICITÀRIES DEL NOU SERVEI</v>
      </c>
      <c r="B37" s="20" t="e">
        <f>D6</f>
        <v>#VALUE!</v>
      </c>
    </row>
    <row r="38" spans="1:4">
      <c r="A38" s="19" t="str">
        <f>A9</f>
        <v>IMPLANTACIÓ PORTA A PORTA GRANS PRODUCTORS</v>
      </c>
      <c r="B38" s="20" t="e">
        <f>D13</f>
        <v>#VALUE!</v>
      </c>
    </row>
    <row r="39" spans="1:4">
      <c r="A39" s="19" t="str">
        <f>A16</f>
        <v>IMPLANTACIÓ PORTA A PORTA A HOTELS I CÀMPINGS</v>
      </c>
      <c r="B39" s="20" t="e">
        <f>D20</f>
        <v>#VALUE!</v>
      </c>
    </row>
    <row r="40" spans="1:4">
      <c r="A40" s="19" t="str">
        <f>A23</f>
        <v>REFORÇ SERVEI DE RECOLLIDA DE VOLUMINOSOS</v>
      </c>
      <c r="B40" s="20" t="e">
        <f>D27</f>
        <v>#VALUE!</v>
      </c>
    </row>
    <row r="41" spans="1:4">
      <c r="A41" s="19" t="s">
        <v>38</v>
      </c>
      <c r="B41" s="20" t="e">
        <f>D34</f>
        <v>#VALUE!</v>
      </c>
    </row>
    <row r="42" spans="1:4">
      <c r="A42" s="21" t="s">
        <v>46</v>
      </c>
      <c r="B42" s="20" t="e">
        <f>B37+B38+B39+B40+B41</f>
        <v>#VALUE!</v>
      </c>
    </row>
  </sheetData>
  <mergeCells count="1"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zoomScale="175" zoomScaleNormal="175" workbookViewId="0">
      <selection activeCell="E21" sqref="E21"/>
    </sheetView>
  </sheetViews>
  <sheetFormatPr baseColWidth="10" defaultColWidth="8.875" defaultRowHeight="12.75"/>
  <cols>
    <col min="1" max="1" width="8.875" style="7"/>
    <col min="2" max="2" width="29.25" style="7" customWidth="1"/>
    <col min="3" max="6" width="15.625" style="7" customWidth="1"/>
    <col min="7" max="16384" width="8.875" style="7"/>
  </cols>
  <sheetData>
    <row r="2" spans="2:6">
      <c r="B2" s="40"/>
      <c r="C2" s="40"/>
      <c r="D2" s="40"/>
      <c r="E2" s="40"/>
      <c r="F2" s="40"/>
    </row>
    <row r="3" spans="2:6">
      <c r="B3" s="40"/>
      <c r="C3" s="40"/>
      <c r="D3" s="40"/>
      <c r="E3" s="40"/>
      <c r="F3" s="40"/>
    </row>
    <row r="4" spans="2:6" ht="13.5" thickBot="1"/>
    <row r="5" spans="2:6" ht="13.5" thickBot="1">
      <c r="B5" s="41" t="s">
        <v>22</v>
      </c>
      <c r="C5" s="42" t="s">
        <v>23</v>
      </c>
      <c r="D5" s="43"/>
      <c r="E5" s="43"/>
      <c r="F5" s="44"/>
    </row>
    <row r="6" spans="2:6" ht="13.5" thickBot="1">
      <c r="B6" s="41"/>
      <c r="C6" s="45"/>
      <c r="D6" s="46"/>
      <c r="E6" s="46"/>
      <c r="F6" s="47"/>
    </row>
    <row r="7" spans="2:6">
      <c r="B7" s="48" t="s">
        <v>30</v>
      </c>
      <c r="C7" s="48" t="s">
        <v>24</v>
      </c>
      <c r="D7" s="48" t="s">
        <v>29</v>
      </c>
      <c r="E7" s="48" t="s">
        <v>26</v>
      </c>
      <c r="F7" s="36" t="s">
        <v>27</v>
      </c>
    </row>
    <row r="8" spans="2:6" ht="13.5" thickBot="1">
      <c r="B8" s="49"/>
      <c r="C8" s="49"/>
      <c r="D8" s="49"/>
      <c r="E8" s="49"/>
      <c r="F8" s="37"/>
    </row>
    <row r="9" spans="2:6">
      <c r="B9" s="8" t="s">
        <v>47</v>
      </c>
      <c r="C9" s="9">
        <v>2</v>
      </c>
      <c r="D9" s="24" t="e">
        <f>Campanya!B42</f>
        <v>#VALUE!</v>
      </c>
      <c r="E9" s="30"/>
      <c r="F9" s="25" t="e">
        <f>-PMT(E9,C9,D9,0,0)</f>
        <v>#VALUE!</v>
      </c>
    </row>
    <row r="10" spans="2:6" ht="14.45" customHeight="1" thickBot="1">
      <c r="B10" s="38" t="s">
        <v>25</v>
      </c>
      <c r="C10" s="39"/>
      <c r="D10" s="27" t="e">
        <f>D9</f>
        <v>#VALUE!</v>
      </c>
      <c r="E10" s="10" t="s">
        <v>28</v>
      </c>
      <c r="F10" s="26" t="e">
        <f>F9</f>
        <v>#VALUE!</v>
      </c>
    </row>
  </sheetData>
  <mergeCells count="9">
    <mergeCell ref="F7:F8"/>
    <mergeCell ref="B10:C10"/>
    <mergeCell ref="B2:F3"/>
    <mergeCell ref="B5:B6"/>
    <mergeCell ref="C5:F6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60" zoomScaleNormal="160" workbookViewId="0">
      <selection activeCell="A26" sqref="A26"/>
    </sheetView>
  </sheetViews>
  <sheetFormatPr baseColWidth="10" defaultRowHeight="14.25"/>
  <cols>
    <col min="1" max="1" width="36" bestFit="1" customWidth="1"/>
    <col min="2" max="2" width="7.875" bestFit="1" customWidth="1"/>
    <col min="3" max="3" width="8.375" bestFit="1" customWidth="1"/>
    <col min="4" max="4" width="8.75" bestFit="1" customWidth="1"/>
    <col min="5" max="6" width="7.875" bestFit="1" customWidth="1"/>
    <col min="7" max="7" width="9.875" bestFit="1" customWidth="1"/>
    <col min="8" max="8" width="8.75" bestFit="1" customWidth="1"/>
    <col min="9" max="9" width="9.875" bestFit="1" customWidth="1"/>
  </cols>
  <sheetData>
    <row r="1" spans="1:9">
      <c r="A1" s="54" t="s">
        <v>19</v>
      </c>
      <c r="B1" s="54"/>
      <c r="C1" s="54"/>
      <c r="D1" s="54"/>
      <c r="E1" s="54"/>
      <c r="F1" s="54"/>
      <c r="G1" s="54"/>
      <c r="H1" s="54"/>
      <c r="I1" s="54"/>
    </row>
    <row r="2" spans="1:9" ht="36">
      <c r="A2" s="55" t="s">
        <v>1</v>
      </c>
      <c r="B2" s="55" t="s">
        <v>12</v>
      </c>
      <c r="C2" s="55" t="s">
        <v>2</v>
      </c>
      <c r="D2" s="55" t="s">
        <v>3</v>
      </c>
      <c r="E2" s="2" t="s">
        <v>4</v>
      </c>
      <c r="F2" s="2" t="s">
        <v>5</v>
      </c>
      <c r="G2" s="55" t="s">
        <v>6</v>
      </c>
      <c r="H2" s="2" t="s">
        <v>7</v>
      </c>
      <c r="I2" s="55" t="s">
        <v>8</v>
      </c>
    </row>
    <row r="3" spans="1:9">
      <c r="A3" s="56"/>
      <c r="B3" s="56"/>
      <c r="C3" s="56"/>
      <c r="D3" s="56"/>
      <c r="E3" s="5"/>
      <c r="F3" s="5"/>
      <c r="G3" s="56"/>
      <c r="H3" s="5"/>
      <c r="I3" s="56"/>
    </row>
    <row r="4" spans="1:9">
      <c r="A4" s="50" t="s">
        <v>9</v>
      </c>
      <c r="B4" s="50"/>
      <c r="C4" s="50"/>
      <c r="D4" s="50"/>
      <c r="E4" s="50"/>
      <c r="F4" s="50"/>
      <c r="G4" s="50"/>
      <c r="H4" s="50"/>
      <c r="I4" s="50"/>
    </row>
    <row r="5" spans="1:9">
      <c r="A5" s="1" t="s">
        <v>13</v>
      </c>
      <c r="B5" s="28">
        <v>0</v>
      </c>
      <c r="C5" s="28">
        <v>0</v>
      </c>
      <c r="D5" s="4">
        <f>C5*B5</f>
        <v>0</v>
      </c>
      <c r="E5" s="4">
        <f>$D5*E$3</f>
        <v>0</v>
      </c>
      <c r="F5" s="4">
        <f>$D5*F$3</f>
        <v>0</v>
      </c>
      <c r="G5" s="4">
        <f>D5+E5+F5</f>
        <v>0</v>
      </c>
      <c r="H5" s="4">
        <f>G5*H$3</f>
        <v>0</v>
      </c>
      <c r="I5" s="4">
        <f>G5+H5</f>
        <v>0</v>
      </c>
    </row>
    <row r="6" spans="1:9">
      <c r="A6" s="50" t="s">
        <v>10</v>
      </c>
      <c r="B6" s="50"/>
      <c r="C6" s="50"/>
      <c r="D6" s="50"/>
      <c r="E6" s="50"/>
      <c r="F6" s="50"/>
      <c r="G6" s="50"/>
      <c r="H6" s="50"/>
      <c r="I6" s="50"/>
    </row>
    <row r="7" spans="1:9">
      <c r="A7" s="1" t="s">
        <v>14</v>
      </c>
      <c r="B7" s="28">
        <v>0</v>
      </c>
      <c r="C7" s="28">
        <v>0</v>
      </c>
      <c r="D7" s="4">
        <f>C7*B7</f>
        <v>0</v>
      </c>
      <c r="E7" s="4">
        <f>$D7*E$3</f>
        <v>0</v>
      </c>
      <c r="F7" s="4">
        <f>$D7*F$3</f>
        <v>0</v>
      </c>
      <c r="G7" s="4">
        <f>D7+E7+F7</f>
        <v>0</v>
      </c>
      <c r="H7" s="4">
        <f>G7*H$3</f>
        <v>0</v>
      </c>
      <c r="I7" s="4">
        <f>G7+H7</f>
        <v>0</v>
      </c>
    </row>
    <row r="8" spans="1:9" ht="24">
      <c r="A8" s="1" t="s">
        <v>15</v>
      </c>
      <c r="B8" s="28">
        <v>0</v>
      </c>
      <c r="C8" s="28">
        <v>0</v>
      </c>
      <c r="D8" s="4">
        <f>C8*B8</f>
        <v>0</v>
      </c>
      <c r="E8" s="4">
        <f>$D8*E$3</f>
        <v>0</v>
      </c>
      <c r="F8" s="4">
        <f>$D8*F$3</f>
        <v>0</v>
      </c>
      <c r="G8" s="4">
        <f>D8+E8+F8</f>
        <v>0</v>
      </c>
      <c r="H8" s="4">
        <f>G8*H$3</f>
        <v>0</v>
      </c>
      <c r="I8" s="4">
        <f>G8+H8</f>
        <v>0</v>
      </c>
    </row>
    <row r="9" spans="1:9">
      <c r="A9" s="50" t="s">
        <v>11</v>
      </c>
      <c r="B9" s="50"/>
      <c r="C9" s="50"/>
      <c r="D9" s="50"/>
      <c r="E9" s="50"/>
      <c r="F9" s="50"/>
      <c r="G9" s="50"/>
      <c r="H9" s="50"/>
      <c r="I9" s="50"/>
    </row>
    <row r="10" spans="1:9">
      <c r="A10" s="1" t="s">
        <v>16</v>
      </c>
      <c r="B10" s="3" t="s">
        <v>0</v>
      </c>
      <c r="C10" s="1" t="s">
        <v>0</v>
      </c>
      <c r="D10" s="4"/>
      <c r="E10" s="4"/>
      <c r="F10" s="4"/>
      <c r="G10" s="29" t="e">
        <f>Inversió!F10</f>
        <v>#VALUE!</v>
      </c>
      <c r="H10" s="4" t="e">
        <f>G10*H$3</f>
        <v>#VALUE!</v>
      </c>
      <c r="I10" s="4" t="e">
        <f>G10+H10</f>
        <v>#VALUE!</v>
      </c>
    </row>
    <row r="11" spans="1:9">
      <c r="A11" s="51" t="s">
        <v>17</v>
      </c>
      <c r="B11" s="52"/>
      <c r="C11" s="53"/>
      <c r="D11" s="6">
        <f>D10+D8+D7+D5</f>
        <v>0</v>
      </c>
      <c r="E11" s="6">
        <f t="shared" ref="E11:I11" si="0">E10+E8+E7+E5</f>
        <v>0</v>
      </c>
      <c r="F11" s="6">
        <f t="shared" si="0"/>
        <v>0</v>
      </c>
      <c r="G11" s="6" t="e">
        <f t="shared" si="0"/>
        <v>#VALUE!</v>
      </c>
      <c r="H11" s="6" t="e">
        <f t="shared" si="0"/>
        <v>#VALUE!</v>
      </c>
      <c r="I11" s="6" t="e">
        <f t="shared" si="0"/>
        <v>#VALUE!</v>
      </c>
    </row>
    <row r="13" spans="1:9">
      <c r="A13" t="s">
        <v>18</v>
      </c>
    </row>
    <row r="15" spans="1:9">
      <c r="A15" s="54" t="s">
        <v>20</v>
      </c>
      <c r="B15" s="54"/>
      <c r="C15" s="54"/>
      <c r="D15" s="54"/>
      <c r="E15" s="54"/>
      <c r="F15" s="54"/>
      <c r="G15" s="54"/>
      <c r="H15" s="54"/>
      <c r="I15" s="54"/>
    </row>
    <row r="16" spans="1:9" ht="36">
      <c r="A16" s="55" t="s">
        <v>1</v>
      </c>
      <c r="B16" s="55" t="s">
        <v>12</v>
      </c>
      <c r="C16" s="55" t="s">
        <v>2</v>
      </c>
      <c r="D16" s="55" t="s">
        <v>3</v>
      </c>
      <c r="E16" s="2" t="s">
        <v>4</v>
      </c>
      <c r="F16" s="2" t="s">
        <v>5</v>
      </c>
      <c r="G16" s="55" t="s">
        <v>6</v>
      </c>
      <c r="H16" s="2" t="s">
        <v>7</v>
      </c>
      <c r="I16" s="55" t="s">
        <v>8</v>
      </c>
    </row>
    <row r="17" spans="1:9">
      <c r="A17" s="56"/>
      <c r="B17" s="56"/>
      <c r="C17" s="56"/>
      <c r="D17" s="56"/>
      <c r="E17" s="5"/>
      <c r="F17" s="5"/>
      <c r="G17" s="56"/>
      <c r="H17" s="5"/>
      <c r="I17" s="56"/>
    </row>
    <row r="18" spans="1:9">
      <c r="A18" s="50" t="s">
        <v>9</v>
      </c>
      <c r="B18" s="50"/>
      <c r="C18" s="50"/>
      <c r="D18" s="50"/>
      <c r="E18" s="50"/>
      <c r="F18" s="50"/>
      <c r="G18" s="50"/>
      <c r="H18" s="50"/>
      <c r="I18" s="50"/>
    </row>
    <row r="19" spans="1:9">
      <c r="A19" s="1" t="s">
        <v>13</v>
      </c>
      <c r="B19" s="28">
        <v>0</v>
      </c>
      <c r="C19" s="28">
        <v>0</v>
      </c>
      <c r="D19" s="4">
        <f>C19*B19</f>
        <v>0</v>
      </c>
      <c r="E19" s="4">
        <f>$D19*E$3</f>
        <v>0</v>
      </c>
      <c r="F19" s="4">
        <f>$D19*F$3</f>
        <v>0</v>
      </c>
      <c r="G19" s="4">
        <f>D19+E19+F19</f>
        <v>0</v>
      </c>
      <c r="H19" s="4">
        <f>G19*H$3</f>
        <v>0</v>
      </c>
      <c r="I19" s="4">
        <f>G19+H19</f>
        <v>0</v>
      </c>
    </row>
    <row r="20" spans="1:9">
      <c r="A20" s="50" t="s">
        <v>10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1" t="s">
        <v>14</v>
      </c>
      <c r="B21" s="28">
        <v>0</v>
      </c>
      <c r="C21" s="28">
        <v>0</v>
      </c>
      <c r="D21" s="4">
        <f>C21*B21</f>
        <v>0</v>
      </c>
      <c r="E21" s="4">
        <f>$D21*E$3</f>
        <v>0</v>
      </c>
      <c r="F21" s="4">
        <f>$D21*F$3</f>
        <v>0</v>
      </c>
      <c r="G21" s="4">
        <f>D21+E21+F21</f>
        <v>0</v>
      </c>
      <c r="H21" s="4">
        <f>G21*H$3</f>
        <v>0</v>
      </c>
      <c r="I21" s="4">
        <f>G21+H21</f>
        <v>0</v>
      </c>
    </row>
    <row r="22" spans="1:9" ht="24">
      <c r="A22" s="1" t="s">
        <v>15</v>
      </c>
      <c r="B22" s="28">
        <v>0</v>
      </c>
      <c r="C22" s="28">
        <v>0</v>
      </c>
      <c r="D22" s="4">
        <f>C22*B22</f>
        <v>0</v>
      </c>
      <c r="E22" s="4">
        <f>$D22*E$3</f>
        <v>0</v>
      </c>
      <c r="F22" s="4">
        <f>$D22*F$3</f>
        <v>0</v>
      </c>
      <c r="G22" s="4">
        <f>D22+E22+F22</f>
        <v>0</v>
      </c>
      <c r="H22" s="4">
        <f>G22*H$3</f>
        <v>0</v>
      </c>
      <c r="I22" s="4">
        <f>G22+H22</f>
        <v>0</v>
      </c>
    </row>
    <row r="23" spans="1:9">
      <c r="A23" s="51" t="s">
        <v>21</v>
      </c>
      <c r="B23" s="52"/>
      <c r="C23" s="53"/>
      <c r="D23" s="6">
        <f>D22+D21+D19</f>
        <v>0</v>
      </c>
      <c r="E23" s="6">
        <f t="shared" ref="E23:I23" si="1">E22+E21+E19</f>
        <v>0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</row>
  </sheetData>
  <mergeCells count="21">
    <mergeCell ref="A1:I1"/>
    <mergeCell ref="A4:I4"/>
    <mergeCell ref="A6:I6"/>
    <mergeCell ref="A9:I9"/>
    <mergeCell ref="C2:C3"/>
    <mergeCell ref="B2:B3"/>
    <mergeCell ref="A2:A3"/>
    <mergeCell ref="D2:D3"/>
    <mergeCell ref="G2:G3"/>
    <mergeCell ref="I2:I3"/>
    <mergeCell ref="A18:I18"/>
    <mergeCell ref="A20:I20"/>
    <mergeCell ref="A23:C23"/>
    <mergeCell ref="A11:C11"/>
    <mergeCell ref="A15:I15"/>
    <mergeCell ref="A16:A17"/>
    <mergeCell ref="B16:B17"/>
    <mergeCell ref="C16:C17"/>
    <mergeCell ref="D16:D17"/>
    <mergeCell ref="G16:G17"/>
    <mergeCell ref="I16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Campanya</vt:lpstr>
      <vt:lpstr>Inversió</vt:lpstr>
      <vt:lpstr>Estudi econòmic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Adrià Castelltort</dc:creator>
  <cp:lastModifiedBy>Jordi Moreu Gratacòs</cp:lastModifiedBy>
  <dcterms:created xsi:type="dcterms:W3CDTF">2026-01-26T08:56:15Z</dcterms:created>
  <dcterms:modified xsi:type="dcterms:W3CDTF">2026-01-26T09:55:12Z</dcterms:modified>
</cp:coreProperties>
</file>