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8577AB05-9662-4CBC-AA59-DA29AF7CAD46}" xr6:coauthVersionLast="47" xr6:coauthVersionMax="47" xr10:uidLastSave="{00000000-0000-0000-0000-000000000000}"/>
  <bookViews>
    <workbookView xWindow="-120" yWindow="-120" windowWidth="29040" windowHeight="15840" tabRatio="897" xr2:uid="{00000000-000D-0000-FFFF-FFFF00000000}"/>
  </bookViews>
  <sheets>
    <sheet name="Patro oferta Lot 1" sheetId="19" r:id="rId1"/>
  </sheets>
  <definedNames>
    <definedName name="_xlnm._FilterDatabase" localSheetId="0" hidden="1">'Patro oferta Lot 1'!$B$12:$R$45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8" i="19" l="1"/>
  <c r="E64" i="19" s="1"/>
  <c r="E43" i="19"/>
  <c r="E42" i="19"/>
  <c r="E41" i="19"/>
  <c r="E35" i="19"/>
  <c r="E34" i="19"/>
  <c r="Q29" i="19"/>
  <c r="Q28" i="19"/>
  <c r="Q27" i="19"/>
  <c r="Q26" i="19"/>
  <c r="Q25" i="19"/>
  <c r="Q24" i="19"/>
  <c r="Q23" i="19"/>
  <c r="Q22" i="19"/>
  <c r="Q21" i="19"/>
  <c r="Q20" i="19"/>
  <c r="Q19" i="19"/>
  <c r="Q18" i="19"/>
  <c r="Q17" i="19"/>
  <c r="Q16" i="19"/>
  <c r="Q15" i="19"/>
  <c r="Q14" i="19"/>
  <c r="Q13" i="19"/>
  <c r="E36" i="19" l="1"/>
  <c r="E44" i="19"/>
  <c r="Q30" i="19"/>
  <c r="C69" i="19" l="1"/>
</calcChain>
</file>

<file path=xl/sharedStrings.xml><?xml version="1.0" encoding="utf-8"?>
<sst xmlns="http://schemas.openxmlformats.org/spreadsheetml/2006/main" count="117" uniqueCount="107">
  <si>
    <t>Controls de llicència</t>
  </si>
  <si>
    <t>Centre</t>
  </si>
  <si>
    <t>Adreça</t>
  </si>
  <si>
    <t>Annex</t>
  </si>
  <si>
    <r>
      <t>Superfìcie m</t>
    </r>
    <r>
      <rPr>
        <b/>
        <vertAlign val="superscript"/>
        <sz val="7"/>
        <color theme="1"/>
        <rFont val="Arial"/>
        <family val="2"/>
      </rPr>
      <t>2</t>
    </r>
  </si>
  <si>
    <t>Certificació tècnica (ICT)</t>
  </si>
  <si>
    <t>Preu unitari ICT</t>
  </si>
  <si>
    <t>Control inicial (CI)</t>
  </si>
  <si>
    <t>Preu unitari CI</t>
  </si>
  <si>
    <t>Control periòdic
(CP)</t>
  </si>
  <si>
    <t>Preu unitari CP</t>
  </si>
  <si>
    <t>Control complementari certificació tècnica
(CCCT)</t>
  </si>
  <si>
    <t>Preu unitari CCCT</t>
  </si>
  <si>
    <t>Control complementari-Inicial
(CCI)</t>
  </si>
  <si>
    <t>Control Complementari-Periodic
(CCP)</t>
  </si>
  <si>
    <t>Preu unitari CCP-CCI</t>
  </si>
  <si>
    <t>Preu total per centre</t>
  </si>
  <si>
    <t>Boixeres</t>
  </si>
  <si>
    <t>C/ Estronci, 2
 08906 L’Hospitalet de Llobregat</t>
  </si>
  <si>
    <t>Annex II sota l’epígraf 12.19a, Manteniment i reparació de vehicles de motor i material de transport que fan operacions de pintura i tractament de superfícies</t>
  </si>
  <si>
    <t>H.Bellvitge</t>
  </si>
  <si>
    <t>C/ Feixa Llarga, 2PB 01
08907 L’Hospitalet de Llobregat</t>
  </si>
  <si>
    <t>Annex III 12.19b Manteniment material de transport</t>
  </si>
  <si>
    <t>Roquetes</t>
  </si>
  <si>
    <t>C/ Fenals, 9
08033 Barcelona</t>
  </si>
  <si>
    <t xml:space="preserve">Annex II 12.19.a Manteniment i reparació de vehicles de motor i material de transport que fan operacions de pintura i tractament de superfície </t>
  </si>
  <si>
    <t>Sagrera</t>
  </si>
  <si>
    <t>C/ Hondures 41-49 / Josep Estivill, 47 
08027 Barcelona</t>
  </si>
  <si>
    <t>Annex II - Epígraf 1.12.Instal·lacions industrials, i d’altres tipus, per a la producció d’electricitat, vapor i aigua calenta amb potència tèrmica (MW) (1) que no estiguin incloses en el codi 1.1 de l’annex I.1.</t>
  </si>
  <si>
    <t>Sagrera Oficines</t>
  </si>
  <si>
    <t>Direcció: Carrer Josep Estivill, 47
08027 Barcelona</t>
  </si>
  <si>
    <t>Annex III.2  epigraf 13/3.9,
Oficines, despatxos</t>
  </si>
  <si>
    <t>Sant Genís</t>
  </si>
  <si>
    <t>C/ Basses d’Horta, sense núm. 
08032 Barcelona</t>
  </si>
  <si>
    <t>Annex II sota l’epígraf 12.47 “Instal·lacions i activitats per a la neteja de vehicles”</t>
  </si>
  <si>
    <t>Santa Eulàlia</t>
  </si>
  <si>
    <t>Avda. Metro, sense núm. 
08902 L’Hospitalet</t>
  </si>
  <si>
    <t>Annex II.2 sota el epígraf “12.19b: Manteniment i reparació de vehicles amb motor i material de transport, que no fan operacions de pintura amb una superfície superior a 500 m2</t>
  </si>
  <si>
    <t>Triangle Metro</t>
  </si>
  <si>
    <t>C/ Torrent Estadella s/n baixos 
08030 Barcelona</t>
  </si>
  <si>
    <t>14700 + 14842</t>
  </si>
  <si>
    <t>Vilapicina</t>
  </si>
  <si>
    <t>Passeig Fabra i Puig, 286 
08031 Barcelona</t>
  </si>
  <si>
    <t>Annex II sota l’epígraf 1.12.Instal·lacions industrials, i d’altres tipus, per a la producció d’electricitat, vapor i aigua calenta amb potència tèrmica (MW) (1) que no estiguin incloses en el codi 1.1 de l’annex I.1. (per incloure la sotcentral)</t>
  </si>
  <si>
    <t>ZAL</t>
  </si>
  <si>
    <t>Carrer A, entre els carrers 4 i Avinguda dels Ports d’Europa, a la Zona Franca de Barcelona</t>
  </si>
  <si>
    <t>Can Zam</t>
  </si>
  <si>
    <t>Av/ Francesc Macia s/n 
08921 Santa Coloma de Gramenet</t>
  </si>
  <si>
    <t>Annex II.2, Epígraf 12.19b: Manteniment i reparació de vehicles amb motor i material de transport, que no fan operacions de pintura amb una superfície superior a 500 m2.</t>
  </si>
  <si>
    <t>Guadalupe</t>
  </si>
  <si>
    <t>C/ Verge de Guadalupe
08950 esplugues de llobregat</t>
  </si>
  <si>
    <t>Annex III sota l’epìgraf 8.9 Fusteries, ebenisteries</t>
  </si>
  <si>
    <t>Tranvia Blau</t>
  </si>
  <si>
    <t>C/ Bosc i Alsina s/n, 08022 Barcelona</t>
  </si>
  <si>
    <t>A determinar Annex II.2 o Annex III.2</t>
  </si>
  <si>
    <t>Base UMEAT</t>
  </si>
  <si>
    <t>Riera Blanca</t>
  </si>
  <si>
    <t>Telefèric-estació intermitja</t>
  </si>
  <si>
    <t>Av Miramar 20-30
08038 Barcelona</t>
  </si>
  <si>
    <t>Annex III.2</t>
  </si>
  <si>
    <t>Telefèric-estació superior</t>
  </si>
  <si>
    <t>Annex III.3</t>
  </si>
  <si>
    <t>Telefèric-estació inferior</t>
  </si>
  <si>
    <t>Mesures emissions atmosfèriques</t>
  </si>
  <si>
    <r>
      <t>Punts de mesura per centre i paràmetres a mesurar</t>
    </r>
    <r>
      <rPr>
        <b/>
        <sz val="7"/>
        <color rgb="FFFF0000"/>
        <rFont val="Arial"/>
        <family val="2"/>
      </rPr>
      <t xml:space="preserve"> </t>
    </r>
  </si>
  <si>
    <t>Nºactuacions</t>
  </si>
  <si>
    <t>Preu unitari</t>
  </si>
  <si>
    <t>Total</t>
  </si>
  <si>
    <t>2 focus (CO/NOX)</t>
  </si>
  <si>
    <t>1 focus CO/NOX</t>
  </si>
  <si>
    <t xml:space="preserve">Mesures d'inmissió acústica </t>
  </si>
  <si>
    <t>Punts de mesura per centre i horaris</t>
  </si>
  <si>
    <t>Nº actuacions</t>
  </si>
  <si>
    <t>1 diürn i nocturn</t>
  </si>
  <si>
    <t>2 diürn i nocturn</t>
  </si>
  <si>
    <t>3 diürn i nocturn</t>
  </si>
  <si>
    <t>Analítiques d'aigües residuals</t>
  </si>
  <si>
    <t>Paràmetres a analitzar</t>
  </si>
  <si>
    <t>Nº mostres</t>
  </si>
  <si>
    <t>pH (intèrval)</t>
  </si>
  <si>
    <t>Conductivitat (25ºC)</t>
  </si>
  <si>
    <t>DQO (no decantada)</t>
  </si>
  <si>
    <t>MES (matèries en suspensió)</t>
  </si>
  <si>
    <t>Fòsfor total</t>
  </si>
  <si>
    <t>Amoni</t>
  </si>
  <si>
    <t>Nitrogen Kjeldahl</t>
  </si>
  <si>
    <t xml:space="preserve">MI (materies Inhibidores) </t>
  </si>
  <si>
    <t>Clorurs</t>
  </si>
  <si>
    <t>Olis i Greixos</t>
  </si>
  <si>
    <t xml:space="preserve">Hidrocarburs </t>
  </si>
  <si>
    <t>Tensoactius Totals</t>
  </si>
  <si>
    <t>Tensoactius Aniònics</t>
  </si>
  <si>
    <t>Nitrats</t>
  </si>
  <si>
    <t>Sulfats</t>
  </si>
  <si>
    <t>Sulfurs totals</t>
  </si>
  <si>
    <t>Cumplimentació de l'oferta:</t>
  </si>
  <si>
    <t xml:space="preserve">A les següents taules es llisten les diferents actuacions que es preveu dur a terme durant la vigència del contracte. Es tracta d'una aproximació. </t>
  </si>
  <si>
    <t>S'hauràn de complimentar els imports de totes les actuacions sol·licitades als quadres de preus estiguin o no planificats per al periode de la licitació (caselles de color gris).</t>
  </si>
  <si>
    <t>Els imports indicats son vinculants pel que, en cas d'haver-se d'executar aquestes activitats no planificades, es mantindran els preus indicats a l'oferta pel periode de vigència del contracte.</t>
  </si>
  <si>
    <t>Cel·les a omplir per l'empresa que presenta l'oferta</t>
  </si>
  <si>
    <t>Valors que es calculen a partir del preu unitari i la quantitat a realitzar</t>
  </si>
  <si>
    <t>Subtotal 1</t>
  </si>
  <si>
    <t>Subtotal 2</t>
  </si>
  <si>
    <t>Subtotal 3</t>
  </si>
  <si>
    <t>Subtotal 4</t>
  </si>
  <si>
    <t>Preu total Lot 1:</t>
  </si>
  <si>
    <t>Import total sense IVA a traslladar a  ANNEX 1 – MODEL D’OFERTA ECONÒMICA (SOBRE 3) per al Lot 1 per 5 anys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</si>
</sst>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Arial"/>
      <family val="2"/>
    </font>
    <font>
      <b/>
      <vertAlign val="superscript"/>
      <sz val="7"/>
      <color theme="1"/>
      <name val="Arial"/>
      <family val="2"/>
    </font>
    <font>
      <sz val="7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6"/>
      <color theme="1"/>
      <name val="Arial"/>
      <family val="2"/>
    </font>
    <font>
      <sz val="7"/>
      <color rgb="FFFF0000"/>
      <name val="Arial"/>
      <family val="2"/>
    </font>
    <font>
      <b/>
      <u/>
      <sz val="7"/>
      <color theme="1"/>
      <name val="Arial"/>
      <family val="2"/>
    </font>
    <font>
      <b/>
      <u/>
      <sz val="16"/>
      <name val="Arial"/>
      <family val="2"/>
    </font>
    <font>
      <b/>
      <sz val="7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u/>
      <sz val="11"/>
      <name val="Arial"/>
      <family val="2"/>
    </font>
    <font>
      <i/>
      <sz val="9"/>
      <color theme="1"/>
      <name val="Arial"/>
      <family val="2"/>
    </font>
    <font>
      <sz val="11"/>
      <color rgb="FFFF0000"/>
      <name val="Arial"/>
      <family val="2"/>
    </font>
    <font>
      <b/>
      <sz val="7"/>
      <color rgb="FFFF0000"/>
      <name val="Arial"/>
      <family val="2"/>
    </font>
    <font>
      <sz val="10"/>
      <color rgb="FFFF0000"/>
      <name val="Arial"/>
      <family val="2"/>
    </font>
    <font>
      <sz val="7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55">
    <xf numFmtId="0" fontId="0" fillId="0" borderId="0" xfId="0"/>
    <xf numFmtId="0" fontId="20" fillId="4" borderId="1" xfId="0" applyFont="1" applyFill="1" applyBorder="1" applyAlignment="1" applyProtection="1">
      <alignment horizontal="center" vertical="center" wrapText="1"/>
      <protection locked="0"/>
    </xf>
    <xf numFmtId="1" fontId="20" fillId="2" borderId="1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justify" vertical="center"/>
    </xf>
    <xf numFmtId="0" fontId="4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5" fillId="0" borderId="0" xfId="0" applyFont="1" applyProtection="1"/>
    <xf numFmtId="0" fontId="5" fillId="0" borderId="0" xfId="0" applyFont="1" applyAlignment="1" applyProtection="1">
      <alignment horizontal="center"/>
    </xf>
    <xf numFmtId="0" fontId="2" fillId="0" borderId="0" xfId="0" applyFont="1" applyProtection="1"/>
    <xf numFmtId="0" fontId="15" fillId="0" borderId="1" xfId="0" applyFont="1" applyBorder="1" applyProtection="1"/>
    <xf numFmtId="0" fontId="21" fillId="5" borderId="1" xfId="0" applyFont="1" applyFill="1" applyBorder="1" applyAlignment="1" applyProtection="1">
      <alignment horizontal="center"/>
    </xf>
    <xf numFmtId="0" fontId="16" fillId="0" borderId="1" xfId="0" applyFont="1" applyBorder="1" applyAlignment="1" applyProtection="1">
      <alignment wrapText="1"/>
    </xf>
    <xf numFmtId="0" fontId="17" fillId="0" borderId="0" xfId="0" applyFont="1" applyProtection="1"/>
    <xf numFmtId="0" fontId="2" fillId="0" borderId="4" xfId="0" applyFont="1" applyBorder="1" applyAlignment="1" applyProtection="1">
      <alignment horizontal="justify" vertical="center"/>
    </xf>
    <xf numFmtId="0" fontId="2" fillId="0" borderId="5" xfId="0" applyFont="1" applyBorder="1" applyAlignment="1" applyProtection="1">
      <alignment horizontal="justify" vertical="center"/>
    </xf>
    <xf numFmtId="0" fontId="2" fillId="0" borderId="6" xfId="0" applyFont="1" applyBorder="1" applyAlignment="1" applyProtection="1">
      <alignment horizontal="justify" vertical="center"/>
    </xf>
    <xf numFmtId="0" fontId="4" fillId="0" borderId="0" xfId="0" applyFont="1" applyAlignment="1" applyProtection="1">
      <alignment vertical="center" wrapText="1"/>
    </xf>
    <xf numFmtId="0" fontId="10" fillId="0" borderId="0" xfId="0" applyFont="1" applyProtection="1"/>
    <xf numFmtId="0" fontId="11" fillId="3" borderId="3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vertical="center" wrapText="1"/>
    </xf>
    <xf numFmtId="0" fontId="4" fillId="5" borderId="1" xfId="0" applyFont="1" applyFill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left" vertical="center"/>
    </xf>
    <xf numFmtId="0" fontId="4" fillId="0" borderId="1" xfId="0" applyFont="1" applyBorder="1" applyAlignment="1" applyProtection="1">
      <alignment horizontal="justify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20" fillId="0" borderId="1" xfId="0" applyFont="1" applyBorder="1" applyAlignment="1" applyProtection="1">
      <alignment horizontal="center" vertical="center" wrapText="1"/>
    </xf>
    <xf numFmtId="0" fontId="19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center" vertical="center" wrapText="1"/>
    </xf>
    <xf numFmtId="0" fontId="1" fillId="0" borderId="0" xfId="0" applyFont="1" applyProtection="1"/>
    <xf numFmtId="0" fontId="2" fillId="2" borderId="1" xfId="0" applyFont="1" applyFill="1" applyBorder="1" applyAlignment="1" applyProtection="1">
      <alignment horizontal="justify" vertical="center"/>
    </xf>
    <xf numFmtId="0" fontId="11" fillId="2" borderId="1" xfId="0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20" fillId="0" borderId="1" xfId="0" applyFont="1" applyBorder="1" applyAlignment="1" applyProtection="1">
      <alignment horizontal="justify" vertical="center"/>
    </xf>
    <xf numFmtId="0" fontId="9" fillId="0" borderId="0" xfId="0" applyFont="1" applyAlignment="1" applyProtection="1">
      <alignment horizontal="center" vertical="center" wrapText="1"/>
    </xf>
    <xf numFmtId="0" fontId="20" fillId="5" borderId="1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wrapText="1"/>
    </xf>
    <xf numFmtId="0" fontId="20" fillId="0" borderId="1" xfId="0" applyFont="1" applyBorder="1" applyAlignment="1" applyProtection="1">
      <alignment vertical="center" wrapText="1"/>
    </xf>
    <xf numFmtId="0" fontId="20" fillId="0" borderId="0" xfId="0" applyFont="1" applyAlignment="1" applyProtection="1">
      <alignment vertical="center" wrapText="1"/>
    </xf>
    <xf numFmtId="0" fontId="4" fillId="0" borderId="1" xfId="0" applyFont="1" applyBorder="1" applyAlignment="1" applyProtection="1">
      <alignment vertical="center" wrapText="1"/>
    </xf>
    <xf numFmtId="0" fontId="20" fillId="0" borderId="2" xfId="0" applyFont="1" applyBorder="1" applyAlignment="1" applyProtection="1">
      <alignment vertical="center" wrapText="1"/>
    </xf>
    <xf numFmtId="0" fontId="4" fillId="0" borderId="1" xfId="0" applyFont="1" applyBorder="1" applyProtection="1"/>
    <xf numFmtId="0" fontId="12" fillId="0" borderId="0" xfId="0" applyFont="1" applyProtection="1"/>
    <xf numFmtId="0" fontId="6" fillId="0" borderId="0" xfId="0" applyFont="1" applyProtection="1"/>
    <xf numFmtId="0" fontId="13" fillId="4" borderId="1" xfId="1" applyFill="1" applyBorder="1" applyProtection="1"/>
    <xf numFmtId="0" fontId="13" fillId="0" borderId="0" xfId="1" applyAlignment="1" applyProtection="1">
      <alignment horizontal="left"/>
    </xf>
    <xf numFmtId="0" fontId="14" fillId="5" borderId="1" xfId="0" applyFont="1" applyFill="1" applyBorder="1" applyProtection="1"/>
    <xf numFmtId="0" fontId="14" fillId="0" borderId="0" xfId="0" applyFont="1" applyProtection="1"/>
    <xf numFmtId="0" fontId="7" fillId="0" borderId="0" xfId="0" applyFont="1" applyProtection="1"/>
    <xf numFmtId="0" fontId="2" fillId="3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20" fillId="2" borderId="1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 3" xfId="1" xr:uid="{CFFA0EC9-4F7B-4756-8231-EC65704C39E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E4B03-8742-4418-8F1E-59D955452952}">
  <dimension ref="B2:S70"/>
  <sheetViews>
    <sheetView tabSelected="1" topLeftCell="B7" zoomScale="60" zoomScaleNormal="60" workbookViewId="0">
      <selection activeCell="K17" sqref="K17"/>
    </sheetView>
  </sheetViews>
  <sheetFormatPr baseColWidth="10" defaultColWidth="9.140625" defaultRowHeight="14.25" x14ac:dyDescent="0.2"/>
  <cols>
    <col min="1" max="1" width="15.5703125" style="6" customWidth="1"/>
    <col min="2" max="2" width="41.140625" style="6" customWidth="1"/>
    <col min="3" max="3" width="17.28515625" style="7" customWidth="1"/>
    <col min="4" max="4" width="21.28515625" style="6" customWidth="1"/>
    <col min="5" max="5" width="12.5703125" style="6" customWidth="1"/>
    <col min="6" max="8" width="11.140625" style="6" customWidth="1"/>
    <col min="9" max="9" width="12.7109375" style="6" customWidth="1"/>
    <col min="10" max="10" width="19.7109375" style="6" bestFit="1" customWidth="1"/>
    <col min="11" max="13" width="19.7109375" style="6" customWidth="1"/>
    <col min="14" max="14" width="12.85546875" style="6" customWidth="1"/>
    <col min="15" max="15" width="9.140625" style="6"/>
    <col min="16" max="16" width="12" style="6" customWidth="1"/>
    <col min="17" max="18" width="9.140625" style="6"/>
    <col min="19" max="19" width="19.28515625" style="6" customWidth="1"/>
    <col min="20" max="16384" width="9.140625" style="6"/>
  </cols>
  <sheetData>
    <row r="2" spans="2:19" ht="15" x14ac:dyDescent="0.25">
      <c r="B2" s="43" t="s">
        <v>95</v>
      </c>
    </row>
    <row r="3" spans="2:19" x14ac:dyDescent="0.2">
      <c r="B3" s="42" t="s">
        <v>96</v>
      </c>
    </row>
    <row r="4" spans="2:19" x14ac:dyDescent="0.2">
      <c r="B4" s="6" t="s">
        <v>97</v>
      </c>
    </row>
    <row r="5" spans="2:19" x14ac:dyDescent="0.2">
      <c r="B5" s="6" t="s">
        <v>98</v>
      </c>
    </row>
    <row r="7" spans="2:19" x14ac:dyDescent="0.2">
      <c r="B7" s="44"/>
      <c r="C7" s="45" t="s">
        <v>99</v>
      </c>
    </row>
    <row r="8" spans="2:19" x14ac:dyDescent="0.2">
      <c r="B8" s="46"/>
      <c r="C8" s="47" t="s">
        <v>100</v>
      </c>
    </row>
    <row r="10" spans="2:19" ht="20.25" x14ac:dyDescent="0.3">
      <c r="B10" s="48" t="s">
        <v>0</v>
      </c>
    </row>
    <row r="11" spans="2:19" x14ac:dyDescent="0.2">
      <c r="Q11" s="12"/>
    </row>
    <row r="12" spans="2:19" ht="45" x14ac:dyDescent="0.2">
      <c r="B12" s="49" t="s">
        <v>1</v>
      </c>
      <c r="C12" s="49" t="s">
        <v>2</v>
      </c>
      <c r="D12" s="50" t="s">
        <v>3</v>
      </c>
      <c r="E12" s="50" t="s">
        <v>4</v>
      </c>
      <c r="F12" s="51" t="s">
        <v>5</v>
      </c>
      <c r="G12" s="51" t="s">
        <v>6</v>
      </c>
      <c r="H12" s="51" t="s">
        <v>7</v>
      </c>
      <c r="I12" s="51" t="s">
        <v>8</v>
      </c>
      <c r="J12" s="51" t="s">
        <v>9</v>
      </c>
      <c r="K12" s="51" t="s">
        <v>10</v>
      </c>
      <c r="L12" s="51" t="s">
        <v>11</v>
      </c>
      <c r="M12" s="51" t="s">
        <v>12</v>
      </c>
      <c r="N12" s="51" t="s">
        <v>13</v>
      </c>
      <c r="O12" s="50" t="s">
        <v>14</v>
      </c>
      <c r="P12" s="50" t="s">
        <v>15</v>
      </c>
      <c r="Q12" s="50" t="s">
        <v>16</v>
      </c>
      <c r="S12" s="12"/>
    </row>
    <row r="13" spans="2:19" ht="75" customHeight="1" x14ac:dyDescent="0.2">
      <c r="B13" s="23" t="s">
        <v>17</v>
      </c>
      <c r="C13" s="39" t="s">
        <v>18</v>
      </c>
      <c r="D13" s="37" t="s">
        <v>19</v>
      </c>
      <c r="E13" s="26">
        <v>44000</v>
      </c>
      <c r="F13" s="26">
        <v>0</v>
      </c>
      <c r="G13" s="1"/>
      <c r="H13" s="26">
        <v>1</v>
      </c>
      <c r="I13" s="1"/>
      <c r="J13" s="26">
        <v>0</v>
      </c>
      <c r="K13" s="1"/>
      <c r="L13" s="26">
        <v>0</v>
      </c>
      <c r="M13" s="1"/>
      <c r="N13" s="26">
        <v>1</v>
      </c>
      <c r="O13" s="26">
        <v>0</v>
      </c>
      <c r="P13" s="1"/>
      <c r="Q13" s="35">
        <f>F13*G13+H13*I13+J13*K13+L13*M13+N13*P13+O13*P13</f>
        <v>0</v>
      </c>
    </row>
    <row r="14" spans="2:19" ht="33.75" customHeight="1" x14ac:dyDescent="0.2">
      <c r="B14" s="23" t="s">
        <v>20</v>
      </c>
      <c r="C14" s="39" t="s">
        <v>21</v>
      </c>
      <c r="D14" s="37" t="s">
        <v>22</v>
      </c>
      <c r="E14" s="26">
        <v>6800</v>
      </c>
      <c r="F14" s="26">
        <v>1</v>
      </c>
      <c r="G14" s="1"/>
      <c r="H14" s="26">
        <v>0</v>
      </c>
      <c r="I14" s="1"/>
      <c r="J14" s="26">
        <v>0</v>
      </c>
      <c r="K14" s="1"/>
      <c r="L14" s="26">
        <v>0</v>
      </c>
      <c r="M14" s="1"/>
      <c r="N14" s="26">
        <v>0</v>
      </c>
      <c r="O14" s="26">
        <v>0</v>
      </c>
      <c r="P14" s="1"/>
      <c r="Q14" s="35">
        <f t="shared" ref="Q14:Q29" si="0">F14*G14+H14*I14+J14*K14+L14*M14+N14*P14+O14*P14</f>
        <v>0</v>
      </c>
      <c r="S14" s="42"/>
    </row>
    <row r="15" spans="2:19" ht="49.5" customHeight="1" x14ac:dyDescent="0.2">
      <c r="B15" s="23" t="s">
        <v>23</v>
      </c>
      <c r="C15" s="39" t="s">
        <v>24</v>
      </c>
      <c r="D15" s="37" t="s">
        <v>25</v>
      </c>
      <c r="E15" s="26">
        <v>17880</v>
      </c>
      <c r="F15" s="26">
        <v>0</v>
      </c>
      <c r="G15" s="1"/>
      <c r="H15" s="26">
        <v>1</v>
      </c>
      <c r="I15" s="1"/>
      <c r="J15" s="26">
        <v>0</v>
      </c>
      <c r="K15" s="1"/>
      <c r="L15" s="26">
        <v>0</v>
      </c>
      <c r="M15" s="1"/>
      <c r="N15" s="26">
        <v>1</v>
      </c>
      <c r="O15" s="26">
        <v>0</v>
      </c>
      <c r="P15" s="1"/>
      <c r="Q15" s="35">
        <f t="shared" si="0"/>
        <v>0</v>
      </c>
      <c r="S15" s="12"/>
    </row>
    <row r="16" spans="2:19" ht="72.75" customHeight="1" x14ac:dyDescent="0.2">
      <c r="B16" s="23" t="s">
        <v>26</v>
      </c>
      <c r="C16" s="39" t="s">
        <v>27</v>
      </c>
      <c r="D16" s="37" t="s">
        <v>28</v>
      </c>
      <c r="E16" s="26">
        <v>9232</v>
      </c>
      <c r="F16" s="26">
        <v>0</v>
      </c>
      <c r="G16" s="1"/>
      <c r="H16" s="26">
        <v>1</v>
      </c>
      <c r="I16" s="1"/>
      <c r="J16" s="26">
        <v>0</v>
      </c>
      <c r="K16" s="1"/>
      <c r="L16" s="26">
        <v>0</v>
      </c>
      <c r="M16" s="1"/>
      <c r="N16" s="26">
        <v>1</v>
      </c>
      <c r="O16" s="26">
        <v>0</v>
      </c>
      <c r="P16" s="1"/>
      <c r="Q16" s="35">
        <f t="shared" si="0"/>
        <v>0</v>
      </c>
    </row>
    <row r="17" spans="2:19" ht="38.450000000000003" customHeight="1" x14ac:dyDescent="0.2">
      <c r="B17" s="23" t="s">
        <v>29</v>
      </c>
      <c r="C17" s="39" t="s">
        <v>30</v>
      </c>
      <c r="D17" s="37" t="s">
        <v>31</v>
      </c>
      <c r="E17" s="26">
        <v>2633</v>
      </c>
      <c r="F17" s="26">
        <v>1</v>
      </c>
      <c r="G17" s="1"/>
      <c r="H17" s="26">
        <v>0</v>
      </c>
      <c r="I17" s="1"/>
      <c r="J17" s="26">
        <v>0</v>
      </c>
      <c r="K17" s="1"/>
      <c r="L17" s="26">
        <v>1</v>
      </c>
      <c r="M17" s="1"/>
      <c r="N17" s="26">
        <v>0</v>
      </c>
      <c r="O17" s="26">
        <v>0</v>
      </c>
      <c r="P17" s="1"/>
      <c r="Q17" s="35">
        <f t="shared" si="0"/>
        <v>0</v>
      </c>
    </row>
    <row r="18" spans="2:19" ht="39.75" customHeight="1" x14ac:dyDescent="0.2">
      <c r="B18" s="23" t="s">
        <v>32</v>
      </c>
      <c r="C18" s="39" t="s">
        <v>33</v>
      </c>
      <c r="D18" s="37" t="s">
        <v>34</v>
      </c>
      <c r="E18" s="26">
        <v>13700</v>
      </c>
      <c r="F18" s="26">
        <v>0</v>
      </c>
      <c r="G18" s="1"/>
      <c r="H18" s="26">
        <v>1</v>
      </c>
      <c r="I18" s="1"/>
      <c r="J18" s="26">
        <v>0</v>
      </c>
      <c r="K18" s="1"/>
      <c r="L18" s="26">
        <v>0</v>
      </c>
      <c r="M18" s="1"/>
      <c r="N18" s="26">
        <v>1</v>
      </c>
      <c r="O18" s="26">
        <v>0</v>
      </c>
      <c r="P18" s="1"/>
      <c r="Q18" s="35">
        <f t="shared" si="0"/>
        <v>0</v>
      </c>
      <c r="S18" s="12"/>
    </row>
    <row r="19" spans="2:19" ht="74.25" customHeight="1" x14ac:dyDescent="0.2">
      <c r="B19" s="23" t="s">
        <v>35</v>
      </c>
      <c r="C19" s="39" t="s">
        <v>36</v>
      </c>
      <c r="D19" s="37" t="s">
        <v>37</v>
      </c>
      <c r="E19" s="26">
        <v>10700</v>
      </c>
      <c r="F19" s="26">
        <v>0</v>
      </c>
      <c r="G19" s="1"/>
      <c r="H19" s="26">
        <v>1</v>
      </c>
      <c r="I19" s="1"/>
      <c r="J19" s="26">
        <v>0</v>
      </c>
      <c r="K19" s="1"/>
      <c r="L19" s="26">
        <v>0</v>
      </c>
      <c r="M19" s="1"/>
      <c r="N19" s="26">
        <v>1</v>
      </c>
      <c r="O19" s="26">
        <v>0</v>
      </c>
      <c r="P19" s="1"/>
      <c r="Q19" s="35">
        <f t="shared" si="0"/>
        <v>0</v>
      </c>
    </row>
    <row r="20" spans="2:19" ht="63" customHeight="1" x14ac:dyDescent="0.2">
      <c r="B20" s="23" t="s">
        <v>38</v>
      </c>
      <c r="C20" s="39" t="s">
        <v>39</v>
      </c>
      <c r="D20" s="37" t="s">
        <v>37</v>
      </c>
      <c r="E20" s="26" t="s">
        <v>40</v>
      </c>
      <c r="F20" s="26">
        <v>0</v>
      </c>
      <c r="G20" s="1"/>
      <c r="H20" s="26">
        <v>1</v>
      </c>
      <c r="I20" s="1"/>
      <c r="J20" s="26">
        <v>0</v>
      </c>
      <c r="K20" s="1"/>
      <c r="L20" s="26">
        <v>0</v>
      </c>
      <c r="M20" s="1"/>
      <c r="N20" s="26">
        <v>1</v>
      </c>
      <c r="O20" s="26">
        <v>0</v>
      </c>
      <c r="P20" s="1"/>
      <c r="Q20" s="35">
        <f t="shared" si="0"/>
        <v>0</v>
      </c>
    </row>
    <row r="21" spans="2:19" ht="72" x14ac:dyDescent="0.2">
      <c r="B21" s="23" t="s">
        <v>41</v>
      </c>
      <c r="C21" s="39" t="s">
        <v>42</v>
      </c>
      <c r="D21" s="37" t="s">
        <v>43</v>
      </c>
      <c r="E21" s="26">
        <v>12456</v>
      </c>
      <c r="F21" s="26">
        <v>0</v>
      </c>
      <c r="G21" s="1"/>
      <c r="H21" s="26">
        <v>0</v>
      </c>
      <c r="I21" s="1"/>
      <c r="J21" s="26">
        <v>1</v>
      </c>
      <c r="K21" s="1"/>
      <c r="L21" s="26">
        <v>0</v>
      </c>
      <c r="M21" s="1"/>
      <c r="N21" s="26">
        <v>0</v>
      </c>
      <c r="O21" s="26">
        <v>1</v>
      </c>
      <c r="P21" s="1"/>
      <c r="Q21" s="35">
        <f t="shared" si="0"/>
        <v>0</v>
      </c>
    </row>
    <row r="22" spans="2:19" ht="51" customHeight="1" x14ac:dyDescent="0.2">
      <c r="B22" s="23" t="s">
        <v>44</v>
      </c>
      <c r="C22" s="39" t="s">
        <v>45</v>
      </c>
      <c r="D22" s="37" t="s">
        <v>34</v>
      </c>
      <c r="E22" s="26">
        <v>42363</v>
      </c>
      <c r="F22" s="26">
        <v>0</v>
      </c>
      <c r="G22" s="1"/>
      <c r="H22" s="26">
        <v>0</v>
      </c>
      <c r="I22" s="1"/>
      <c r="J22" s="26">
        <v>1</v>
      </c>
      <c r="K22" s="1"/>
      <c r="L22" s="26">
        <v>0</v>
      </c>
      <c r="M22" s="1"/>
      <c r="N22" s="26">
        <v>1</v>
      </c>
      <c r="O22" s="26">
        <v>0</v>
      </c>
      <c r="P22" s="1"/>
      <c r="Q22" s="35">
        <f t="shared" si="0"/>
        <v>0</v>
      </c>
      <c r="S22" s="12"/>
    </row>
    <row r="23" spans="2:19" ht="54" x14ac:dyDescent="0.2">
      <c r="B23" s="33" t="s">
        <v>46</v>
      </c>
      <c r="C23" s="37" t="s">
        <v>47</v>
      </c>
      <c r="D23" s="38" t="s">
        <v>48</v>
      </c>
      <c r="E23" s="26">
        <v>15999</v>
      </c>
      <c r="F23" s="26">
        <v>0</v>
      </c>
      <c r="G23" s="1"/>
      <c r="H23" s="26">
        <v>0</v>
      </c>
      <c r="I23" s="1"/>
      <c r="J23" s="26">
        <v>0</v>
      </c>
      <c r="K23" s="1"/>
      <c r="L23" s="26">
        <v>0</v>
      </c>
      <c r="M23" s="1"/>
      <c r="N23" s="26">
        <v>0</v>
      </c>
      <c r="O23" s="26">
        <v>0</v>
      </c>
      <c r="P23" s="1"/>
      <c r="Q23" s="35">
        <f t="shared" si="0"/>
        <v>0</v>
      </c>
      <c r="R23" s="12"/>
      <c r="S23" s="12"/>
    </row>
    <row r="24" spans="2:19" ht="27.75" thickBot="1" x14ac:dyDescent="0.25">
      <c r="B24" s="23" t="s">
        <v>49</v>
      </c>
      <c r="C24" s="39" t="s">
        <v>50</v>
      </c>
      <c r="D24" s="37" t="s">
        <v>51</v>
      </c>
      <c r="E24" s="26">
        <v>1200</v>
      </c>
      <c r="F24" s="26">
        <v>1</v>
      </c>
      <c r="G24" s="1"/>
      <c r="H24" s="26">
        <v>0</v>
      </c>
      <c r="I24" s="1"/>
      <c r="J24" s="26">
        <v>0</v>
      </c>
      <c r="K24" s="1"/>
      <c r="L24" s="26">
        <v>1</v>
      </c>
      <c r="M24" s="1"/>
      <c r="N24" s="26">
        <v>0</v>
      </c>
      <c r="O24" s="26">
        <v>0</v>
      </c>
      <c r="P24" s="1"/>
      <c r="Q24" s="35">
        <f>F24*G24+H24*I24+J24*K24+L24*M24+N24*P24+O24*P24</f>
        <v>0</v>
      </c>
      <c r="S24" s="36"/>
    </row>
    <row r="25" spans="2:19" ht="18.75" thickBot="1" x14ac:dyDescent="0.25">
      <c r="B25" s="23" t="s">
        <v>52</v>
      </c>
      <c r="C25" s="39" t="s">
        <v>53</v>
      </c>
      <c r="D25" s="40" t="s">
        <v>54</v>
      </c>
      <c r="E25" s="26">
        <v>500</v>
      </c>
      <c r="F25" s="26">
        <v>0</v>
      </c>
      <c r="G25" s="1"/>
      <c r="H25" s="26">
        <v>1</v>
      </c>
      <c r="I25" s="1"/>
      <c r="J25" s="26">
        <v>0</v>
      </c>
      <c r="K25" s="1"/>
      <c r="L25" s="26">
        <v>0</v>
      </c>
      <c r="M25" s="1"/>
      <c r="N25" s="26">
        <v>1</v>
      </c>
      <c r="O25" s="26">
        <v>0</v>
      </c>
      <c r="P25" s="1"/>
      <c r="Q25" s="35">
        <f t="shared" si="0"/>
        <v>0</v>
      </c>
      <c r="S25" s="36"/>
    </row>
    <row r="26" spans="2:19" ht="18" x14ac:dyDescent="0.2">
      <c r="B26" s="23" t="s">
        <v>55</v>
      </c>
      <c r="C26" s="39" t="s">
        <v>56</v>
      </c>
      <c r="D26" s="37" t="s">
        <v>54</v>
      </c>
      <c r="E26" s="26">
        <v>1000</v>
      </c>
      <c r="F26" s="26">
        <v>1</v>
      </c>
      <c r="G26" s="1"/>
      <c r="H26" s="26">
        <v>0</v>
      </c>
      <c r="I26" s="1"/>
      <c r="J26" s="26">
        <v>0</v>
      </c>
      <c r="K26" s="1"/>
      <c r="L26" s="26">
        <v>1</v>
      </c>
      <c r="M26" s="1"/>
      <c r="N26" s="26">
        <v>0</v>
      </c>
      <c r="O26" s="26">
        <v>0</v>
      </c>
      <c r="P26" s="1"/>
      <c r="Q26" s="35">
        <f t="shared" si="0"/>
        <v>0</v>
      </c>
      <c r="S26" s="12"/>
    </row>
    <row r="27" spans="2:19" ht="18" x14ac:dyDescent="0.2">
      <c r="B27" s="41" t="s">
        <v>57</v>
      </c>
      <c r="C27" s="39" t="s">
        <v>58</v>
      </c>
      <c r="D27" s="37" t="s">
        <v>59</v>
      </c>
      <c r="E27" s="26">
        <v>2100</v>
      </c>
      <c r="F27" s="26">
        <v>1</v>
      </c>
      <c r="G27" s="1"/>
      <c r="H27" s="26">
        <v>0</v>
      </c>
      <c r="I27" s="1"/>
      <c r="J27" s="26">
        <v>0</v>
      </c>
      <c r="K27" s="1"/>
      <c r="L27" s="26">
        <v>1</v>
      </c>
      <c r="M27" s="1"/>
      <c r="N27" s="26">
        <v>0</v>
      </c>
      <c r="O27" s="26">
        <v>0</v>
      </c>
      <c r="P27" s="1"/>
      <c r="Q27" s="35">
        <f t="shared" si="0"/>
        <v>0</v>
      </c>
      <c r="S27" s="12"/>
    </row>
    <row r="28" spans="2:19" ht="18" x14ac:dyDescent="0.2">
      <c r="B28" s="41" t="s">
        <v>60</v>
      </c>
      <c r="C28" s="39" t="s">
        <v>58</v>
      </c>
      <c r="D28" s="37" t="s">
        <v>61</v>
      </c>
      <c r="E28" s="26">
        <v>100</v>
      </c>
      <c r="F28" s="26">
        <v>0</v>
      </c>
      <c r="G28" s="1"/>
      <c r="H28" s="26">
        <v>0</v>
      </c>
      <c r="I28" s="1"/>
      <c r="J28" s="26">
        <v>0</v>
      </c>
      <c r="K28" s="1"/>
      <c r="L28" s="26">
        <v>1</v>
      </c>
      <c r="M28" s="1"/>
      <c r="N28" s="26">
        <v>0</v>
      </c>
      <c r="O28" s="26">
        <v>0</v>
      </c>
      <c r="P28" s="1"/>
      <c r="Q28" s="35">
        <f t="shared" si="0"/>
        <v>0</v>
      </c>
      <c r="S28" s="12"/>
    </row>
    <row r="29" spans="2:19" ht="18" x14ac:dyDescent="0.2">
      <c r="B29" s="41" t="s">
        <v>62</v>
      </c>
      <c r="C29" s="39" t="s">
        <v>58</v>
      </c>
      <c r="D29" s="37" t="s">
        <v>61</v>
      </c>
      <c r="E29" s="26">
        <v>102</v>
      </c>
      <c r="F29" s="26">
        <v>0</v>
      </c>
      <c r="G29" s="1"/>
      <c r="H29" s="26">
        <v>0</v>
      </c>
      <c r="I29" s="1"/>
      <c r="J29" s="26">
        <v>0</v>
      </c>
      <c r="K29" s="1"/>
      <c r="L29" s="26">
        <v>1</v>
      </c>
      <c r="M29" s="1"/>
      <c r="N29" s="26">
        <v>0</v>
      </c>
      <c r="O29" s="26">
        <v>0</v>
      </c>
      <c r="P29" s="1"/>
      <c r="Q29" s="35">
        <f t="shared" si="0"/>
        <v>0</v>
      </c>
      <c r="S29" s="12"/>
    </row>
    <row r="30" spans="2:19" x14ac:dyDescent="0.2">
      <c r="B30" s="3"/>
      <c r="C30" s="16"/>
      <c r="D30" s="16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5" t="s">
        <v>101</v>
      </c>
      <c r="Q30" s="5">
        <f>SUM(Q13:Q29)</f>
        <v>0</v>
      </c>
    </row>
    <row r="31" spans="2:19" ht="20.25" x14ac:dyDescent="0.3">
      <c r="B31" s="17" t="s">
        <v>63</v>
      </c>
      <c r="C31" s="6"/>
      <c r="D31" s="16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2:19" x14ac:dyDescent="0.2">
      <c r="B32" s="3"/>
      <c r="C32" s="16"/>
      <c r="D32" s="16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2:19" x14ac:dyDescent="0.2">
      <c r="B33" s="30" t="s">
        <v>64</v>
      </c>
      <c r="C33" s="31" t="s">
        <v>65</v>
      </c>
      <c r="D33" s="32" t="s">
        <v>66</v>
      </c>
      <c r="E33" s="32" t="s">
        <v>67</v>
      </c>
      <c r="F33" s="4"/>
      <c r="G33" s="4"/>
      <c r="H33" s="4"/>
      <c r="I33" s="4"/>
      <c r="J33" s="34"/>
      <c r="K33" s="4"/>
      <c r="L33" s="4"/>
      <c r="M33" s="4"/>
      <c r="N33" s="4"/>
      <c r="O33" s="4"/>
      <c r="P33" s="4"/>
      <c r="Q33" s="4"/>
    </row>
    <row r="34" spans="2:19" x14ac:dyDescent="0.2">
      <c r="B34" s="23" t="s">
        <v>68</v>
      </c>
      <c r="C34" s="24">
        <v>1</v>
      </c>
      <c r="D34" s="2"/>
      <c r="E34" s="21">
        <f>D34*C34</f>
        <v>0</v>
      </c>
      <c r="F34" s="4"/>
      <c r="G34" s="4"/>
      <c r="H34" s="4"/>
      <c r="I34" s="4"/>
      <c r="J34" s="5"/>
      <c r="K34" s="4"/>
      <c r="L34" s="4"/>
      <c r="M34" s="4"/>
      <c r="N34" s="4"/>
      <c r="O34" s="4"/>
      <c r="P34" s="4"/>
      <c r="Q34" s="4"/>
    </row>
    <row r="35" spans="2:19" x14ac:dyDescent="0.2">
      <c r="B35" s="33" t="s">
        <v>69</v>
      </c>
      <c r="C35" s="26">
        <v>1</v>
      </c>
      <c r="D35" s="2"/>
      <c r="E35" s="21">
        <f>D35*C35</f>
        <v>0</v>
      </c>
      <c r="F35" s="4"/>
      <c r="G35" s="4"/>
      <c r="H35" s="4"/>
      <c r="I35" s="4"/>
      <c r="J35" s="5"/>
      <c r="K35" s="4"/>
      <c r="L35" s="4"/>
      <c r="M35" s="4"/>
      <c r="N35" s="4"/>
      <c r="O35" s="4"/>
      <c r="P35" s="4"/>
      <c r="Q35" s="4"/>
    </row>
    <row r="36" spans="2:19" x14ac:dyDescent="0.2">
      <c r="B36" s="3"/>
      <c r="C36" s="16"/>
      <c r="D36" s="5" t="s">
        <v>102</v>
      </c>
      <c r="E36" s="5">
        <f>SUM(E34:E35)</f>
        <v>0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2:19" ht="15" x14ac:dyDescent="0.25">
      <c r="B37" s="3"/>
      <c r="C37" s="27"/>
      <c r="D37" s="16"/>
      <c r="E37" s="4"/>
      <c r="F37" s="4"/>
      <c r="G37" s="4"/>
      <c r="H37" s="4"/>
      <c r="I37" s="4"/>
      <c r="J37" s="28"/>
      <c r="K37" s="4"/>
      <c r="L37" s="4"/>
      <c r="M37" s="4"/>
      <c r="N37" s="4"/>
      <c r="O37" s="4"/>
      <c r="P37" s="4"/>
      <c r="Q37" s="4"/>
      <c r="S37" s="29"/>
    </row>
    <row r="38" spans="2:19" ht="20.25" x14ac:dyDescent="0.3">
      <c r="B38" s="17" t="s">
        <v>70</v>
      </c>
      <c r="C38" s="16"/>
      <c r="D38" s="16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2:19" x14ac:dyDescent="0.2">
      <c r="B39" s="3"/>
      <c r="C39" s="16"/>
      <c r="D39" s="16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2:19" x14ac:dyDescent="0.2">
      <c r="B40" s="30" t="s">
        <v>71</v>
      </c>
      <c r="C40" s="31" t="s">
        <v>72</v>
      </c>
      <c r="D40" s="32" t="s">
        <v>66</v>
      </c>
      <c r="E40" s="32" t="s">
        <v>67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R40" s="4"/>
    </row>
    <row r="41" spans="2:19" x14ac:dyDescent="0.2">
      <c r="B41" s="23" t="s">
        <v>73</v>
      </c>
      <c r="C41" s="24">
        <v>8</v>
      </c>
      <c r="D41" s="2"/>
      <c r="E41" s="21">
        <f>D41*C41</f>
        <v>0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2:19" x14ac:dyDescent="0.2">
      <c r="B42" s="25" t="s">
        <v>74</v>
      </c>
      <c r="C42" s="26">
        <v>8</v>
      </c>
      <c r="D42" s="2"/>
      <c r="E42" s="21">
        <f t="shared" ref="E42:E43" si="1">D42*C42</f>
        <v>0</v>
      </c>
      <c r="F42" s="4"/>
      <c r="G42" s="4"/>
      <c r="H42" s="4"/>
      <c r="I42" s="22"/>
      <c r="J42" s="4"/>
      <c r="K42" s="4"/>
      <c r="L42" s="4"/>
      <c r="M42" s="4"/>
      <c r="N42" s="4"/>
      <c r="O42" s="4"/>
      <c r="P42" s="4"/>
      <c r="Q42" s="4"/>
    </row>
    <row r="43" spans="2:19" x14ac:dyDescent="0.2">
      <c r="B43" s="23" t="s">
        <v>75</v>
      </c>
      <c r="C43" s="24">
        <v>4</v>
      </c>
      <c r="D43" s="2"/>
      <c r="E43" s="21">
        <f t="shared" si="1"/>
        <v>0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2:19" x14ac:dyDescent="0.2">
      <c r="B44" s="3"/>
      <c r="C44" s="16"/>
      <c r="D44" s="5" t="s">
        <v>103</v>
      </c>
      <c r="E44" s="5">
        <f>SUM(E41:E43)</f>
        <v>0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2:19" ht="20.25" x14ac:dyDescent="0.3">
      <c r="B45" s="17" t="s">
        <v>76</v>
      </c>
      <c r="C45" s="16"/>
      <c r="D45" s="16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2:19" ht="15" thickBot="1" x14ac:dyDescent="0.25">
      <c r="B46" s="3"/>
      <c r="C46" s="16"/>
      <c r="D46" s="16"/>
      <c r="E46" s="4"/>
    </row>
    <row r="47" spans="2:19" x14ac:dyDescent="0.2">
      <c r="B47" s="18" t="s">
        <v>77</v>
      </c>
      <c r="C47" s="19" t="s">
        <v>78</v>
      </c>
      <c r="D47" s="19" t="s">
        <v>66</v>
      </c>
      <c r="E47" s="20" t="s">
        <v>67</v>
      </c>
      <c r="G47" s="4"/>
    </row>
    <row r="48" spans="2:19" x14ac:dyDescent="0.2">
      <c r="B48" s="13" t="s">
        <v>79</v>
      </c>
      <c r="C48" s="52">
        <v>1</v>
      </c>
      <c r="D48" s="53"/>
      <c r="E48" s="54">
        <f>C48*D48</f>
        <v>0</v>
      </c>
    </row>
    <row r="49" spans="2:7" x14ac:dyDescent="0.2">
      <c r="B49" s="14" t="s">
        <v>80</v>
      </c>
      <c r="C49" s="52"/>
      <c r="D49" s="53"/>
      <c r="E49" s="54"/>
    </row>
    <row r="50" spans="2:7" x14ac:dyDescent="0.2">
      <c r="B50" s="14" t="s">
        <v>81</v>
      </c>
      <c r="C50" s="52"/>
      <c r="D50" s="53"/>
      <c r="E50" s="54"/>
    </row>
    <row r="51" spans="2:7" x14ac:dyDescent="0.2">
      <c r="B51" s="14" t="s">
        <v>82</v>
      </c>
      <c r="C51" s="52"/>
      <c r="D51" s="53"/>
      <c r="E51" s="54"/>
    </row>
    <row r="52" spans="2:7" x14ac:dyDescent="0.2">
      <c r="B52" s="14" t="s">
        <v>83</v>
      </c>
      <c r="C52" s="52"/>
      <c r="D52" s="53"/>
      <c r="E52" s="54"/>
    </row>
    <row r="53" spans="2:7" x14ac:dyDescent="0.2">
      <c r="B53" s="14" t="s">
        <v>84</v>
      </c>
      <c r="C53" s="52"/>
      <c r="D53" s="53"/>
      <c r="E53" s="54"/>
    </row>
    <row r="54" spans="2:7" x14ac:dyDescent="0.2">
      <c r="B54" s="14" t="s">
        <v>85</v>
      </c>
      <c r="C54" s="52"/>
      <c r="D54" s="53"/>
      <c r="E54" s="54"/>
    </row>
    <row r="55" spans="2:7" x14ac:dyDescent="0.2">
      <c r="B55" s="14" t="s">
        <v>86</v>
      </c>
      <c r="C55" s="52"/>
      <c r="D55" s="53"/>
      <c r="E55" s="54"/>
    </row>
    <row r="56" spans="2:7" x14ac:dyDescent="0.2">
      <c r="B56" s="14" t="s">
        <v>87</v>
      </c>
      <c r="C56" s="52"/>
      <c r="D56" s="53"/>
      <c r="E56" s="54"/>
    </row>
    <row r="57" spans="2:7" x14ac:dyDescent="0.2">
      <c r="B57" s="14" t="s">
        <v>88</v>
      </c>
      <c r="C57" s="52"/>
      <c r="D57" s="53"/>
      <c r="E57" s="54"/>
    </row>
    <row r="58" spans="2:7" x14ac:dyDescent="0.2">
      <c r="B58" s="14" t="s">
        <v>89</v>
      </c>
      <c r="C58" s="52"/>
      <c r="D58" s="53"/>
      <c r="E58" s="54"/>
    </row>
    <row r="59" spans="2:7" x14ac:dyDescent="0.2">
      <c r="B59" s="14" t="s">
        <v>90</v>
      </c>
      <c r="C59" s="52"/>
      <c r="D59" s="53"/>
      <c r="E59" s="54"/>
    </row>
    <row r="60" spans="2:7" x14ac:dyDescent="0.2">
      <c r="B60" s="14" t="s">
        <v>91</v>
      </c>
      <c r="C60" s="52"/>
      <c r="D60" s="53"/>
      <c r="E60" s="54"/>
      <c r="G60" s="12"/>
    </row>
    <row r="61" spans="2:7" x14ac:dyDescent="0.2">
      <c r="B61" s="14" t="s">
        <v>92</v>
      </c>
      <c r="C61" s="52"/>
      <c r="D61" s="53"/>
      <c r="E61" s="54"/>
    </row>
    <row r="62" spans="2:7" x14ac:dyDescent="0.2">
      <c r="B62" s="14" t="s">
        <v>93</v>
      </c>
      <c r="C62" s="52"/>
      <c r="D62" s="53"/>
      <c r="E62" s="54"/>
    </row>
    <row r="63" spans="2:7" x14ac:dyDescent="0.2">
      <c r="B63" s="15" t="s">
        <v>94</v>
      </c>
      <c r="C63" s="52"/>
      <c r="D63" s="53"/>
      <c r="E63" s="54"/>
      <c r="F63" s="12"/>
    </row>
    <row r="64" spans="2:7" x14ac:dyDescent="0.2">
      <c r="B64" s="3"/>
      <c r="C64" s="4"/>
      <c r="D64" s="5" t="s">
        <v>104</v>
      </c>
      <c r="E64" s="5">
        <f>SUM(E48)</f>
        <v>0</v>
      </c>
    </row>
    <row r="65" spans="2:5" x14ac:dyDescent="0.2">
      <c r="B65" s="3"/>
      <c r="E65" s="8"/>
    </row>
    <row r="68" spans="2:5" x14ac:dyDescent="0.2">
      <c r="B68" s="3"/>
    </row>
    <row r="69" spans="2:5" ht="15" x14ac:dyDescent="0.25">
      <c r="B69" s="9" t="s">
        <v>105</v>
      </c>
      <c r="C69" s="10">
        <f>Q30+E36+E44+E64</f>
        <v>0</v>
      </c>
    </row>
    <row r="70" spans="2:5" ht="36" x14ac:dyDescent="0.2">
      <c r="B70" s="11" t="s">
        <v>106</v>
      </c>
    </row>
  </sheetData>
  <sheetProtection sheet="1" objects="1" scenarios="1"/>
  <autoFilter ref="B12:R45" xr:uid="{1F07B7CC-1A90-4B36-87B7-9E7DAD1CC59A}"/>
  <mergeCells count="3">
    <mergeCell ref="C48:C63"/>
    <mergeCell ref="D48:D63"/>
    <mergeCell ref="E48:E6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9" ma:contentTypeDescription="Crea un document nou" ma:contentTypeScope="" ma:versionID="dec8e21c7615f9e87e0f3853600aa97e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c278fd6515a0446d3526286b88c67c61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  <xsd:element ref="ns3:DocOkM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B CA"/>
          <xsd:enumeration value="Adj CB CC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  <xsd:element name="DocOkMA" ma:index="32" nillable="true" ma:displayName="Doc Ok MA" ma:format="DateOnly" ma:internalName="DocOkMA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de0594-42e2-4f26-8a69-9df094374455">
      <Value>3159</Value>
      <Value>3091</Value>
      <Value>3089</Value>
    </TaxCatchAll>
    <lcf76f155ced4ddcb4097134ff3c332f xmlns="b33c6233-2ab6-44e4-b566-b78dc0012292" xsi:nil="true"/>
    <TMB_seguimentWorkflow xmlns="c8de0594-42e2-4f26-8a69-9df094374455" xsi:nil="true"/>
    <TMB_NumeroSolicitud xmlns="c8de0594-42e2-4f26-8a69-9df094374455">15013591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15013591 - Llicencia i tramitacio Controls Atmosferics</TMB_TitolLicitacio>
    <TMB_DataComiteWF xmlns="c8de0594-42e2-4f26-8a69-9df094374455" xsi:nil="true"/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Annexe</TMB_CH_TipusDocu>
    <DocOkMA xmlns="b33c6233-2ab6-44e4-b566-b78dc0012292" xsi:nil="true"/>
    <TMB_OP xmlns="c8de0594-42e2-4f26-8a69-9df094374455">2026-01-18T23:00:00+00:00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>2026-02-02T23:00:00+00:00</TMB_CC>
    <TMB_IDLicitacio xmlns="c8de0594-42e2-4f26-8a69-9df094374455">527267</TMB_IDLicitacio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true</TMB_Perfil>
    <b3a2275c509d4b0394d7e35eb2e777cd xmlns="c8de0594-42e2-4f26-8a69-9df094374455" xsi:nil="true"/>
  </documentManagement>
</p:properties>
</file>

<file path=customXml/itemProps1.xml><?xml version="1.0" encoding="utf-8"?>
<ds:datastoreItem xmlns:ds="http://schemas.openxmlformats.org/officeDocument/2006/customXml" ds:itemID="{C7459A68-7513-4D29-B958-9A6D7EE619DA}"/>
</file>

<file path=customXml/itemProps2.xml><?xml version="1.0" encoding="utf-8"?>
<ds:datastoreItem xmlns:ds="http://schemas.openxmlformats.org/officeDocument/2006/customXml" ds:itemID="{3B825E02-790A-486A-8117-6D676C290F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BBBC87-F7C5-423A-B289-B59197CCBB52}">
  <ds:schemaRefs>
    <ds:schemaRef ds:uri="5472933d-2ece-40b2-864b-90fd22084574"/>
    <ds:schemaRef ds:uri="http://schemas.microsoft.com/office/2006/documentManagement/types"/>
    <ds:schemaRef ds:uri="http://purl.org/dc/terms/"/>
    <ds:schemaRef ds:uri="http://www.w3.org/XML/1998/namespace"/>
    <ds:schemaRef ds:uri="9f1b5dc8-799d-436c-b40e-a032120c2237"/>
    <ds:schemaRef ds:uri="http://schemas.microsoft.com/sharepoint/v4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c8de0594-42e2-4f26-8a69-9df094374455"/>
    <ds:schemaRef ds:uri="b33c6233-2ab6-44e4-b566-b78dc0012292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Patro oferta Lot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2026-01-15T10:38:53Z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MB_paraulesclau">
    <vt:lpwstr/>
  </property>
  <property fmtid="{D5CDD505-2E9C-101B-9397-08002B2CF9AE}" pid="3" name="TMB_submateria">
    <vt:lpwstr>244;#Concursos i licitacions|90036255-34be-47ca-b77f-5202f6c4b6a4</vt:lpwstr>
  </property>
  <property fmtid="{D5CDD505-2E9C-101B-9397-08002B2CF9AE}" pid="4" name="TMB_materia">
    <vt:lpwstr>6;#Activitats|8b1724bf-8919-401b-a513-69550d624ede</vt:lpwstr>
  </property>
  <property fmtid="{D5CDD505-2E9C-101B-9397-08002B2CF9AE}" pid="5" name="ContentTypeId">
    <vt:lpwstr>0x0101004F9C3DA4EFA24741AD6D965779F91C0300D34374BB6F21F541B4FFA535A9FC66F6</vt:lpwstr>
  </property>
  <property fmtid="{D5CDD505-2E9C-101B-9397-08002B2CF9AE}" pid="6" name="TMB_tipusDocument">
    <vt:lpwstr>522;#Patró per oferta|c1ade5d7-daa5-4c95-9f0f-93041767e7bd</vt:lpwstr>
  </property>
  <property fmtid="{D5CDD505-2E9C-101B-9397-08002B2CF9AE}" pid="7" name="TMB_Centre_Unitat">
    <vt:lpwstr>56;#Tots|7a06e5f1-d307-46d5-9c42-4b52d1a45251</vt:lpwstr>
  </property>
  <property fmtid="{D5CDD505-2E9C-101B-9397-08002B2CF9AE}" pid="8" name="TMB_TipusProcedencia">
    <vt:lpwstr>162;#Control operacional|c60c5129-fe58-4a1a-803f-d61158756b68</vt:lpwstr>
  </property>
  <property fmtid="{D5CDD505-2E9C-101B-9397-08002B2CF9AE}" pid="9" name="TMB_Empresa">
    <vt:lpwstr>55;#TMB|3609fd5b-fedf-48bc-97f8-ae01b68b6886</vt:lpwstr>
  </property>
  <property fmtid="{D5CDD505-2E9C-101B-9397-08002B2CF9AE}" pid="10" name="MediaServiceImageTags">
    <vt:lpwstr/>
  </property>
  <property fmtid="{D5CDD505-2E9C-101B-9397-08002B2CF9AE}" pid="11" name="eaedb32f61974917bc22b3946021685c">
    <vt:lpwstr>OP|467ae9f0-b40b-4533-a7af-09ef0f08b1bb</vt:lpwstr>
  </property>
  <property fmtid="{D5CDD505-2E9C-101B-9397-08002B2CF9AE}" pid="12" name="TMB_Docprov">
    <vt:lpwstr/>
  </property>
  <property fmtid="{D5CDD505-2E9C-101B-9397-08002B2CF9AE}" pid="13" name="TMB_FaseDocProv">
    <vt:lpwstr/>
  </property>
  <property fmtid="{D5CDD505-2E9C-101B-9397-08002B2CF9AE}" pid="14" name="TMB_Proveidor">
    <vt:lpwstr/>
  </property>
  <property fmtid="{D5CDD505-2E9C-101B-9397-08002B2CF9AE}" pid="15" name="g93776c333e34272ab15451ee7fa82be">
    <vt:lpwstr/>
  </property>
  <property fmtid="{D5CDD505-2E9C-101B-9397-08002B2CF9AE}" pid="16" name="TMB_OrganC">
    <vt:lpwstr>3091;#OP|467ae9f0-b40b-4533-a7af-09ef0f08b1bb</vt:lpwstr>
  </property>
  <property fmtid="{D5CDD505-2E9C-101B-9397-08002B2CF9AE}" pid="17" name="TMB_TipusDoc">
    <vt:lpwstr/>
  </property>
  <property fmtid="{D5CDD505-2E9C-101B-9397-08002B2CF9AE}" pid="18" name="TMB_Fase">
    <vt:lpwstr>3089;#Inici|1ed37523-d63e-4991-aef8-399e829bfef8</vt:lpwstr>
  </property>
  <property fmtid="{D5CDD505-2E9C-101B-9397-08002B2CF9AE}" pid="19" name="TMB_Sobres">
    <vt:lpwstr/>
  </property>
  <property fmtid="{D5CDD505-2E9C-101B-9397-08002B2CF9AE}" pid="20" name="ecb982cbbbba49edba287c0296970fd2">
    <vt:lpwstr/>
  </property>
  <property fmtid="{D5CDD505-2E9C-101B-9397-08002B2CF9AE}" pid="21" name="TMB_Estat">
    <vt:lpwstr>3159;#Public|5cd44708-a357-4aee-a9ab-ade886f4bbf7</vt:lpwstr>
  </property>
  <property fmtid="{D5CDD505-2E9C-101B-9397-08002B2CF9AE}" pid="22" name="b82b7a08db3a4ab5a955c48b15659d84">
    <vt:lpwstr/>
  </property>
  <property fmtid="{D5CDD505-2E9C-101B-9397-08002B2CF9AE}" pid="23" name="TMB_Plecs">
    <vt:lpwstr/>
  </property>
  <property fmtid="{D5CDD505-2E9C-101B-9397-08002B2CF9AE}" pid="24" name="TMB_IDLicitacio">
    <vt:r8>527267</vt:r8>
  </property>
  <property fmtid="{D5CDD505-2E9C-101B-9397-08002B2CF9AE}" pid="25" name="h80888fb7b914359b90c46b7c452b251">
    <vt:lpwstr/>
  </property>
  <property fmtid="{D5CDD505-2E9C-101B-9397-08002B2CF9AE}" pid="26" name="o0f6527fa5184dfa91381007b0eb82df">
    <vt:lpwstr/>
  </property>
  <property fmtid="{D5CDD505-2E9C-101B-9397-08002B2CF9AE}" pid="27" name="ba05a5f98ed745b98d9dacf37bda167c">
    <vt:lpwstr/>
  </property>
  <property fmtid="{D5CDD505-2E9C-101B-9397-08002B2CF9AE}" pid="28" name="h3e189544f4e4582960eb2fb36374928">
    <vt:lpwstr/>
  </property>
  <property fmtid="{D5CDD505-2E9C-101B-9397-08002B2CF9AE}" pid="29" name="FirstName">
    <vt:lpwstr/>
  </property>
</Properties>
</file>