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ecedu-my.sharepoint.com/personal/xsola_irec_cat/Documents/18 - Construcció edifici/01 - Licitació obres/2025.02.26 - Quadre de preus detallat per licitacio/versió nova licitació/"/>
    </mc:Choice>
  </mc:AlternateContent>
  <xr:revisionPtr revIDLastSave="114" documentId="8_{F27FD285-0176-4AFB-8A97-C2655F1C962A}" xr6:coauthVersionLast="47" xr6:coauthVersionMax="47" xr10:uidLastSave="{C6F7340D-3735-4075-9D62-E9D7DE426AFC}"/>
  <bookViews>
    <workbookView xWindow="28680" yWindow="-120" windowWidth="29040" windowHeight="15840" xr2:uid="{0755C001-A538-4A29-9A03-0755C1B87BA5}"/>
  </bookViews>
  <sheets>
    <sheet name="Quadre FINAL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E47" i="4"/>
  <c r="D44" i="4" l="1"/>
  <c r="F40" i="4" l="1"/>
  <c r="G47" i="4" s="1"/>
  <c r="D40" i="4"/>
  <c r="G48" i="4" l="1"/>
  <c r="G49" i="4" l="1"/>
  <c r="G50" i="4" s="1"/>
  <c r="G51" i="4" s="1"/>
  <c r="G52" i="4" s="1"/>
  <c r="E49" i="4"/>
  <c r="E48" i="4"/>
  <c r="E50" i="4" l="1"/>
  <c r="E51" i="4" s="1"/>
  <c r="E52" i="4" s="1"/>
</calcChain>
</file>

<file path=xl/sharedStrings.xml><?xml version="1.0" encoding="utf-8"?>
<sst xmlns="http://schemas.openxmlformats.org/spreadsheetml/2006/main" count="94" uniqueCount="87">
  <si>
    <t>SEGURETAT I SALUT</t>
  </si>
  <si>
    <t>CONTROL DE QUALITAT</t>
  </si>
  <si>
    <t>TOTAL OFERTA
(sense IVA)</t>
  </si>
  <si>
    <t>IVA</t>
  </si>
  <si>
    <t>TOTAL OFERTA
(amb IVA)</t>
  </si>
  <si>
    <t>PLATAFORMA PRIMA</t>
  </si>
  <si>
    <r>
      <t xml:space="preserve">CODI
</t>
    </r>
    <r>
      <rPr>
        <sz val="9"/>
        <rFont val="Calibri"/>
        <family val="2"/>
        <scheme val="minor"/>
      </rPr>
      <t xml:space="preserve">s/ Pressupost i amidaments </t>
    </r>
  </si>
  <si>
    <t>DESCRIPCIÓ ACTIVITAT</t>
  </si>
  <si>
    <t>TOTAL PEM OFERTA
(sense IVA)</t>
  </si>
  <si>
    <t>13% Desp. Grals</t>
  </si>
  <si>
    <t>6% Benefici Ind.</t>
  </si>
  <si>
    <t>PRESSUPOST BASE LICITACIÓ
(sense IVA)</t>
  </si>
  <si>
    <t>PRESSUPOST BASE LICITACIÓ
(amb IVA)</t>
  </si>
  <si>
    <t>EXECUCIÓ DE LES OBRES DE CONSTRUCCIÓ DE LA NAU INDUSTRIAL I ELS ESPAIS EXTERIORS</t>
  </si>
  <si>
    <t>02.01</t>
  </si>
  <si>
    <t>02.02</t>
  </si>
  <si>
    <t>INSTAL·LACIONS</t>
  </si>
  <si>
    <t>ALTA TENSIÓ - ENDESA</t>
  </si>
  <si>
    <t>ALTA TENSIÓ - CLIENT - NOU CM</t>
  </si>
  <si>
    <t>ALTA TENSIÓ - CLIENT - UNIÓ CM AMB NOU CT</t>
  </si>
  <si>
    <t>ALTA TENSIÓ - CLIENT - NOU CENTRE DE TRANSFORMACIÓ</t>
  </si>
  <si>
    <t>ALTA TENSIÓ - CLIENT - VARIS</t>
  </si>
  <si>
    <t>BAIXA TENSIÓ I DADES - QUADRES</t>
  </si>
  <si>
    <t>BAIXA TENSIÓ I DADES - CONDUCTORS I CANALITZACIONS</t>
  </si>
  <si>
    <t>BAIXA TENSIÓ I DADES - MECANISMES</t>
  </si>
  <si>
    <t>BAIXA TENSIÓ I DADES - ENLLUMENAT</t>
  </si>
  <si>
    <t>BAIXA TENSIÓ I DADES - DADES</t>
  </si>
  <si>
    <t>BAIXA TENSIÓ I DADES - AUDIOVISUALS</t>
  </si>
  <si>
    <t>BAIXA TENSIÓ I DADES - VARIS</t>
  </si>
  <si>
    <t>PARALLAMPS</t>
  </si>
  <si>
    <t>INSTAL·LACIÓ FOTOVOLTAICA - INSTAL·LACIÓ GENERADORA</t>
  </si>
  <si>
    <t>INSTAL·LACIÓ FOTOVOLTAICA - CABLEJAT I PROTECCIONS</t>
  </si>
  <si>
    <t>INSTAL·LACIÓ FOTOVOLTAICA - MONITORITZACIÓ</t>
  </si>
  <si>
    <t>CLIMATITZACIÓ I VENTILACIÓ - EQUIPS</t>
  </si>
  <si>
    <t>CLIMATITZACIÓ I VENTILACIÓ - HIDRÀULICA</t>
  </si>
  <si>
    <t>CLIMATITZACIÓ I VENTILACIÓ - CONDUCTES I DIFUSIÓ</t>
  </si>
  <si>
    <t>CLIMATITZACIÓ I VENTILACIÓ - VENTILACIÓ</t>
  </si>
  <si>
    <t>CLIMATITZACIÓ I VENTILACIÓ - EXTRACCIÓ</t>
  </si>
  <si>
    <t>CLIMATITZACIÓ I VENTILACIÓ - SALA MÀQUINES</t>
  </si>
  <si>
    <t>CLIMATITZACIÓ I VENTILACIÓ - RECUPERACIÓ CALOR</t>
  </si>
  <si>
    <t>AIGUA SANITÀRIA</t>
  </si>
  <si>
    <t>AIRE COMPRIMIT</t>
  </si>
  <si>
    <t>SEGURETAT I INTRUSIÓ</t>
  </si>
  <si>
    <t>CONTROL ACCESSOS</t>
  </si>
  <si>
    <t>PROTECCIÓ CONTRA INCENDIS</t>
  </si>
  <si>
    <t>03</t>
  </si>
  <si>
    <t>INSTAL·LACIÓ FOTOVOLTAICA - VARIS</t>
  </si>
  <si>
    <t>PROTECCIONS COL·LECTIVES</t>
  </si>
  <si>
    <t>PROTECCIONS INDIVIDUALS</t>
  </si>
  <si>
    <t>TOTAL INSTAL·LACIONS</t>
  </si>
  <si>
    <r>
      <t xml:space="preserve">IMPORT MÀXIM 
</t>
    </r>
    <r>
      <rPr>
        <sz val="9"/>
        <rFont val="Calibri"/>
        <family val="2"/>
        <scheme val="minor"/>
      </rPr>
      <t xml:space="preserve">PEM sense IVA </t>
    </r>
  </si>
  <si>
    <r>
      <t xml:space="preserve">IMPORT OFERTA
</t>
    </r>
    <r>
      <rPr>
        <sz val="9"/>
        <rFont val="Calibri"/>
        <family val="2"/>
        <scheme val="minor"/>
      </rPr>
      <t xml:space="preserve">PEM sense IVA </t>
    </r>
  </si>
  <si>
    <t>01</t>
  </si>
  <si>
    <t>TOTAL PEM PRESSUPOST
(sense IVA)</t>
  </si>
  <si>
    <t>TOTAL SEGURETAT I SALUT</t>
  </si>
  <si>
    <t>QUADRE DE PREUS LOT 2 (INCLÒS AL PCAP)</t>
  </si>
  <si>
    <t>DATA: OCTUBRE 2025</t>
  </si>
  <si>
    <t>01.01.01</t>
  </si>
  <si>
    <t>01.01.02.01</t>
  </si>
  <si>
    <t>01.01.02.02</t>
  </si>
  <si>
    <t>01.01.02.03</t>
  </si>
  <si>
    <t>01.01.02.04</t>
  </si>
  <si>
    <t>01.02.01</t>
  </si>
  <si>
    <t>01.02.02</t>
  </si>
  <si>
    <t>01.02.03</t>
  </si>
  <si>
    <t>01.02.04</t>
  </si>
  <si>
    <t>01.02.05</t>
  </si>
  <si>
    <t>01.02.06</t>
  </si>
  <si>
    <t>01.02.07</t>
  </si>
  <si>
    <t>01.03</t>
  </si>
  <si>
    <t>01.04.01</t>
  </si>
  <si>
    <t>01.04.02</t>
  </si>
  <si>
    <t>01.04.03</t>
  </si>
  <si>
    <t>01.04.04</t>
  </si>
  <si>
    <t>01.06.01</t>
  </si>
  <si>
    <t>01.06.02</t>
  </si>
  <si>
    <t>01.06.03</t>
  </si>
  <si>
    <t>01.06.04</t>
  </si>
  <si>
    <t>01.06.05</t>
  </si>
  <si>
    <t>01.06.06</t>
  </si>
  <si>
    <t>01.06.07</t>
  </si>
  <si>
    <t>01.07</t>
  </si>
  <si>
    <t>01.08</t>
  </si>
  <si>
    <t>01.09</t>
  </si>
  <si>
    <t>01.10</t>
  </si>
  <si>
    <t>01.11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</si>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</sst>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lbertus Medium"/>
    </font>
    <font>
      <sz val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4"/>
      <color rgb="FF0070C0"/>
      <name val="Tahoma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2" fillId="0" borderId="0" xfId="2"/>
    <xf numFmtId="0" fontId="3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44" fontId="2" fillId="0" borderId="0" xfId="1" applyFont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2" fillId="0" borderId="0" xfId="2" applyAlignment="1">
      <alignment horizontal="center" vertical="center"/>
    </xf>
    <xf numFmtId="0" fontId="8" fillId="0" borderId="0" xfId="2" applyFont="1"/>
    <xf numFmtId="44" fontId="7" fillId="2" borderId="4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0" xfId="0" applyAlignment="1">
      <alignment wrapText="1"/>
    </xf>
    <xf numFmtId="0" fontId="0" fillId="0" borderId="21" xfId="0" applyBorder="1"/>
    <xf numFmtId="0" fontId="0" fillId="0" borderId="23" xfId="0" applyBorder="1"/>
    <xf numFmtId="44" fontId="8" fillId="0" borderId="15" xfId="1" applyFont="1" applyFill="1" applyBorder="1" applyAlignment="1">
      <alignment horizontal="right"/>
    </xf>
    <xf numFmtId="0" fontId="8" fillId="3" borderId="25" xfId="0" applyFont="1" applyFill="1" applyBorder="1" applyAlignment="1">
      <alignment vertical="top" wrapText="1"/>
    </xf>
    <xf numFmtId="44" fontId="9" fillId="0" borderId="21" xfId="0" applyNumberFormat="1" applyFont="1" applyBorder="1"/>
    <xf numFmtId="0" fontId="8" fillId="0" borderId="23" xfId="2" applyFont="1" applyBorder="1" applyAlignment="1">
      <alignment wrapText="1"/>
    </xf>
    <xf numFmtId="10" fontId="8" fillId="0" borderId="23" xfId="2" applyNumberFormat="1" applyFont="1" applyBorder="1" applyAlignment="1">
      <alignment wrapText="1"/>
    </xf>
    <xf numFmtId="0" fontId="8" fillId="3" borderId="24" xfId="2" applyFont="1" applyFill="1" applyBorder="1" applyAlignment="1">
      <alignment wrapText="1"/>
    </xf>
    <xf numFmtId="44" fontId="8" fillId="3" borderId="15" xfId="1" applyFont="1" applyFill="1" applyBorder="1" applyAlignment="1">
      <alignment horizontal="right"/>
    </xf>
    <xf numFmtId="0" fontId="8" fillId="3" borderId="15" xfId="2" applyFont="1" applyFill="1" applyBorder="1" applyAlignment="1">
      <alignment wrapText="1"/>
    </xf>
    <xf numFmtId="0" fontId="10" fillId="3" borderId="18" xfId="2" applyFont="1" applyFill="1" applyBorder="1" applyAlignment="1">
      <alignment wrapText="1"/>
    </xf>
    <xf numFmtId="0" fontId="10" fillId="3" borderId="19" xfId="2" applyFont="1" applyFill="1" applyBorder="1" applyAlignment="1">
      <alignment wrapText="1"/>
    </xf>
    <xf numFmtId="0" fontId="8" fillId="0" borderId="26" xfId="2" applyFont="1" applyBorder="1" applyAlignment="1">
      <alignment wrapText="1"/>
    </xf>
    <xf numFmtId="10" fontId="8" fillId="0" borderId="26" xfId="2" applyNumberFormat="1" applyFont="1" applyBorder="1" applyAlignment="1">
      <alignment wrapText="1"/>
    </xf>
    <xf numFmtId="44" fontId="8" fillId="0" borderId="27" xfId="1" applyFont="1" applyFill="1" applyBorder="1" applyAlignment="1">
      <alignment horizontal="right"/>
    </xf>
    <xf numFmtId="44" fontId="8" fillId="0" borderId="22" xfId="1" applyFont="1" applyFill="1" applyBorder="1" applyAlignment="1">
      <alignment horizontal="right"/>
    </xf>
    <xf numFmtId="44" fontId="10" fillId="3" borderId="19" xfId="1" applyFont="1" applyFill="1" applyBorder="1" applyAlignment="1">
      <alignment horizontal="right"/>
    </xf>
    <xf numFmtId="44" fontId="10" fillId="3" borderId="20" xfId="1" applyFont="1" applyFill="1" applyBorder="1" applyAlignment="1">
      <alignment horizontal="right"/>
    </xf>
    <xf numFmtId="44" fontId="11" fillId="3" borderId="19" xfId="0" applyNumberFormat="1" applyFont="1" applyFill="1" applyBorder="1"/>
    <xf numFmtId="44" fontId="9" fillId="0" borderId="0" xfId="1" applyFont="1" applyFill="1" applyBorder="1" applyAlignment="1">
      <alignment horizontal="right"/>
    </xf>
    <xf numFmtId="44" fontId="8" fillId="0" borderId="0" xfId="1" applyFont="1" applyFill="1" applyBorder="1" applyAlignment="1">
      <alignment horizontal="right" wrapText="1"/>
    </xf>
    <xf numFmtId="44" fontId="7" fillId="0" borderId="0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49" fontId="2" fillId="0" borderId="0" xfId="2" applyNumberFormat="1"/>
    <xf numFmtId="49" fontId="3" fillId="0" borderId="1" xfId="2" applyNumberFormat="1" applyFont="1" applyBorder="1" applyAlignment="1">
      <alignment vertical="center"/>
    </xf>
    <xf numFmtId="49" fontId="3" fillId="0" borderId="3" xfId="2" applyNumberFormat="1" applyFont="1" applyBorder="1" applyAlignment="1">
      <alignment vertical="center"/>
    </xf>
    <xf numFmtId="49" fontId="3" fillId="0" borderId="5" xfId="2" applyNumberFormat="1" applyFont="1" applyBorder="1" applyAlignment="1">
      <alignment vertical="center"/>
    </xf>
    <xf numFmtId="49" fontId="3" fillId="0" borderId="0" xfId="2" applyNumberFormat="1" applyFont="1" applyAlignment="1">
      <alignment vertic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7" fillId="0" borderId="0" xfId="2" applyNumberFormat="1" applyFont="1"/>
    <xf numFmtId="49" fontId="0" fillId="0" borderId="0" xfId="0" applyNumberFormat="1"/>
    <xf numFmtId="0" fontId="12" fillId="4" borderId="12" xfId="0" applyFont="1" applyFill="1" applyBorder="1" applyAlignment="1">
      <alignment horizontal="left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0" fillId="2" borderId="0" xfId="0" applyFill="1"/>
    <xf numFmtId="49" fontId="12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44" fontId="11" fillId="3" borderId="32" xfId="1" applyFont="1" applyFill="1" applyBorder="1" applyAlignment="1">
      <alignment horizontal="center"/>
    </xf>
    <xf numFmtId="44" fontId="11" fillId="3" borderId="13" xfId="1" applyFont="1" applyFill="1" applyBorder="1" applyAlignment="1">
      <alignment horizontal="center"/>
    </xf>
    <xf numFmtId="44" fontId="11" fillId="3" borderId="32" xfId="1" applyFont="1" applyFill="1" applyBorder="1" applyAlignment="1">
      <alignment horizontal="right"/>
    </xf>
    <xf numFmtId="44" fontId="11" fillId="3" borderId="17" xfId="1" applyFont="1" applyFill="1" applyBorder="1" applyAlignment="1">
      <alignment horizontal="right"/>
    </xf>
    <xf numFmtId="44" fontId="9" fillId="5" borderId="32" xfId="1" applyFont="1" applyFill="1" applyBorder="1" applyAlignment="1" applyProtection="1">
      <alignment horizontal="right"/>
      <protection locked="0"/>
    </xf>
    <xf numFmtId="44" fontId="9" fillId="5" borderId="17" xfId="1" applyFont="1" applyFill="1" applyBorder="1" applyAlignment="1" applyProtection="1">
      <alignment horizontal="right"/>
      <protection locked="0"/>
    </xf>
    <xf numFmtId="44" fontId="7" fillId="2" borderId="4" xfId="1" applyFont="1" applyFill="1" applyBorder="1" applyAlignment="1">
      <alignment horizontal="center" vertical="center" wrapText="1"/>
    </xf>
    <xf numFmtId="44" fontId="7" fillId="2" borderId="17" xfId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44" fontId="8" fillId="2" borderId="33" xfId="1" applyFont="1" applyFill="1" applyBorder="1" applyAlignment="1">
      <alignment horizontal="center" wrapText="1"/>
    </xf>
    <xf numFmtId="44" fontId="8" fillId="2" borderId="28" xfId="1" applyFont="1" applyFill="1" applyBorder="1" applyAlignment="1">
      <alignment horizontal="center" wrapText="1"/>
    </xf>
    <xf numFmtId="44" fontId="8" fillId="2" borderId="34" xfId="1" applyFont="1" applyFill="1" applyBorder="1" applyAlignment="1">
      <alignment horizontal="center" wrapText="1"/>
    </xf>
    <xf numFmtId="44" fontId="9" fillId="0" borderId="32" xfId="1" applyFont="1" applyFill="1" applyBorder="1" applyAlignment="1">
      <alignment horizontal="right"/>
    </xf>
    <xf numFmtId="44" fontId="9" fillId="0" borderId="13" xfId="1" applyFont="1" applyFill="1" applyBorder="1" applyAlignment="1">
      <alignment horizontal="right"/>
    </xf>
    <xf numFmtId="0" fontId="4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0" fillId="0" borderId="30" xfId="0" applyBorder="1" applyAlignment="1">
      <alignment wrapText="1"/>
    </xf>
    <xf numFmtId="44" fontId="9" fillId="0" borderId="31" xfId="1" applyFont="1" applyFill="1" applyBorder="1" applyAlignment="1">
      <alignment horizontal="center"/>
    </xf>
    <xf numFmtId="44" fontId="9" fillId="0" borderId="16" xfId="1" applyFont="1" applyFill="1" applyBorder="1" applyAlignment="1">
      <alignment horizontal="center"/>
    </xf>
    <xf numFmtId="44" fontId="9" fillId="0" borderId="32" xfId="1" applyFont="1" applyFill="1" applyBorder="1" applyAlignment="1">
      <alignment horizontal="center"/>
    </xf>
    <xf numFmtId="44" fontId="9" fillId="0" borderId="13" xfId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_cuest-06_PERSONAL-ESPACIOS" xfId="2" xr:uid="{03247D89-873D-40E7-9F00-541A6138E96D}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0D3B-E9AD-425D-829D-E582E2616CE4}">
  <dimension ref="A1:N52"/>
  <sheetViews>
    <sheetView tabSelected="1" topLeftCell="A38" zoomScale="115" zoomScaleNormal="115" workbookViewId="0">
      <selection activeCell="D38" sqref="D38:E38"/>
    </sheetView>
  </sheetViews>
  <sheetFormatPr baseColWidth="10" defaultColWidth="11.44140625" defaultRowHeight="14.4"/>
  <cols>
    <col min="2" max="2" width="11.44140625" style="53"/>
    <col min="3" max="3" width="36.109375" customWidth="1"/>
    <col min="4" max="4" width="13.44140625" customWidth="1"/>
    <col min="5" max="5" width="18.21875" customWidth="1"/>
    <col min="6" max="6" width="13.44140625" customWidth="1"/>
    <col min="7" max="7" width="18.21875" customWidth="1"/>
    <col min="8" max="8" width="13.109375" customWidth="1"/>
    <col min="10" max="10" width="18.88671875" customWidth="1"/>
    <col min="14" max="14" width="22.44140625" customWidth="1"/>
  </cols>
  <sheetData>
    <row r="1" spans="1:13" ht="15" thickBot="1">
      <c r="A1" s="1"/>
      <c r="B1" s="44"/>
      <c r="C1" s="1"/>
      <c r="D1" s="1"/>
      <c r="E1" s="1"/>
      <c r="F1" s="1"/>
      <c r="G1" s="1"/>
      <c r="H1" s="1"/>
    </row>
    <row r="2" spans="1:13" ht="21" thickTop="1">
      <c r="A2" s="1"/>
      <c r="B2" s="45"/>
      <c r="C2" s="3" t="s">
        <v>5</v>
      </c>
      <c r="D2" s="3"/>
      <c r="E2" s="39"/>
      <c r="F2" s="39"/>
      <c r="G2" s="39"/>
      <c r="H2" s="39"/>
      <c r="I2" s="39"/>
      <c r="J2" s="43"/>
    </row>
    <row r="3" spans="1:13" ht="21" customHeight="1">
      <c r="A3" s="1"/>
      <c r="B3" s="46"/>
      <c r="C3" s="76" t="s">
        <v>13</v>
      </c>
      <c r="D3" s="77"/>
      <c r="E3" s="77"/>
      <c r="F3" s="77"/>
      <c r="G3" s="77"/>
      <c r="H3" s="77"/>
      <c r="I3" s="77"/>
      <c r="J3" s="78"/>
      <c r="K3" s="4"/>
    </row>
    <row r="4" spans="1:13" ht="20.399999999999999">
      <c r="A4" s="1"/>
      <c r="B4" s="46"/>
      <c r="C4" s="42" t="s">
        <v>55</v>
      </c>
      <c r="D4" s="40"/>
      <c r="E4" s="41"/>
      <c r="F4" s="41"/>
      <c r="G4" s="41"/>
      <c r="H4" s="41"/>
      <c r="I4" s="41"/>
      <c r="J4" s="1"/>
      <c r="K4" s="4"/>
    </row>
    <row r="5" spans="1:13" ht="21" thickBot="1">
      <c r="A5" s="1"/>
      <c r="B5" s="47"/>
      <c r="C5" s="5" t="s">
        <v>56</v>
      </c>
      <c r="D5" s="5"/>
      <c r="E5" s="6"/>
      <c r="F5" s="6"/>
      <c r="G5" s="6"/>
      <c r="H5" s="6"/>
      <c r="I5" s="6"/>
      <c r="J5" s="7"/>
    </row>
    <row r="6" spans="1:13" ht="15" thickTop="1">
      <c r="A6" s="1"/>
      <c r="B6" s="48"/>
      <c r="C6" s="2"/>
      <c r="D6" s="2"/>
      <c r="E6" s="2"/>
      <c r="F6" s="2"/>
      <c r="G6" s="2"/>
      <c r="H6" s="2"/>
    </row>
    <row r="7" spans="1:13" ht="15" thickBot="1">
      <c r="A7" s="1"/>
      <c r="B7" s="44"/>
      <c r="C7" s="1"/>
      <c r="D7" s="8"/>
      <c r="E7" s="9"/>
      <c r="F7" s="8"/>
      <c r="G7" s="9"/>
      <c r="H7" s="8"/>
    </row>
    <row r="8" spans="1:13" ht="39" thickBot="1">
      <c r="A8" s="10"/>
      <c r="B8" s="49" t="s">
        <v>6</v>
      </c>
      <c r="C8" s="14" t="s">
        <v>7</v>
      </c>
      <c r="D8" s="69" t="s">
        <v>50</v>
      </c>
      <c r="E8" s="70"/>
      <c r="F8" s="69" t="s">
        <v>51</v>
      </c>
      <c r="G8" s="70"/>
      <c r="M8" s="16"/>
    </row>
    <row r="9" spans="1:13" ht="17.399999999999999" customHeight="1">
      <c r="A9" s="1"/>
      <c r="B9" s="55"/>
      <c r="C9" s="56"/>
      <c r="D9" s="71"/>
      <c r="E9" s="73"/>
      <c r="F9" s="71"/>
      <c r="G9" s="72"/>
      <c r="L9" s="37"/>
      <c r="M9" s="37"/>
    </row>
    <row r="10" spans="1:13">
      <c r="A10" s="10"/>
      <c r="B10" s="59" t="s">
        <v>52</v>
      </c>
      <c r="C10" s="54" t="s">
        <v>16</v>
      </c>
      <c r="D10" s="12"/>
      <c r="E10" s="12"/>
      <c r="F10" s="67"/>
      <c r="G10" s="68"/>
      <c r="H10" s="58"/>
      <c r="L10" s="38"/>
      <c r="M10" s="38"/>
    </row>
    <row r="11" spans="1:13" ht="30" customHeight="1">
      <c r="A11" s="1"/>
      <c r="B11" s="50" t="s">
        <v>57</v>
      </c>
      <c r="C11" s="13" t="s">
        <v>17</v>
      </c>
      <c r="D11" s="74">
        <v>28453.56</v>
      </c>
      <c r="E11" s="75"/>
      <c r="F11" s="65"/>
      <c r="G11" s="66"/>
      <c r="L11" s="36"/>
      <c r="M11" s="36"/>
    </row>
    <row r="12" spans="1:13" ht="30" customHeight="1">
      <c r="A12" s="1"/>
      <c r="B12" s="50" t="s">
        <v>58</v>
      </c>
      <c r="C12" s="13" t="s">
        <v>18</v>
      </c>
      <c r="D12" s="74">
        <v>37570.300000000003</v>
      </c>
      <c r="E12" s="75"/>
      <c r="F12" s="65"/>
      <c r="G12" s="66"/>
      <c r="L12" s="36"/>
      <c r="M12" s="36"/>
    </row>
    <row r="13" spans="1:13" ht="30" customHeight="1">
      <c r="A13" s="1"/>
      <c r="B13" s="50" t="s">
        <v>59</v>
      </c>
      <c r="C13" s="13" t="s">
        <v>19</v>
      </c>
      <c r="D13" s="74">
        <v>8469.11</v>
      </c>
      <c r="E13" s="75"/>
      <c r="F13" s="65"/>
      <c r="G13" s="66"/>
      <c r="L13" s="36"/>
      <c r="M13" s="36"/>
    </row>
    <row r="14" spans="1:13" ht="30" customHeight="1">
      <c r="A14" s="1"/>
      <c r="B14" s="50" t="s">
        <v>60</v>
      </c>
      <c r="C14" s="13" t="s">
        <v>20</v>
      </c>
      <c r="D14" s="74">
        <v>83994.9</v>
      </c>
      <c r="E14" s="75"/>
      <c r="F14" s="65"/>
      <c r="G14" s="66"/>
      <c r="L14" s="36"/>
      <c r="M14" s="36"/>
    </row>
    <row r="15" spans="1:13" ht="30" customHeight="1">
      <c r="A15" s="1"/>
      <c r="B15" s="50" t="s">
        <v>61</v>
      </c>
      <c r="C15" s="13" t="s">
        <v>21</v>
      </c>
      <c r="D15" s="74">
        <v>1525.23</v>
      </c>
      <c r="E15" s="75"/>
      <c r="F15" s="65"/>
      <c r="G15" s="66"/>
      <c r="L15" s="36"/>
      <c r="M15" s="36"/>
    </row>
    <row r="16" spans="1:13" ht="30" customHeight="1">
      <c r="A16" s="1"/>
      <c r="B16" s="50" t="s">
        <v>62</v>
      </c>
      <c r="C16" s="13" t="s">
        <v>22</v>
      </c>
      <c r="D16" s="74">
        <v>343502.35</v>
      </c>
      <c r="E16" s="75"/>
      <c r="F16" s="65"/>
      <c r="G16" s="66"/>
      <c r="L16" s="36"/>
      <c r="M16" s="36"/>
    </row>
    <row r="17" spans="1:13" ht="30" customHeight="1">
      <c r="A17" s="1"/>
      <c r="B17" s="50" t="s">
        <v>63</v>
      </c>
      <c r="C17" s="13" t="s">
        <v>23</v>
      </c>
      <c r="D17" s="74">
        <v>365414.84</v>
      </c>
      <c r="E17" s="75"/>
      <c r="F17" s="65"/>
      <c r="G17" s="66"/>
      <c r="L17" s="36"/>
      <c r="M17" s="36"/>
    </row>
    <row r="18" spans="1:13" ht="30" customHeight="1">
      <c r="A18" s="1"/>
      <c r="B18" s="50" t="s">
        <v>64</v>
      </c>
      <c r="C18" s="13" t="s">
        <v>24</v>
      </c>
      <c r="D18" s="74">
        <v>12859.76</v>
      </c>
      <c r="E18" s="75"/>
      <c r="F18" s="65"/>
      <c r="G18" s="66"/>
      <c r="L18" s="36"/>
      <c r="M18" s="36"/>
    </row>
    <row r="19" spans="1:13" ht="30" customHeight="1">
      <c r="A19" s="1"/>
      <c r="B19" s="50" t="s">
        <v>65</v>
      </c>
      <c r="C19" s="13" t="s">
        <v>25</v>
      </c>
      <c r="D19" s="74">
        <v>75113.53</v>
      </c>
      <c r="E19" s="75"/>
      <c r="F19" s="65"/>
      <c r="G19" s="66"/>
      <c r="L19" s="36"/>
      <c r="M19" s="36"/>
    </row>
    <row r="20" spans="1:13" ht="30" customHeight="1">
      <c r="A20" s="1"/>
      <c r="B20" s="50" t="s">
        <v>66</v>
      </c>
      <c r="C20" s="13" t="s">
        <v>26</v>
      </c>
      <c r="D20" s="74">
        <v>37421</v>
      </c>
      <c r="E20" s="75"/>
      <c r="F20" s="65"/>
      <c r="G20" s="66"/>
      <c r="L20" s="36"/>
      <c r="M20" s="36"/>
    </row>
    <row r="21" spans="1:13" ht="30" customHeight="1">
      <c r="A21" s="1"/>
      <c r="B21" s="50" t="s">
        <v>67</v>
      </c>
      <c r="C21" s="13" t="s">
        <v>27</v>
      </c>
      <c r="D21" s="74">
        <v>26957.22</v>
      </c>
      <c r="E21" s="75"/>
      <c r="F21" s="65"/>
      <c r="G21" s="66"/>
      <c r="L21" s="36"/>
      <c r="M21" s="36"/>
    </row>
    <row r="22" spans="1:13" ht="30" customHeight="1">
      <c r="A22" s="1"/>
      <c r="B22" s="50" t="s">
        <v>68</v>
      </c>
      <c r="C22" s="13" t="s">
        <v>28</v>
      </c>
      <c r="D22" s="74">
        <v>22488.59</v>
      </c>
      <c r="E22" s="75"/>
      <c r="F22" s="65"/>
      <c r="G22" s="66"/>
      <c r="L22" s="36"/>
      <c r="M22" s="36"/>
    </row>
    <row r="23" spans="1:13" ht="30" customHeight="1">
      <c r="A23" s="1"/>
      <c r="B23" s="50" t="s">
        <v>69</v>
      </c>
      <c r="C23" s="13" t="s">
        <v>29</v>
      </c>
      <c r="D23" s="74">
        <v>6828.08</v>
      </c>
      <c r="E23" s="75"/>
      <c r="F23" s="65"/>
      <c r="G23" s="66"/>
      <c r="L23" s="36"/>
      <c r="M23" s="36"/>
    </row>
    <row r="24" spans="1:13" ht="30" customHeight="1">
      <c r="A24" s="1"/>
      <c r="B24" s="50" t="s">
        <v>70</v>
      </c>
      <c r="C24" s="13" t="s">
        <v>30</v>
      </c>
      <c r="D24" s="74">
        <v>179884.12</v>
      </c>
      <c r="E24" s="75"/>
      <c r="F24" s="65"/>
      <c r="G24" s="66"/>
      <c r="L24" s="36"/>
      <c r="M24" s="36"/>
    </row>
    <row r="25" spans="1:13" ht="30" customHeight="1">
      <c r="A25" s="1"/>
      <c r="B25" s="50" t="s">
        <v>71</v>
      </c>
      <c r="C25" s="13" t="s">
        <v>31</v>
      </c>
      <c r="D25" s="74">
        <v>24475.86</v>
      </c>
      <c r="E25" s="75"/>
      <c r="F25" s="65"/>
      <c r="G25" s="66"/>
      <c r="L25" s="36"/>
      <c r="M25" s="36"/>
    </row>
    <row r="26" spans="1:13" ht="30" customHeight="1">
      <c r="A26" s="1"/>
      <c r="B26" s="50" t="s">
        <v>72</v>
      </c>
      <c r="C26" s="13" t="s">
        <v>32</v>
      </c>
      <c r="D26" s="74">
        <v>3220.07</v>
      </c>
      <c r="E26" s="75"/>
      <c r="F26" s="65"/>
      <c r="G26" s="66"/>
      <c r="L26" s="36"/>
      <c r="M26" s="36"/>
    </row>
    <row r="27" spans="1:13" ht="30" customHeight="1">
      <c r="A27" s="1"/>
      <c r="B27" s="50" t="s">
        <v>73</v>
      </c>
      <c r="C27" s="13" t="s">
        <v>46</v>
      </c>
      <c r="D27" s="74">
        <v>4018.9</v>
      </c>
      <c r="E27" s="75"/>
      <c r="F27" s="65"/>
      <c r="G27" s="66"/>
      <c r="L27" s="36"/>
      <c r="M27" s="36"/>
    </row>
    <row r="28" spans="1:13" ht="30" customHeight="1">
      <c r="A28" s="1"/>
      <c r="B28" s="50" t="s">
        <v>74</v>
      </c>
      <c r="C28" s="13" t="s">
        <v>33</v>
      </c>
      <c r="D28" s="74">
        <v>68258.850000000006</v>
      </c>
      <c r="E28" s="75"/>
      <c r="F28" s="65"/>
      <c r="G28" s="66"/>
      <c r="L28" s="36"/>
      <c r="M28" s="36"/>
    </row>
    <row r="29" spans="1:13" ht="30" customHeight="1">
      <c r="A29" s="1"/>
      <c r="B29" s="50" t="s">
        <v>75</v>
      </c>
      <c r="C29" s="13" t="s">
        <v>34</v>
      </c>
      <c r="D29" s="74">
        <v>63822.31</v>
      </c>
      <c r="E29" s="75"/>
      <c r="F29" s="65"/>
      <c r="G29" s="66"/>
      <c r="L29" s="36"/>
      <c r="M29" s="36"/>
    </row>
    <row r="30" spans="1:13" ht="30" customHeight="1">
      <c r="A30" s="1"/>
      <c r="B30" s="50" t="s">
        <v>76</v>
      </c>
      <c r="C30" s="13" t="s">
        <v>35</v>
      </c>
      <c r="D30" s="74">
        <v>26801.13</v>
      </c>
      <c r="E30" s="75"/>
      <c r="F30" s="65"/>
      <c r="G30" s="66"/>
      <c r="L30" s="36"/>
      <c r="M30" s="36"/>
    </row>
    <row r="31" spans="1:13" ht="30" customHeight="1">
      <c r="A31" s="1"/>
      <c r="B31" s="50" t="s">
        <v>77</v>
      </c>
      <c r="C31" s="13" t="s">
        <v>36</v>
      </c>
      <c r="D31" s="74">
        <v>49968.19</v>
      </c>
      <c r="E31" s="75"/>
      <c r="F31" s="65"/>
      <c r="G31" s="66"/>
      <c r="L31" s="36"/>
      <c r="M31" s="36"/>
    </row>
    <row r="32" spans="1:13" ht="30" customHeight="1">
      <c r="A32" s="1"/>
      <c r="B32" s="50" t="s">
        <v>78</v>
      </c>
      <c r="C32" s="13" t="s">
        <v>37</v>
      </c>
      <c r="D32" s="74">
        <v>10446.469999999999</v>
      </c>
      <c r="E32" s="75"/>
      <c r="F32" s="65"/>
      <c r="G32" s="66"/>
      <c r="L32" s="36"/>
      <c r="M32" s="36"/>
    </row>
    <row r="33" spans="1:14" ht="30" customHeight="1">
      <c r="A33" s="1"/>
      <c r="B33" s="50" t="s">
        <v>79</v>
      </c>
      <c r="C33" s="13" t="s">
        <v>38</v>
      </c>
      <c r="D33" s="74">
        <v>140476.54</v>
      </c>
      <c r="E33" s="75"/>
      <c r="F33" s="65"/>
      <c r="G33" s="66"/>
      <c r="L33" s="36"/>
      <c r="M33" s="36"/>
    </row>
    <row r="34" spans="1:14" ht="30" customHeight="1">
      <c r="A34" s="1"/>
      <c r="B34" s="50" t="s">
        <v>80</v>
      </c>
      <c r="C34" s="13" t="s">
        <v>39</v>
      </c>
      <c r="D34" s="74">
        <v>39794.49</v>
      </c>
      <c r="E34" s="75"/>
      <c r="F34" s="65"/>
      <c r="G34" s="66"/>
      <c r="L34" s="36"/>
      <c r="M34" s="36"/>
    </row>
    <row r="35" spans="1:14" ht="30" customHeight="1">
      <c r="A35" s="1"/>
      <c r="B35" s="50" t="s">
        <v>81</v>
      </c>
      <c r="C35" s="13" t="s">
        <v>40</v>
      </c>
      <c r="D35" s="74">
        <v>20135.87</v>
      </c>
      <c r="E35" s="75"/>
      <c r="F35" s="65"/>
      <c r="G35" s="66"/>
      <c r="L35" s="36"/>
      <c r="M35" s="36"/>
    </row>
    <row r="36" spans="1:14" ht="30" customHeight="1">
      <c r="A36" s="1"/>
      <c r="B36" s="50" t="s">
        <v>82</v>
      </c>
      <c r="C36" s="13" t="s">
        <v>41</v>
      </c>
      <c r="D36" s="74">
        <v>18199.66</v>
      </c>
      <c r="E36" s="75"/>
      <c r="F36" s="65"/>
      <c r="G36" s="66"/>
      <c r="L36" s="36"/>
      <c r="M36" s="36"/>
    </row>
    <row r="37" spans="1:14" ht="30" customHeight="1">
      <c r="A37" s="1"/>
      <c r="B37" s="50" t="s">
        <v>83</v>
      </c>
      <c r="C37" s="13" t="s">
        <v>42</v>
      </c>
      <c r="D37" s="81">
        <v>34665.870000000003</v>
      </c>
      <c r="E37" s="82"/>
      <c r="F37" s="65"/>
      <c r="G37" s="66"/>
      <c r="L37" s="36"/>
      <c r="M37" s="36"/>
    </row>
    <row r="38" spans="1:14" ht="30" customHeight="1">
      <c r="A38" s="1"/>
      <c r="B38" s="50" t="s">
        <v>84</v>
      </c>
      <c r="C38" s="13" t="s">
        <v>43</v>
      </c>
      <c r="D38" s="81">
        <v>11504.28</v>
      </c>
      <c r="E38" s="82"/>
      <c r="F38" s="65"/>
      <c r="G38" s="66"/>
      <c r="L38" s="36"/>
      <c r="M38" s="36"/>
    </row>
    <row r="39" spans="1:14" ht="30" customHeight="1">
      <c r="A39" s="1"/>
      <c r="B39" s="50" t="s">
        <v>85</v>
      </c>
      <c r="C39" s="13" t="s">
        <v>44</v>
      </c>
      <c r="D39" s="81">
        <v>26667.37</v>
      </c>
      <c r="E39" s="82"/>
      <c r="F39" s="65"/>
      <c r="G39" s="66"/>
      <c r="L39" s="36"/>
      <c r="M39" s="36"/>
    </row>
    <row r="40" spans="1:14" ht="30" customHeight="1">
      <c r="A40" s="1"/>
      <c r="B40" s="50" t="s">
        <v>52</v>
      </c>
      <c r="C40" s="57" t="s">
        <v>49</v>
      </c>
      <c r="D40" s="61">
        <f>SUM(D11:D39)</f>
        <v>1772938.4500000002</v>
      </c>
      <c r="E40" s="62"/>
      <c r="F40" s="63">
        <f>SUM(F11:G39)</f>
        <v>0</v>
      </c>
      <c r="G40" s="64"/>
      <c r="L40" s="36"/>
      <c r="M40" s="36"/>
    </row>
    <row r="41" spans="1:14">
      <c r="A41" s="10"/>
      <c r="B41" s="59" t="s">
        <v>86</v>
      </c>
      <c r="C41" s="60" t="s">
        <v>0</v>
      </c>
      <c r="D41" s="12"/>
      <c r="E41" s="12"/>
      <c r="F41" s="67"/>
      <c r="G41" s="68"/>
      <c r="L41" s="38"/>
      <c r="M41" s="38"/>
    </row>
    <row r="42" spans="1:14" ht="30" customHeight="1">
      <c r="A42" s="1"/>
      <c r="B42" s="50" t="s">
        <v>14</v>
      </c>
      <c r="C42" s="13" t="s">
        <v>47</v>
      </c>
      <c r="D42" s="81">
        <v>11281.89</v>
      </c>
      <c r="E42" s="82"/>
      <c r="F42" s="65"/>
      <c r="G42" s="66"/>
      <c r="L42" s="36"/>
      <c r="M42" s="36"/>
    </row>
    <row r="43" spans="1:14" ht="30" customHeight="1">
      <c r="A43" s="1"/>
      <c r="B43" s="50" t="s">
        <v>15</v>
      </c>
      <c r="C43" s="13" t="s">
        <v>48</v>
      </c>
      <c r="D43" s="81">
        <v>1951.03</v>
      </c>
      <c r="E43" s="82"/>
      <c r="F43" s="65"/>
      <c r="G43" s="66"/>
      <c r="L43" s="36"/>
      <c r="M43" s="36"/>
    </row>
    <row r="44" spans="1:14" ht="30" customHeight="1">
      <c r="A44" s="1"/>
      <c r="B44" s="50" t="s">
        <v>86</v>
      </c>
      <c r="C44" s="57" t="s">
        <v>54</v>
      </c>
      <c r="D44" s="61">
        <f>D43+D42</f>
        <v>13232.92</v>
      </c>
      <c r="E44" s="62"/>
      <c r="F44" s="63">
        <f>F43+F42</f>
        <v>0</v>
      </c>
      <c r="G44" s="64"/>
      <c r="L44" s="36"/>
      <c r="M44" s="36"/>
    </row>
    <row r="45" spans="1:14">
      <c r="A45" s="10"/>
      <c r="B45" s="59" t="s">
        <v>45</v>
      </c>
      <c r="C45" s="60" t="s">
        <v>1</v>
      </c>
      <c r="D45" s="12"/>
      <c r="E45" s="12"/>
      <c r="F45" s="67"/>
      <c r="G45" s="68"/>
      <c r="L45" s="38"/>
      <c r="M45" s="38"/>
    </row>
    <row r="46" spans="1:14" ht="30" customHeight="1" thickBot="1">
      <c r="A46" s="1"/>
      <c r="B46" s="51" t="s">
        <v>45</v>
      </c>
      <c r="C46" s="20" t="s">
        <v>1</v>
      </c>
      <c r="D46" s="79">
        <v>6273.26</v>
      </c>
      <c r="E46" s="80"/>
      <c r="F46" s="65"/>
      <c r="G46" s="66"/>
      <c r="L46" s="36"/>
      <c r="M46" s="36"/>
    </row>
    <row r="47" spans="1:14" ht="37.200000000000003" thickBot="1">
      <c r="A47" s="1"/>
      <c r="B47" s="52"/>
      <c r="C47" s="11"/>
      <c r="D47" s="24" t="s">
        <v>53</v>
      </c>
      <c r="E47" s="25">
        <f>ROUND(SUM(D46,D44,D40),2)</f>
        <v>1792444.63</v>
      </c>
      <c r="F47" s="26" t="s">
        <v>8</v>
      </c>
      <c r="G47" s="25">
        <f>ROUND(SUM(F46,F44,F40),2)</f>
        <v>0</v>
      </c>
      <c r="M47" s="15"/>
      <c r="N47" s="15"/>
    </row>
    <row r="48" spans="1:14">
      <c r="A48" s="1"/>
      <c r="B48" s="52"/>
      <c r="C48" s="11"/>
      <c r="D48" s="22" t="s">
        <v>9</v>
      </c>
      <c r="E48" s="31">
        <f>E47*0.13</f>
        <v>233017.80189999999</v>
      </c>
      <c r="F48" s="29" t="s">
        <v>9</v>
      </c>
      <c r="G48" s="32">
        <f>G47*0.13</f>
        <v>0</v>
      </c>
      <c r="M48" s="15"/>
      <c r="N48" s="15"/>
    </row>
    <row r="49" spans="1:14" ht="15" thickBot="1">
      <c r="A49" s="1"/>
      <c r="B49" s="52"/>
      <c r="C49" s="11"/>
      <c r="D49" s="23" t="s">
        <v>10</v>
      </c>
      <c r="E49" s="19">
        <f>E47*0.06</f>
        <v>107546.67779999999</v>
      </c>
      <c r="F49" s="30" t="s">
        <v>10</v>
      </c>
      <c r="G49" s="32">
        <f>G47*0.06</f>
        <v>0</v>
      </c>
      <c r="M49" s="15"/>
      <c r="N49" s="15"/>
    </row>
    <row r="50" spans="1:14" ht="37.200000000000003" thickBot="1">
      <c r="A50" s="1"/>
      <c r="B50" s="52"/>
      <c r="C50" s="11"/>
      <c r="D50" s="27" t="s">
        <v>11</v>
      </c>
      <c r="E50" s="33">
        <f>E47+E48+E49</f>
        <v>2133009.1096999999</v>
      </c>
      <c r="F50" s="28" t="s">
        <v>2</v>
      </c>
      <c r="G50" s="34">
        <f>G47+G48+G49</f>
        <v>0</v>
      </c>
      <c r="M50" s="15"/>
      <c r="N50" s="15"/>
    </row>
    <row r="51" spans="1:14" ht="15" thickBot="1">
      <c r="D51" s="18" t="s">
        <v>3</v>
      </c>
      <c r="E51" s="21">
        <f>E50*0.21</f>
        <v>447931.91303699999</v>
      </c>
      <c r="F51" s="17" t="s">
        <v>3</v>
      </c>
      <c r="G51" s="32">
        <f>G50*0.21</f>
        <v>0</v>
      </c>
    </row>
    <row r="52" spans="1:14" ht="37.200000000000003" thickBot="1">
      <c r="D52" s="27" t="s">
        <v>12</v>
      </c>
      <c r="E52" s="35">
        <f>E51+E50</f>
        <v>2580941.0227370001</v>
      </c>
      <c r="F52" s="28" t="s">
        <v>4</v>
      </c>
      <c r="G52" s="34">
        <f>G51+G50</f>
        <v>0</v>
      </c>
    </row>
  </sheetData>
  <sheetProtection algorithmName="SHA-512" hashValue="2U17Y5AoW/81UDhKWTroG0AfNxiPOxKIiGaxp6nOx/A6QCLsziaMM1gITIqA4DVLaXYaom9Z6OyEEpcq6pVzRg==" saltValue="1Laj49VOLBvuF4r8ioxHtA==" spinCount="100000" sheet="1" objects="1" scenarios="1"/>
  <protectedRanges>
    <protectedRange sqref="G9 G28:G39 G42:G43 G46 G11:G27" name="Ofertas unitarias"/>
  </protectedRanges>
  <mergeCells count="76">
    <mergeCell ref="C3:J3"/>
    <mergeCell ref="D46:E46"/>
    <mergeCell ref="D43:E43"/>
    <mergeCell ref="D42:E42"/>
    <mergeCell ref="D40:E40"/>
    <mergeCell ref="D39:E39"/>
    <mergeCell ref="D38:E38"/>
    <mergeCell ref="D37:E37"/>
    <mergeCell ref="D33:E33"/>
    <mergeCell ref="D34:E34"/>
    <mergeCell ref="D23:E23"/>
    <mergeCell ref="D24:E24"/>
    <mergeCell ref="D35:E35"/>
    <mergeCell ref="D36:E36"/>
    <mergeCell ref="D11:E11"/>
    <mergeCell ref="D12:E12"/>
    <mergeCell ref="D29:E29"/>
    <mergeCell ref="D30:E30"/>
    <mergeCell ref="D31:E31"/>
    <mergeCell ref="D32:E32"/>
    <mergeCell ref="D25:E25"/>
    <mergeCell ref="D26:E26"/>
    <mergeCell ref="D27:E27"/>
    <mergeCell ref="D28:E28"/>
    <mergeCell ref="D20:E20"/>
    <mergeCell ref="D21:E21"/>
    <mergeCell ref="D22:E22"/>
    <mergeCell ref="D13:E13"/>
    <mergeCell ref="D14:E14"/>
    <mergeCell ref="D15:E15"/>
    <mergeCell ref="D16:E16"/>
    <mergeCell ref="D17:E17"/>
    <mergeCell ref="D18:E18"/>
    <mergeCell ref="D8:E8"/>
    <mergeCell ref="D9:E9"/>
    <mergeCell ref="D19:E19"/>
    <mergeCell ref="F12:G12"/>
    <mergeCell ref="F14:G14"/>
    <mergeCell ref="F10:G10"/>
    <mergeCell ref="F17:G17"/>
    <mergeCell ref="F18:G18"/>
    <mergeCell ref="F19:G19"/>
    <mergeCell ref="F46:G46"/>
    <mergeCell ref="F8:G8"/>
    <mergeCell ref="F9:G9"/>
    <mergeCell ref="F31:G31"/>
    <mergeCell ref="F32:G32"/>
    <mergeCell ref="F33:G33"/>
    <mergeCell ref="F39:G39"/>
    <mergeCell ref="F36:G36"/>
    <mergeCell ref="F37:G37"/>
    <mergeCell ref="F38:G38"/>
    <mergeCell ref="F28:G28"/>
    <mergeCell ref="F29:G29"/>
    <mergeCell ref="F30:G30"/>
    <mergeCell ref="F34:G34"/>
    <mergeCell ref="F23:G23"/>
    <mergeCell ref="F35:G35"/>
    <mergeCell ref="F40:G40"/>
    <mergeCell ref="F41:G41"/>
    <mergeCell ref="F24:G24"/>
    <mergeCell ref="F25:G25"/>
    <mergeCell ref="F26:G26"/>
    <mergeCell ref="F27:G27"/>
    <mergeCell ref="F20:G20"/>
    <mergeCell ref="F21:G21"/>
    <mergeCell ref="F22:G22"/>
    <mergeCell ref="F11:G11"/>
    <mergeCell ref="F13:G13"/>
    <mergeCell ref="F15:G15"/>
    <mergeCell ref="F16:G16"/>
    <mergeCell ref="D44:E44"/>
    <mergeCell ref="F44:G44"/>
    <mergeCell ref="F42:G42"/>
    <mergeCell ref="F43:G43"/>
    <mergeCell ref="F45:G4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7C19775C089489EF2CFD40749872A" ma:contentTypeVersion="15" ma:contentTypeDescription="Crear nuevo documento." ma:contentTypeScope="" ma:versionID="9d711ed693ccba0cfc7d95a120eabccd">
  <xsd:schema xmlns:xsd="http://www.w3.org/2001/XMLSchema" xmlns:xs="http://www.w3.org/2001/XMLSchema" xmlns:p="http://schemas.microsoft.com/office/2006/metadata/properties" xmlns:ns2="16b02d72-c29a-4918-a04c-7122a5407e07" xmlns:ns3="0e7a5a0d-8d21-4e23-804e-bd8ffe20ff57" targetNamespace="http://schemas.microsoft.com/office/2006/metadata/properties" ma:root="true" ma:fieldsID="ff473bda84b611bf7bdeb0ed25c7fac1" ns2:_="" ns3:_="">
    <xsd:import namespace="16b02d72-c29a-4918-a04c-7122a5407e07"/>
    <xsd:import namespace="0e7a5a0d-8d21-4e23-804e-bd8ffe20f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Estad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02d72-c29a-4918-a04c-7122a5407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stado" ma:index="14" nillable="true" ma:displayName="Estado" ma:default="Preparació" ma:format="Dropdown" ma:internalName="Estado">
      <xsd:simpleType>
        <xsd:union memberTypes="dms:Text">
          <xsd:simpleType>
            <xsd:restriction base="dms:Choice">
              <xsd:enumeration value="Preparació"/>
              <xsd:enumeration value="Publicació"/>
              <xsd:enumeration value="Avaluació"/>
              <xsd:enumeration value="Adjudicació"/>
              <xsd:enumeration value="Formalització"/>
              <xsd:enumeration value="Execució"/>
              <xsd:enumeration value="Desert"/>
              <xsd:enumeration value="REMC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193b54d-d467-4480-9ac5-231496274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a5a0d-8d21-4e23-804e-bd8ffe20f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da482e-f7ab-4a4f-b2f3-35eab84030ac}" ma:internalName="TaxCatchAll" ma:showField="CatchAllData" ma:web="0e7a5a0d-8d21-4e23-804e-bd8ffe20f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16b02d72-c29a-4918-a04c-7122a5407e07">Preparació</Estado>
    <TaxCatchAll xmlns="0e7a5a0d-8d21-4e23-804e-bd8ffe20ff57" xsi:nil="true"/>
    <lcf76f155ced4ddcb4097134ff3c332f xmlns="16b02d72-c29a-4918-a04c-7122a5407e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CCE18B-DD48-441F-823D-50CDD98228C8}"/>
</file>

<file path=customXml/itemProps2.xml><?xml version="1.0" encoding="utf-8"?>
<ds:datastoreItem xmlns:ds="http://schemas.openxmlformats.org/officeDocument/2006/customXml" ds:itemID="{12C5F1EF-3904-47A2-9BE4-664E91ED7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4C5E2-792F-4BC0-AC47-793DBEDAD163}">
  <ds:schemaRefs>
    <ds:schemaRef ds:uri="http://schemas.microsoft.com/office/2006/metadata/properties"/>
    <ds:schemaRef ds:uri="http://schemas.microsoft.com/office/infopath/2007/PartnerControls"/>
    <ds:schemaRef ds:uri="16b02d72-c29a-4918-a04c-7122a5407e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Rosell</dc:creator>
  <cp:keywords/>
  <dc:description/>
  <cp:lastModifiedBy>Xavier Solà Sala</cp:lastModifiedBy>
  <cp:revision/>
  <dcterms:created xsi:type="dcterms:W3CDTF">2024-01-30T10:22:47Z</dcterms:created>
  <dcterms:modified xsi:type="dcterms:W3CDTF">2025-09-15T16:19:31Z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0x010100FCA7C19775C089489EF2CFD40749872A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