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ecedu-my.sharepoint.com/personal/xsola_irec_cat/Documents/18 - Construcció edifici/01 - Licitació obres/2025.02.26 - Quadre de preus detallat per licitacio/versió nova licitació/"/>
    </mc:Choice>
  </mc:AlternateContent>
  <xr:revisionPtr revIDLastSave="103" documentId="8_{8230ECD2-6F18-4E53-A377-877EAC7D8EC9}" xr6:coauthVersionLast="47" xr6:coauthVersionMax="47" xr10:uidLastSave="{944F8BAA-AB0E-44ED-958A-DF3A5AEE30B5}"/>
  <bookViews>
    <workbookView xWindow="28680" yWindow="-120" windowWidth="29040" windowHeight="15840" xr2:uid="{0755C001-A538-4A29-9A03-0755C1B87BA5}"/>
  </bookViews>
  <sheets>
    <sheet name="Quadre FINAL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4" l="1"/>
  <c r="D63" i="4"/>
  <c r="D33" i="4"/>
  <c r="F63" i="4" l="1"/>
  <c r="F33" i="4"/>
  <c r="F59" i="4"/>
  <c r="D59" i="4"/>
  <c r="G66" i="4" l="1"/>
  <c r="G67" i="4" s="1"/>
  <c r="G68" i="4" l="1"/>
  <c r="G69" i="4" s="1"/>
  <c r="G70" i="4" s="1"/>
  <c r="G71" i="4" s="1"/>
  <c r="E68" i="4"/>
  <c r="E67" i="4"/>
  <c r="E69" i="4" l="1"/>
  <c r="E70" i="4" s="1"/>
  <c r="E71" i="4" s="1"/>
</calcChain>
</file>

<file path=xl/sharedStrings.xml><?xml version="1.0" encoding="utf-8"?>
<sst xmlns="http://schemas.openxmlformats.org/spreadsheetml/2006/main" count="132" uniqueCount="121">
  <si>
    <t>MOVIMENT DE TERRES</t>
  </si>
  <si>
    <t>SEGURETAT I SALUT</t>
  </si>
  <si>
    <t>CONTROL DE QUALITAT</t>
  </si>
  <si>
    <t>TOTAL OFERTA
(sense IVA)</t>
  </si>
  <si>
    <t>IVA</t>
  </si>
  <si>
    <t>TOTAL OFERTA
(amb IVA)</t>
  </si>
  <si>
    <t>PLATAFORMA PRIMA</t>
  </si>
  <si>
    <r>
      <t xml:space="preserve">CODI
</t>
    </r>
    <r>
      <rPr>
        <sz val="9"/>
        <rFont val="Calibri"/>
        <family val="2"/>
        <scheme val="minor"/>
      </rPr>
      <t xml:space="preserve">s/ Pressupost i amidaments </t>
    </r>
  </si>
  <si>
    <t>DESCRIPCIÓ ACTIVITAT</t>
  </si>
  <si>
    <t>TOTAL PEM OFERTA
(sense IVA)</t>
  </si>
  <si>
    <t>13% Desp. Grals</t>
  </si>
  <si>
    <t>6% Benefici Ind.</t>
  </si>
  <si>
    <t>PRESSUPOST BASE LICITACIÓ
(sense IVA)</t>
  </si>
  <si>
    <t>PRESSUPOST BASE LICITACIÓ
(amb IVA)</t>
  </si>
  <si>
    <t>EXECUCIÓ DE LES OBRES DE CONSTRUCCIÓ DE LA NAU INDUSTRIAL I ELS ESPAIS EXTERIORS</t>
  </si>
  <si>
    <t>FONAMENTS</t>
  </si>
  <si>
    <t>SANEJAMENT</t>
  </si>
  <si>
    <t>02.01.01</t>
  </si>
  <si>
    <t>02.01.02</t>
  </si>
  <si>
    <t>02.01.03</t>
  </si>
  <si>
    <t>02.01.04.01</t>
  </si>
  <si>
    <t>02.01.04.02</t>
  </si>
  <si>
    <t>02.01.04.03</t>
  </si>
  <si>
    <t>02.01.04.04</t>
  </si>
  <si>
    <t>ESTRUCTURA PREFABRICADA FORMIGÓ</t>
  </si>
  <si>
    <t>ESTRUCTURA METÀL·LICA</t>
  </si>
  <si>
    <t>ESTRUCTURA PALETERIA</t>
  </si>
  <si>
    <t>ESTRUCTURA I TANCAMENTS DE FUSTA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</si>
  <si>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</si>
  <si>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</si>
  <si>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</si>
  <si>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</si>
  <si>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</si>
  <si>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</si>
  <si>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</si>
  <si>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</si>
  <si>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02.01.13</t>
  </si>
  <si>
    <t>02.01.14</t>
  </si>
  <si>
    <t>02.01.15</t>
  </si>
  <si>
    <t>02.01.16</t>
  </si>
  <si>
    <t>02.01.17</t>
  </si>
  <si>
    <t>TANCAMENTS I DIVISÒRIES</t>
  </si>
  <si>
    <t>COBERTA</t>
  </si>
  <si>
    <t>TRASDOSSATS I FALS SOSTRES</t>
  </si>
  <si>
    <t>PAVIMENTS</t>
  </si>
  <si>
    <t>REVESTIMENTS I ACABATS</t>
  </si>
  <si>
    <t>FUSTERIA EXTERIOR</t>
  </si>
  <si>
    <t>FUSTERIA INTERIOR</t>
  </si>
  <si>
    <t>SERRALLERIA</t>
  </si>
  <si>
    <t>SANITARIS I GRIFERIA</t>
  </si>
  <si>
    <t>SISTEMES DE TRANSPORT</t>
  </si>
  <si>
    <t>MOBILIARI</t>
  </si>
  <si>
    <t>HISSAT DE CÀRREGUES</t>
  </si>
  <si>
    <t>AJUDES</t>
  </si>
  <si>
    <t>02.01</t>
  </si>
  <si>
    <t>OBRA CIVIL - URBANITZACIÓ EXTERIOR</t>
  </si>
  <si>
    <t>02.02</t>
  </si>
  <si>
    <t>PAVIMENTACIÓ - VIAL I APARCAMENT</t>
  </si>
  <si>
    <t>PAVIMENTACIÓ - ZONA DE PROVES PILOT</t>
  </si>
  <si>
    <t>PAVIMENTACIÓ - VORERES I ACCESSOS</t>
  </si>
  <si>
    <t>PAVIMENTACIÓ - HUB DE MOBILITAT</t>
  </si>
  <si>
    <t>02.02.01.01</t>
  </si>
  <si>
    <t>02.02.01.02</t>
  </si>
  <si>
    <t>02.02.01.03</t>
  </si>
  <si>
    <t>02.02.01.04</t>
  </si>
  <si>
    <t>MUR APARCAMENT</t>
  </si>
  <si>
    <t>02.02.02.01</t>
  </si>
  <si>
    <t>02.02.02.02</t>
  </si>
  <si>
    <t>02.02.02.04</t>
  </si>
  <si>
    <t>MURS HUB DE MOBILITAT</t>
  </si>
  <si>
    <t>02.02.02.05</t>
  </si>
  <si>
    <t>MUR LÍMIT SUD</t>
  </si>
  <si>
    <t>02.02.02.06</t>
  </si>
  <si>
    <t>PÈRGOLES</t>
  </si>
  <si>
    <t>02.02.02.07</t>
  </si>
  <si>
    <t>ÀREA DE RESIDUS</t>
  </si>
  <si>
    <t>02.02.03</t>
  </si>
  <si>
    <t>SENYALITZACIÓ</t>
  </si>
  <si>
    <t>02.02.04</t>
  </si>
  <si>
    <t>02.02.05</t>
  </si>
  <si>
    <t>JARDINERIA</t>
  </si>
  <si>
    <t>02.02.06</t>
  </si>
  <si>
    <t>XARXA DE RECOLLIDA D'AIGÜES RESIDUALS</t>
  </si>
  <si>
    <t>02.02.07</t>
  </si>
  <si>
    <t>XARXA DE RECOLLIDA D'AIGÜES PLUVIALS</t>
  </si>
  <si>
    <t>02.02.08</t>
  </si>
  <si>
    <t>XARXA D'AIGUA POTABLE I SOCORRS</t>
  </si>
  <si>
    <t>02.02.09</t>
  </si>
  <si>
    <t>XARXA DE REG</t>
  </si>
  <si>
    <t>02.02.10</t>
  </si>
  <si>
    <t>BAIXA TENSIÓ</t>
  </si>
  <si>
    <t>02.02.11</t>
  </si>
  <si>
    <t>MITJA TENSIÓ</t>
  </si>
  <si>
    <t>02.02.12</t>
  </si>
  <si>
    <t>DADES</t>
  </si>
  <si>
    <t>02.02.13</t>
  </si>
  <si>
    <t>CAMP GEOTÈRMIC</t>
  </si>
  <si>
    <t>02.02.14</t>
  </si>
  <si>
    <t>CENTRE DE TRANSFORMACIÓ I CENTRE DE MESURA</t>
  </si>
  <si>
    <t>02.02.15</t>
  </si>
  <si>
    <t>02.02.16</t>
  </si>
  <si>
    <t>ENERGIA SOLAR FOTOVOLTAICA</t>
  </si>
  <si>
    <t>TOTAL: OBRA CIVIL - URBANITZACIÓ EXTERIOR</t>
  </si>
  <si>
    <t>MUR ESCALA D'ACCÉS</t>
  </si>
  <si>
    <t>OBRA CIVIL - EDIFICACIÓ NAU</t>
  </si>
  <si>
    <t>PROTECCIONS COL·LECTIVES</t>
  </si>
  <si>
    <t>PROTECCIONS INDIVIDUALS</t>
  </si>
  <si>
    <r>
      <t xml:space="preserve">IMPORT MÀXIM 
</t>
    </r>
    <r>
      <rPr>
        <sz val="9"/>
        <rFont val="Calibri"/>
        <family val="2"/>
        <scheme val="minor"/>
      </rPr>
      <t xml:space="preserve">PEM sense IVA </t>
    </r>
  </si>
  <si>
    <r>
      <t xml:space="preserve">IMPORT OFERTA
</t>
    </r>
    <r>
      <rPr>
        <sz val="9"/>
        <rFont val="Calibri"/>
        <family val="2"/>
        <scheme val="minor"/>
      </rPr>
      <t xml:space="preserve">PEM sense IVA </t>
    </r>
  </si>
  <si>
    <t>TREBALLS PRÈVIS I D'IMPANTACIÓ</t>
  </si>
  <si>
    <t>01</t>
  </si>
  <si>
    <t>TREBALLS PREVIS I D'IMPLANTACIÓ</t>
  </si>
  <si>
    <t>TOTAL PEM PRESSUPOST
(sense IVA)</t>
  </si>
  <si>
    <t>TOTAL: OBRA CIVIL - EDIFICACIÓ NAU</t>
  </si>
  <si>
    <t>03.01</t>
  </si>
  <si>
    <t>03.02</t>
  </si>
  <si>
    <t>TOTAL: SEGURETAT I SALUT</t>
  </si>
  <si>
    <t>DATA: OCTUBRE 2025</t>
  </si>
  <si>
    <t>QUADRE DE PREUS LOT 1 (INCLÒS AL PCAP)</t>
  </si>
  <si>
    <t>03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</si>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</sst>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lbertus Medium"/>
    </font>
    <font>
      <sz val="10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4"/>
      <color rgb="FF0070C0"/>
      <name val="Tahoma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2" fillId="0" borderId="0" xfId="2"/>
    <xf numFmtId="0" fontId="3" fillId="0" borderId="0" xfId="2" applyFont="1" applyAlignment="1">
      <alignment vertical="center"/>
    </xf>
    <xf numFmtId="0" fontId="4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44" fontId="2" fillId="0" borderId="0" xfId="1" applyFont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0" fontId="2" fillId="0" borderId="0" xfId="2" applyAlignment="1">
      <alignment horizontal="center" vertical="center"/>
    </xf>
    <xf numFmtId="0" fontId="8" fillId="0" borderId="0" xfId="2" applyFont="1"/>
    <xf numFmtId="44" fontId="7" fillId="2" borderId="4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wrapText="1"/>
    </xf>
    <xf numFmtId="0" fontId="0" fillId="0" borderId="22" xfId="0" applyBorder="1"/>
    <xf numFmtId="0" fontId="0" fillId="0" borderId="24" xfId="0" applyBorder="1"/>
    <xf numFmtId="44" fontId="8" fillId="0" borderId="15" xfId="1" applyFont="1" applyFill="1" applyBorder="1" applyAlignment="1">
      <alignment horizontal="right"/>
    </xf>
    <xf numFmtId="0" fontId="8" fillId="3" borderId="26" xfId="0" applyFont="1" applyFill="1" applyBorder="1" applyAlignment="1">
      <alignment vertical="top" wrapText="1"/>
    </xf>
    <xf numFmtId="44" fontId="9" fillId="0" borderId="22" xfId="0" applyNumberFormat="1" applyFont="1" applyBorder="1"/>
    <xf numFmtId="0" fontId="8" fillId="0" borderId="24" xfId="2" applyFont="1" applyBorder="1" applyAlignment="1">
      <alignment wrapText="1"/>
    </xf>
    <xf numFmtId="10" fontId="8" fillId="0" borderId="24" xfId="2" applyNumberFormat="1" applyFont="1" applyBorder="1" applyAlignment="1">
      <alignment wrapText="1"/>
    </xf>
    <xf numFmtId="0" fontId="8" fillId="3" borderId="25" xfId="2" applyFont="1" applyFill="1" applyBorder="1" applyAlignment="1">
      <alignment wrapText="1"/>
    </xf>
    <xf numFmtId="44" fontId="8" fillId="3" borderId="15" xfId="1" applyFont="1" applyFill="1" applyBorder="1" applyAlignment="1">
      <alignment horizontal="right"/>
    </xf>
    <xf numFmtId="0" fontId="8" fillId="3" borderId="15" xfId="2" applyFont="1" applyFill="1" applyBorder="1" applyAlignment="1">
      <alignment wrapText="1"/>
    </xf>
    <xf numFmtId="0" fontId="10" fillId="3" borderId="19" xfId="2" applyFont="1" applyFill="1" applyBorder="1" applyAlignment="1">
      <alignment wrapText="1"/>
    </xf>
    <xf numFmtId="0" fontId="10" fillId="3" borderId="20" xfId="2" applyFont="1" applyFill="1" applyBorder="1" applyAlignment="1">
      <alignment wrapText="1"/>
    </xf>
    <xf numFmtId="44" fontId="8" fillId="0" borderId="4" xfId="1" applyFont="1" applyBorder="1" applyAlignment="1">
      <alignment horizontal="right" wrapText="1"/>
    </xf>
    <xf numFmtId="0" fontId="8" fillId="0" borderId="28" xfId="2" applyFont="1" applyBorder="1" applyAlignment="1">
      <alignment wrapText="1"/>
    </xf>
    <xf numFmtId="10" fontId="8" fillId="0" borderId="28" xfId="2" applyNumberFormat="1" applyFont="1" applyBorder="1" applyAlignment="1">
      <alignment wrapText="1"/>
    </xf>
    <xf numFmtId="44" fontId="8" fillId="0" borderId="29" xfId="1" applyFont="1" applyFill="1" applyBorder="1" applyAlignment="1">
      <alignment horizontal="right"/>
    </xf>
    <xf numFmtId="44" fontId="8" fillId="0" borderId="23" xfId="1" applyFont="1" applyFill="1" applyBorder="1" applyAlignment="1">
      <alignment horizontal="right"/>
    </xf>
    <xf numFmtId="44" fontId="10" fillId="3" borderId="20" xfId="1" applyFont="1" applyFill="1" applyBorder="1" applyAlignment="1">
      <alignment horizontal="right"/>
    </xf>
    <xf numFmtId="44" fontId="10" fillId="3" borderId="21" xfId="1" applyFont="1" applyFill="1" applyBorder="1" applyAlignment="1">
      <alignment horizontal="right"/>
    </xf>
    <xf numFmtId="44" fontId="11" fillId="3" borderId="20" xfId="0" applyNumberFormat="1" applyFont="1" applyFill="1" applyBorder="1"/>
    <xf numFmtId="44" fontId="9" fillId="0" borderId="0" xfId="1" applyFont="1" applyFill="1" applyBorder="1" applyAlignment="1">
      <alignment horizontal="right"/>
    </xf>
    <xf numFmtId="44" fontId="8" fillId="0" borderId="0" xfId="1" applyFont="1" applyFill="1" applyBorder="1" applyAlignment="1">
      <alignment horizontal="right" wrapText="1"/>
    </xf>
    <xf numFmtId="44" fontId="7" fillId="0" borderId="0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31" xfId="2" applyFont="1" applyBorder="1" applyAlignment="1">
      <alignment vertical="center"/>
    </xf>
    <xf numFmtId="49" fontId="2" fillId="0" borderId="0" xfId="2" applyNumberFormat="1"/>
    <xf numFmtId="49" fontId="3" fillId="0" borderId="1" xfId="2" applyNumberFormat="1" applyFont="1" applyBorder="1" applyAlignment="1">
      <alignment vertical="center"/>
    </xf>
    <xf numFmtId="49" fontId="3" fillId="0" borderId="3" xfId="2" applyNumberFormat="1" applyFont="1" applyBorder="1" applyAlignment="1">
      <alignment vertical="center"/>
    </xf>
    <xf numFmtId="49" fontId="3" fillId="0" borderId="5" xfId="2" applyNumberFormat="1" applyFont="1" applyBorder="1" applyAlignment="1">
      <alignment vertical="center"/>
    </xf>
    <xf numFmtId="49" fontId="3" fillId="0" borderId="0" xfId="2" applyNumberFormat="1" applyFont="1" applyAlignment="1">
      <alignment vertical="center"/>
    </xf>
    <xf numFmtId="49" fontId="7" fillId="4" borderId="8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1" xfId="0" quotePrefix="1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7" fillId="0" borderId="0" xfId="2" applyNumberFormat="1" applyFont="1"/>
    <xf numFmtId="49" fontId="0" fillId="0" borderId="0" xfId="0" applyNumberFormat="1"/>
    <xf numFmtId="49" fontId="12" fillId="4" borderId="12" xfId="0" quotePrefix="1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49" fontId="8" fillId="0" borderId="17" xfId="0" applyNumberFormat="1" applyFont="1" applyBorder="1" applyAlignment="1">
      <alignment horizontal="center" vertical="center" wrapText="1"/>
    </xf>
    <xf numFmtId="49" fontId="12" fillId="4" borderId="12" xfId="0" applyNumberFormat="1" applyFont="1" applyFill="1" applyBorder="1" applyAlignment="1">
      <alignment horizontal="center" vertical="center" wrapText="1"/>
    </xf>
    <xf numFmtId="44" fontId="9" fillId="5" borderId="34" xfId="1" applyFont="1" applyFill="1" applyBorder="1" applyAlignment="1" applyProtection="1">
      <alignment horizontal="center"/>
      <protection locked="0"/>
    </xf>
    <xf numFmtId="44" fontId="9" fillId="5" borderId="18" xfId="1" applyFont="1" applyFill="1" applyBorder="1" applyAlignment="1" applyProtection="1">
      <alignment horizontal="center"/>
      <protection locked="0"/>
    </xf>
    <xf numFmtId="44" fontId="7" fillId="2" borderId="4" xfId="1" applyFont="1" applyFill="1" applyBorder="1" applyAlignment="1">
      <alignment horizontal="center" vertical="center" wrapText="1"/>
    </xf>
    <xf numFmtId="44" fontId="7" fillId="2" borderId="18" xfId="1" applyFont="1" applyFill="1" applyBorder="1" applyAlignment="1">
      <alignment horizontal="center" vertical="center" wrapText="1"/>
    </xf>
    <xf numFmtId="44" fontId="11" fillId="3" borderId="34" xfId="1" applyFont="1" applyFill="1" applyBorder="1" applyAlignment="1">
      <alignment horizontal="right"/>
    </xf>
    <xf numFmtId="44" fontId="11" fillId="3" borderId="18" xfId="1" applyFont="1" applyFill="1" applyBorder="1" applyAlignment="1">
      <alignment horizontal="right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44" fontId="8" fillId="2" borderId="35" xfId="1" applyFont="1" applyFill="1" applyBorder="1" applyAlignment="1">
      <alignment horizontal="center" wrapText="1"/>
    </xf>
    <xf numFmtId="44" fontId="8" fillId="2" borderId="30" xfId="1" applyFont="1" applyFill="1" applyBorder="1" applyAlignment="1">
      <alignment horizontal="center" wrapText="1"/>
    </xf>
    <xf numFmtId="44" fontId="8" fillId="0" borderId="4" xfId="1" applyFont="1" applyBorder="1" applyAlignment="1">
      <alignment horizontal="right" wrapText="1"/>
    </xf>
    <xf numFmtId="44" fontId="8" fillId="0" borderId="18" xfId="1" applyFont="1" applyBorder="1" applyAlignment="1">
      <alignment horizontal="right" wrapText="1"/>
    </xf>
    <xf numFmtId="44" fontId="9" fillId="0" borderId="34" xfId="1" applyFont="1" applyFill="1" applyBorder="1" applyAlignment="1">
      <alignment horizontal="right"/>
    </xf>
    <xf numFmtId="44" fontId="9" fillId="0" borderId="13" xfId="1" applyFont="1" applyFill="1" applyBorder="1" applyAlignment="1">
      <alignment horizontal="right"/>
    </xf>
    <xf numFmtId="44" fontId="11" fillId="3" borderId="13" xfId="1" applyFont="1" applyFill="1" applyBorder="1" applyAlignment="1">
      <alignment horizontal="right"/>
    </xf>
    <xf numFmtId="44" fontId="8" fillId="0" borderId="34" xfId="1" applyFont="1" applyBorder="1" applyAlignment="1">
      <alignment horizontal="center" wrapText="1"/>
    </xf>
    <xf numFmtId="44" fontId="8" fillId="0" borderId="13" xfId="1" applyFont="1" applyBorder="1" applyAlignment="1">
      <alignment horizontal="center" wrapText="1"/>
    </xf>
    <xf numFmtId="44" fontId="8" fillId="2" borderId="36" xfId="1" applyFont="1" applyFill="1" applyBorder="1" applyAlignment="1">
      <alignment horizontal="center" wrapText="1"/>
    </xf>
    <xf numFmtId="0" fontId="4" fillId="0" borderId="0" xfId="2" applyFont="1" applyAlignment="1">
      <alignment vertical="center" wrapText="1"/>
    </xf>
    <xf numFmtId="0" fontId="0" fillId="0" borderId="0" xfId="0" applyAlignment="1">
      <alignment wrapText="1"/>
    </xf>
    <xf numFmtId="0" fontId="0" fillId="0" borderId="32" xfId="0" applyBorder="1" applyAlignment="1">
      <alignment wrapText="1"/>
    </xf>
    <xf numFmtId="44" fontId="9" fillId="0" borderId="33" xfId="1" applyFont="1" applyFill="1" applyBorder="1" applyAlignment="1">
      <alignment horizontal="center"/>
    </xf>
    <xf numFmtId="44" fontId="9" fillId="0" borderId="16" xfId="1" applyFont="1" applyFill="1" applyBorder="1" applyAlignment="1">
      <alignment horizontal="center"/>
    </xf>
    <xf numFmtId="44" fontId="9" fillId="0" borderId="34" xfId="1" applyFont="1" applyFill="1" applyBorder="1" applyAlignment="1">
      <alignment horizontal="center"/>
    </xf>
    <xf numFmtId="44" fontId="9" fillId="0" borderId="13" xfId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_cuest-06_PERSONAL-ESPACIOS" xfId="2" xr:uid="{03247D89-873D-40E7-9F00-541A6138E96D}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0D3B-E9AD-425D-829D-E582E2616CE4}">
  <dimension ref="A1:N71"/>
  <sheetViews>
    <sheetView tabSelected="1" topLeftCell="A30" zoomScale="115" zoomScaleNormal="115" workbookViewId="0">
      <selection activeCell="F11" sqref="F11:G11"/>
    </sheetView>
  </sheetViews>
  <sheetFormatPr baseColWidth="10" defaultColWidth="11.44140625" defaultRowHeight="14.4"/>
  <cols>
    <col min="2" max="2" width="11.44140625" style="55"/>
    <col min="3" max="3" width="36.109375" customWidth="1"/>
    <col min="4" max="4" width="13.44140625" customWidth="1"/>
    <col min="5" max="5" width="18.21875" customWidth="1"/>
    <col min="6" max="6" width="13.44140625" customWidth="1"/>
    <col min="7" max="7" width="18.21875" customWidth="1"/>
    <col min="8" max="8" width="13.109375" customWidth="1"/>
    <col min="10" max="10" width="18.88671875" customWidth="1"/>
    <col min="14" max="14" width="22.44140625" customWidth="1"/>
  </cols>
  <sheetData>
    <row r="1" spans="1:13" ht="15" thickBot="1">
      <c r="A1" s="1"/>
      <c r="B1" s="45"/>
      <c r="C1" s="1"/>
      <c r="D1" s="1"/>
      <c r="E1" s="1"/>
      <c r="F1" s="1"/>
      <c r="G1" s="1"/>
      <c r="H1" s="1"/>
    </row>
    <row r="2" spans="1:13" ht="21" thickTop="1">
      <c r="A2" s="1"/>
      <c r="B2" s="46"/>
      <c r="C2" s="3" t="s">
        <v>6</v>
      </c>
      <c r="D2" s="3"/>
      <c r="E2" s="40"/>
      <c r="F2" s="40"/>
      <c r="G2" s="40"/>
      <c r="H2" s="40"/>
      <c r="I2" s="40"/>
      <c r="J2" s="44"/>
    </row>
    <row r="3" spans="1:13" ht="21" customHeight="1">
      <c r="A3" s="1"/>
      <c r="B3" s="47"/>
      <c r="C3" s="82" t="s">
        <v>14</v>
      </c>
      <c r="D3" s="83"/>
      <c r="E3" s="83"/>
      <c r="F3" s="83"/>
      <c r="G3" s="83"/>
      <c r="H3" s="83"/>
      <c r="I3" s="83"/>
      <c r="J3" s="84"/>
      <c r="K3" s="4"/>
    </row>
    <row r="4" spans="1:13" ht="20.399999999999999">
      <c r="A4" s="1"/>
      <c r="B4" s="47"/>
      <c r="C4" s="43" t="s">
        <v>118</v>
      </c>
      <c r="D4" s="41"/>
      <c r="E4" s="42"/>
      <c r="F4" s="42"/>
      <c r="G4" s="42"/>
      <c r="H4" s="42"/>
      <c r="I4" s="42"/>
      <c r="J4" s="1"/>
      <c r="K4" s="4"/>
    </row>
    <row r="5" spans="1:13" ht="21" thickBot="1">
      <c r="A5" s="1"/>
      <c r="B5" s="48"/>
      <c r="C5" s="5" t="s">
        <v>117</v>
      </c>
      <c r="D5" s="5"/>
      <c r="E5" s="6"/>
      <c r="F5" s="6"/>
      <c r="G5" s="6"/>
      <c r="H5" s="6"/>
      <c r="I5" s="6"/>
      <c r="J5" s="7"/>
    </row>
    <row r="6" spans="1:13" ht="15" thickTop="1">
      <c r="A6" s="1"/>
      <c r="B6" s="49"/>
      <c r="C6" s="2"/>
      <c r="D6" s="2"/>
      <c r="E6" s="2"/>
      <c r="F6" s="2"/>
      <c r="G6" s="2"/>
      <c r="H6" s="2"/>
    </row>
    <row r="7" spans="1:13" ht="15" thickBot="1">
      <c r="A7" s="1"/>
      <c r="B7" s="45"/>
      <c r="C7" s="1"/>
      <c r="D7" s="8"/>
      <c r="E7" s="9"/>
      <c r="F7" s="8"/>
      <c r="G7" s="9"/>
      <c r="H7" s="8"/>
    </row>
    <row r="8" spans="1:13" ht="39" thickBot="1">
      <c r="A8" s="10"/>
      <c r="B8" s="50" t="s">
        <v>7</v>
      </c>
      <c r="C8" s="14" t="s">
        <v>8</v>
      </c>
      <c r="D8" s="70" t="s">
        <v>107</v>
      </c>
      <c r="E8" s="71"/>
      <c r="F8" s="70" t="s">
        <v>108</v>
      </c>
      <c r="G8" s="71"/>
      <c r="M8" s="16"/>
    </row>
    <row r="9" spans="1:13" ht="17.399999999999999" customHeight="1" thickBot="1">
      <c r="A9" s="1"/>
      <c r="B9" s="59"/>
      <c r="C9" s="60"/>
      <c r="D9" s="72"/>
      <c r="E9" s="81"/>
      <c r="F9" s="72"/>
      <c r="G9" s="73"/>
      <c r="L9" s="38"/>
      <c r="M9" s="38"/>
    </row>
    <row r="10" spans="1:13">
      <c r="A10" s="10"/>
      <c r="B10" s="56" t="s">
        <v>110</v>
      </c>
      <c r="C10" s="58" t="s">
        <v>109</v>
      </c>
      <c r="D10" s="12"/>
      <c r="E10" s="12"/>
      <c r="F10" s="66"/>
      <c r="G10" s="67"/>
    </row>
    <row r="11" spans="1:13" ht="30" customHeight="1">
      <c r="A11" s="1"/>
      <c r="B11" s="51" t="s">
        <v>110</v>
      </c>
      <c r="C11" s="13" t="s">
        <v>111</v>
      </c>
      <c r="D11" s="79">
        <v>1093.26</v>
      </c>
      <c r="E11" s="80"/>
      <c r="F11" s="64"/>
      <c r="G11" s="65"/>
      <c r="L11" s="38"/>
      <c r="M11" s="38"/>
    </row>
    <row r="12" spans="1:13">
      <c r="A12" s="10"/>
      <c r="B12" s="56" t="s">
        <v>54</v>
      </c>
      <c r="C12" s="57" t="s">
        <v>104</v>
      </c>
      <c r="D12" s="12"/>
      <c r="E12" s="29"/>
      <c r="F12" s="74"/>
      <c r="G12" s="75"/>
      <c r="L12" s="39"/>
      <c r="M12" s="39"/>
    </row>
    <row r="13" spans="1:13" ht="30" customHeight="1">
      <c r="A13" s="1"/>
      <c r="B13" s="51" t="s">
        <v>17</v>
      </c>
      <c r="C13" s="13" t="s">
        <v>0</v>
      </c>
      <c r="D13" s="76">
        <v>30204.04</v>
      </c>
      <c r="E13" s="77"/>
      <c r="F13" s="64"/>
      <c r="G13" s="65"/>
      <c r="L13" s="37"/>
      <c r="M13" s="37"/>
    </row>
    <row r="14" spans="1:13" ht="30" customHeight="1">
      <c r="A14" s="1"/>
      <c r="B14" s="51" t="s">
        <v>18</v>
      </c>
      <c r="C14" s="13" t="s">
        <v>15</v>
      </c>
      <c r="D14" s="76">
        <v>141255.14000000001</v>
      </c>
      <c r="E14" s="77"/>
      <c r="F14" s="64"/>
      <c r="G14" s="65"/>
      <c r="L14" s="37"/>
      <c r="M14" s="37"/>
    </row>
    <row r="15" spans="1:13" ht="30" customHeight="1">
      <c r="A15" s="1"/>
      <c r="B15" s="51" t="s">
        <v>19</v>
      </c>
      <c r="C15" s="13" t="s">
        <v>16</v>
      </c>
      <c r="D15" s="76">
        <v>25806.55</v>
      </c>
      <c r="E15" s="77"/>
      <c r="F15" s="64"/>
      <c r="G15" s="65"/>
      <c r="L15" s="37"/>
      <c r="M15" s="37"/>
    </row>
    <row r="16" spans="1:13" ht="30" customHeight="1">
      <c r="A16" s="1"/>
      <c r="B16" s="51" t="s">
        <v>20</v>
      </c>
      <c r="C16" s="13" t="s">
        <v>24</v>
      </c>
      <c r="D16" s="76">
        <v>445768.08</v>
      </c>
      <c r="E16" s="77"/>
      <c r="F16" s="64"/>
      <c r="G16" s="65"/>
      <c r="L16" s="37"/>
      <c r="M16" s="37"/>
    </row>
    <row r="17" spans="1:13" ht="30" customHeight="1">
      <c r="A17" s="1"/>
      <c r="B17" s="51" t="s">
        <v>21</v>
      </c>
      <c r="C17" s="13" t="s">
        <v>25</v>
      </c>
      <c r="D17" s="76">
        <v>128132.43</v>
      </c>
      <c r="E17" s="77"/>
      <c r="F17" s="64"/>
      <c r="G17" s="65"/>
      <c r="L17" s="37"/>
      <c r="M17" s="37"/>
    </row>
    <row r="18" spans="1:13" ht="30" customHeight="1">
      <c r="A18" s="1"/>
      <c r="B18" s="51" t="s">
        <v>22</v>
      </c>
      <c r="C18" s="13" t="s">
        <v>26</v>
      </c>
      <c r="D18" s="76">
        <v>34266.629999999997</v>
      </c>
      <c r="E18" s="77"/>
      <c r="F18" s="64"/>
      <c r="G18" s="65"/>
      <c r="L18" s="37"/>
      <c r="M18" s="37"/>
    </row>
    <row r="19" spans="1:13" ht="30" customHeight="1">
      <c r="A19" s="1"/>
      <c r="B19" s="51" t="s">
        <v>23</v>
      </c>
      <c r="C19" s="13" t="s">
        <v>27</v>
      </c>
      <c r="D19" s="76">
        <v>642745.30000000005</v>
      </c>
      <c r="E19" s="77"/>
      <c r="F19" s="64"/>
      <c r="G19" s="65"/>
      <c r="L19" s="37"/>
      <c r="M19" s="37"/>
    </row>
    <row r="20" spans="1:13" ht="30" customHeight="1">
      <c r="A20" s="1"/>
      <c r="B20" s="51" t="s">
        <v>28</v>
      </c>
      <c r="C20" s="13" t="s">
        <v>41</v>
      </c>
      <c r="D20" s="76">
        <v>449799.03</v>
      </c>
      <c r="E20" s="77"/>
      <c r="F20" s="64"/>
      <c r="G20" s="65"/>
      <c r="L20" s="37"/>
      <c r="M20" s="37"/>
    </row>
    <row r="21" spans="1:13" ht="30" customHeight="1">
      <c r="A21" s="1"/>
      <c r="B21" s="51" t="s">
        <v>29</v>
      </c>
      <c r="C21" s="13" t="s">
        <v>42</v>
      </c>
      <c r="D21" s="76">
        <v>174650.43</v>
      </c>
      <c r="E21" s="77"/>
      <c r="F21" s="64"/>
      <c r="G21" s="65"/>
      <c r="L21" s="37"/>
      <c r="M21" s="37"/>
    </row>
    <row r="22" spans="1:13" ht="30" customHeight="1">
      <c r="A22" s="1"/>
      <c r="B22" s="51" t="s">
        <v>30</v>
      </c>
      <c r="C22" s="13" t="s">
        <v>43</v>
      </c>
      <c r="D22" s="76">
        <v>83788.92</v>
      </c>
      <c r="E22" s="77"/>
      <c r="F22" s="64"/>
      <c r="G22" s="65"/>
      <c r="L22" s="37"/>
      <c r="M22" s="37"/>
    </row>
    <row r="23" spans="1:13" ht="30" customHeight="1">
      <c r="A23" s="1"/>
      <c r="B23" s="51" t="s">
        <v>31</v>
      </c>
      <c r="C23" s="13" t="s">
        <v>44</v>
      </c>
      <c r="D23" s="76">
        <v>278808.31</v>
      </c>
      <c r="E23" s="77"/>
      <c r="F23" s="64"/>
      <c r="G23" s="65"/>
      <c r="L23" s="37"/>
      <c r="M23" s="37"/>
    </row>
    <row r="24" spans="1:13" ht="30" customHeight="1">
      <c r="A24" s="1"/>
      <c r="B24" s="51" t="s">
        <v>32</v>
      </c>
      <c r="C24" s="13" t="s">
        <v>45</v>
      </c>
      <c r="D24" s="76">
        <v>195027.29</v>
      </c>
      <c r="E24" s="77"/>
      <c r="F24" s="64"/>
      <c r="G24" s="65"/>
      <c r="L24" s="37"/>
      <c r="M24" s="37"/>
    </row>
    <row r="25" spans="1:13" ht="30" customHeight="1">
      <c r="A25" s="1"/>
      <c r="B25" s="51" t="s">
        <v>33</v>
      </c>
      <c r="C25" s="13" t="s">
        <v>46</v>
      </c>
      <c r="D25" s="76">
        <v>130473.31</v>
      </c>
      <c r="E25" s="77"/>
      <c r="F25" s="64"/>
      <c r="G25" s="65"/>
      <c r="L25" s="37"/>
      <c r="M25" s="37"/>
    </row>
    <row r="26" spans="1:13" ht="30" customHeight="1">
      <c r="A26" s="1"/>
      <c r="B26" s="51" t="s">
        <v>34</v>
      </c>
      <c r="C26" s="13" t="s">
        <v>47</v>
      </c>
      <c r="D26" s="76">
        <v>88888.27</v>
      </c>
      <c r="E26" s="77"/>
      <c r="F26" s="64"/>
      <c r="G26" s="65"/>
      <c r="L26" s="37"/>
      <c r="M26" s="37"/>
    </row>
    <row r="27" spans="1:13" ht="30" customHeight="1">
      <c r="A27" s="1"/>
      <c r="B27" s="51" t="s">
        <v>35</v>
      </c>
      <c r="C27" s="13" t="s">
        <v>48</v>
      </c>
      <c r="D27" s="76">
        <v>145824.79999999999</v>
      </c>
      <c r="E27" s="77"/>
      <c r="F27" s="64"/>
      <c r="G27" s="65"/>
      <c r="L27" s="37"/>
      <c r="M27" s="37"/>
    </row>
    <row r="28" spans="1:13" ht="30" customHeight="1">
      <c r="A28" s="1"/>
      <c r="B28" s="51" t="s">
        <v>36</v>
      </c>
      <c r="C28" s="13" t="s">
        <v>49</v>
      </c>
      <c r="D28" s="76">
        <v>16285.69</v>
      </c>
      <c r="E28" s="77"/>
      <c r="F28" s="64"/>
      <c r="G28" s="65"/>
      <c r="L28" s="37"/>
      <c r="M28" s="37"/>
    </row>
    <row r="29" spans="1:13" ht="30" customHeight="1">
      <c r="A29" s="1"/>
      <c r="B29" s="51" t="s">
        <v>37</v>
      </c>
      <c r="C29" s="13" t="s">
        <v>50</v>
      </c>
      <c r="D29" s="76">
        <v>63491.06</v>
      </c>
      <c r="E29" s="77"/>
      <c r="F29" s="64"/>
      <c r="G29" s="65"/>
      <c r="L29" s="37"/>
      <c r="M29" s="37"/>
    </row>
    <row r="30" spans="1:13" ht="30" customHeight="1">
      <c r="A30" s="1"/>
      <c r="B30" s="51" t="s">
        <v>38</v>
      </c>
      <c r="C30" s="13" t="s">
        <v>51</v>
      </c>
      <c r="D30" s="76">
        <v>22680.84</v>
      </c>
      <c r="E30" s="77"/>
      <c r="F30" s="64"/>
      <c r="G30" s="65"/>
      <c r="L30" s="37"/>
      <c r="M30" s="37"/>
    </row>
    <row r="31" spans="1:13" ht="30" customHeight="1">
      <c r="A31" s="1"/>
      <c r="B31" s="51" t="s">
        <v>39</v>
      </c>
      <c r="C31" s="13" t="s">
        <v>52</v>
      </c>
      <c r="D31" s="76">
        <v>167411</v>
      </c>
      <c r="E31" s="77"/>
      <c r="F31" s="64"/>
      <c r="G31" s="65"/>
      <c r="L31" s="37"/>
      <c r="M31" s="37"/>
    </row>
    <row r="32" spans="1:13" ht="30" customHeight="1">
      <c r="A32" s="1"/>
      <c r="B32" s="51" t="s">
        <v>40</v>
      </c>
      <c r="C32" s="13" t="s">
        <v>53</v>
      </c>
      <c r="D32" s="76">
        <v>15574.96</v>
      </c>
      <c r="E32" s="77"/>
      <c r="F32" s="64"/>
      <c r="G32" s="65"/>
      <c r="L32" s="37"/>
      <c r="M32" s="37"/>
    </row>
    <row r="33" spans="1:13" ht="30" customHeight="1">
      <c r="A33" s="1"/>
      <c r="B33" s="52" t="s">
        <v>54</v>
      </c>
      <c r="C33" s="61" t="s">
        <v>113</v>
      </c>
      <c r="D33" s="68">
        <f>SUM(D13:D32)</f>
        <v>3280882.0799999996</v>
      </c>
      <c r="E33" s="78"/>
      <c r="F33" s="68">
        <f>SUM(F13:G32)</f>
        <v>0</v>
      </c>
      <c r="G33" s="69"/>
      <c r="L33" s="37"/>
      <c r="M33" s="37"/>
    </row>
    <row r="34" spans="1:13">
      <c r="A34" s="10"/>
      <c r="B34" s="57" t="s">
        <v>56</v>
      </c>
      <c r="C34" s="57" t="s">
        <v>55</v>
      </c>
      <c r="D34" s="12"/>
      <c r="E34" s="12"/>
      <c r="F34" s="66"/>
      <c r="G34" s="67"/>
      <c r="L34" s="39"/>
      <c r="M34" s="39"/>
    </row>
    <row r="35" spans="1:13" ht="30" customHeight="1">
      <c r="A35" s="1"/>
      <c r="B35" s="51" t="s">
        <v>61</v>
      </c>
      <c r="C35" s="13" t="s">
        <v>57</v>
      </c>
      <c r="D35" s="76">
        <v>90644.39</v>
      </c>
      <c r="E35" s="77"/>
      <c r="F35" s="64"/>
      <c r="G35" s="65"/>
      <c r="L35" s="37"/>
      <c r="M35" s="37"/>
    </row>
    <row r="36" spans="1:13" ht="30" customHeight="1">
      <c r="A36" s="1"/>
      <c r="B36" s="51" t="s">
        <v>62</v>
      </c>
      <c r="C36" s="13" t="s">
        <v>58</v>
      </c>
      <c r="D36" s="76">
        <v>56858.7</v>
      </c>
      <c r="E36" s="77"/>
      <c r="F36" s="64"/>
      <c r="G36" s="65"/>
      <c r="L36" s="37"/>
      <c r="M36" s="37"/>
    </row>
    <row r="37" spans="1:13" ht="30" customHeight="1">
      <c r="A37" s="1"/>
      <c r="B37" s="51" t="s">
        <v>63</v>
      </c>
      <c r="C37" s="13" t="s">
        <v>59</v>
      </c>
      <c r="D37" s="76">
        <v>72754.3</v>
      </c>
      <c r="E37" s="77"/>
      <c r="F37" s="64"/>
      <c r="G37" s="65"/>
      <c r="L37" s="37"/>
      <c r="M37" s="37"/>
    </row>
    <row r="38" spans="1:13" ht="30" customHeight="1">
      <c r="A38" s="1"/>
      <c r="B38" s="51" t="s">
        <v>64</v>
      </c>
      <c r="C38" s="13" t="s">
        <v>60</v>
      </c>
      <c r="D38" s="76">
        <v>20799.02</v>
      </c>
      <c r="E38" s="77"/>
      <c r="F38" s="64"/>
      <c r="G38" s="65"/>
      <c r="L38" s="37"/>
      <c r="M38" s="37"/>
    </row>
    <row r="39" spans="1:13" ht="30" customHeight="1">
      <c r="A39" s="1"/>
      <c r="B39" s="51" t="s">
        <v>66</v>
      </c>
      <c r="C39" s="13" t="s">
        <v>65</v>
      </c>
      <c r="D39" s="76">
        <v>70992.22</v>
      </c>
      <c r="E39" s="77"/>
      <c r="F39" s="64"/>
      <c r="G39" s="65"/>
      <c r="L39" s="37"/>
      <c r="M39" s="37"/>
    </row>
    <row r="40" spans="1:13" ht="30" customHeight="1">
      <c r="A40" s="1"/>
      <c r="B40" s="51" t="s">
        <v>67</v>
      </c>
      <c r="C40" s="13" t="s">
        <v>103</v>
      </c>
      <c r="D40" s="76">
        <v>16690.61</v>
      </c>
      <c r="E40" s="77"/>
      <c r="F40" s="64"/>
      <c r="G40" s="65"/>
      <c r="L40" s="37"/>
      <c r="M40" s="37"/>
    </row>
    <row r="41" spans="1:13" ht="30" customHeight="1">
      <c r="A41" s="1"/>
      <c r="B41" s="51" t="s">
        <v>68</v>
      </c>
      <c r="C41" s="13" t="s">
        <v>69</v>
      </c>
      <c r="D41" s="76">
        <v>16390.14</v>
      </c>
      <c r="E41" s="77"/>
      <c r="F41" s="64"/>
      <c r="G41" s="65"/>
      <c r="L41" s="37"/>
      <c r="M41" s="37"/>
    </row>
    <row r="42" spans="1:13" ht="30" customHeight="1">
      <c r="A42" s="1"/>
      <c r="B42" s="51" t="s">
        <v>70</v>
      </c>
      <c r="C42" s="13" t="s">
        <v>71</v>
      </c>
      <c r="D42" s="76">
        <v>3469.49</v>
      </c>
      <c r="E42" s="77"/>
      <c r="F42" s="64"/>
      <c r="G42" s="65"/>
      <c r="L42" s="37"/>
      <c r="M42" s="37"/>
    </row>
    <row r="43" spans="1:13" ht="30" customHeight="1">
      <c r="A43" s="1"/>
      <c r="B43" s="51" t="s">
        <v>72</v>
      </c>
      <c r="C43" s="13" t="s">
        <v>73</v>
      </c>
      <c r="D43" s="76">
        <v>71786.89</v>
      </c>
      <c r="E43" s="77"/>
      <c r="F43" s="64"/>
      <c r="G43" s="65"/>
      <c r="L43" s="37"/>
      <c r="M43" s="37"/>
    </row>
    <row r="44" spans="1:13" ht="30" customHeight="1">
      <c r="A44" s="1"/>
      <c r="B44" s="51" t="s">
        <v>74</v>
      </c>
      <c r="C44" s="13" t="s">
        <v>75</v>
      </c>
      <c r="D44" s="76">
        <v>13755.06</v>
      </c>
      <c r="E44" s="77"/>
      <c r="F44" s="64"/>
      <c r="G44" s="65"/>
      <c r="L44" s="37"/>
      <c r="M44" s="37"/>
    </row>
    <row r="45" spans="1:13" ht="30" customHeight="1">
      <c r="A45" s="1"/>
      <c r="B45" s="51" t="s">
        <v>76</v>
      </c>
      <c r="C45" s="13" t="s">
        <v>77</v>
      </c>
      <c r="D45" s="76">
        <v>3707.26</v>
      </c>
      <c r="E45" s="77"/>
      <c r="F45" s="64"/>
      <c r="G45" s="65"/>
      <c r="L45" s="37"/>
      <c r="M45" s="37"/>
    </row>
    <row r="46" spans="1:13" ht="30" customHeight="1">
      <c r="A46" s="1"/>
      <c r="B46" s="51" t="s">
        <v>78</v>
      </c>
      <c r="C46" s="13" t="s">
        <v>48</v>
      </c>
      <c r="D46" s="76">
        <v>49246.6</v>
      </c>
      <c r="E46" s="77"/>
      <c r="F46" s="64"/>
      <c r="G46" s="65"/>
      <c r="L46" s="37"/>
      <c r="M46" s="37"/>
    </row>
    <row r="47" spans="1:13" ht="30" customHeight="1">
      <c r="A47" s="1"/>
      <c r="B47" s="51" t="s">
        <v>79</v>
      </c>
      <c r="C47" s="13" t="s">
        <v>80</v>
      </c>
      <c r="D47" s="76">
        <v>8377.7000000000007</v>
      </c>
      <c r="E47" s="77"/>
      <c r="F47" s="64"/>
      <c r="G47" s="65"/>
      <c r="L47" s="37"/>
      <c r="M47" s="37"/>
    </row>
    <row r="48" spans="1:13" ht="30" customHeight="1">
      <c r="A48" s="1"/>
      <c r="B48" s="51" t="s">
        <v>81</v>
      </c>
      <c r="C48" s="13" t="s">
        <v>82</v>
      </c>
      <c r="D48" s="76">
        <v>19468.169999999998</v>
      </c>
      <c r="E48" s="77"/>
      <c r="F48" s="64"/>
      <c r="G48" s="65"/>
      <c r="L48" s="37"/>
      <c r="M48" s="37"/>
    </row>
    <row r="49" spans="1:13" ht="30" customHeight="1">
      <c r="A49" s="1"/>
      <c r="B49" s="51" t="s">
        <v>83</v>
      </c>
      <c r="C49" s="13" t="s">
        <v>84</v>
      </c>
      <c r="D49" s="76">
        <v>62841.37</v>
      </c>
      <c r="E49" s="77"/>
      <c r="F49" s="64"/>
      <c r="G49" s="65"/>
      <c r="L49" s="37"/>
      <c r="M49" s="37"/>
    </row>
    <row r="50" spans="1:13" ht="30" customHeight="1">
      <c r="A50" s="1"/>
      <c r="B50" s="51" t="s">
        <v>85</v>
      </c>
      <c r="C50" s="13" t="s">
        <v>86</v>
      </c>
      <c r="D50" s="76">
        <v>11947.3</v>
      </c>
      <c r="E50" s="77"/>
      <c r="F50" s="64"/>
      <c r="G50" s="65"/>
      <c r="L50" s="37"/>
      <c r="M50" s="37"/>
    </row>
    <row r="51" spans="1:13" ht="30" customHeight="1">
      <c r="A51" s="1"/>
      <c r="B51" s="51" t="s">
        <v>87</v>
      </c>
      <c r="C51" s="13" t="s">
        <v>88</v>
      </c>
      <c r="D51" s="76">
        <v>27573.66</v>
      </c>
      <c r="E51" s="77"/>
      <c r="F51" s="64"/>
      <c r="G51" s="65"/>
      <c r="L51" s="37"/>
      <c r="M51" s="37"/>
    </row>
    <row r="52" spans="1:13" ht="30" customHeight="1">
      <c r="A52" s="1"/>
      <c r="B52" s="51" t="s">
        <v>89</v>
      </c>
      <c r="C52" s="13" t="s">
        <v>90</v>
      </c>
      <c r="D52" s="76">
        <v>25307.96</v>
      </c>
      <c r="E52" s="77"/>
      <c r="F52" s="64"/>
      <c r="G52" s="65"/>
      <c r="L52" s="37"/>
      <c r="M52" s="37"/>
    </row>
    <row r="53" spans="1:13" ht="30" customHeight="1">
      <c r="A53" s="1"/>
      <c r="B53" s="51" t="s">
        <v>91</v>
      </c>
      <c r="C53" s="13" t="s">
        <v>92</v>
      </c>
      <c r="D53" s="76">
        <v>5665.19</v>
      </c>
      <c r="E53" s="77"/>
      <c r="F53" s="64"/>
      <c r="G53" s="65"/>
      <c r="L53" s="37"/>
      <c r="M53" s="37"/>
    </row>
    <row r="54" spans="1:13" ht="30" customHeight="1">
      <c r="A54" s="1"/>
      <c r="B54" s="51" t="s">
        <v>93</v>
      </c>
      <c r="C54" s="13" t="s">
        <v>94</v>
      </c>
      <c r="D54" s="76">
        <v>11155.51</v>
      </c>
      <c r="E54" s="77"/>
      <c r="F54" s="64"/>
      <c r="G54" s="65"/>
      <c r="L54" s="37"/>
      <c r="M54" s="37"/>
    </row>
    <row r="55" spans="1:13" ht="30" customHeight="1">
      <c r="A55" s="1"/>
      <c r="B55" s="51" t="s">
        <v>95</v>
      </c>
      <c r="C55" s="13" t="s">
        <v>96</v>
      </c>
      <c r="D55" s="76">
        <v>8775.0499999999993</v>
      </c>
      <c r="E55" s="77"/>
      <c r="F55" s="64"/>
      <c r="G55" s="65"/>
      <c r="L55" s="37"/>
      <c r="M55" s="37"/>
    </row>
    <row r="56" spans="1:13" ht="30" customHeight="1">
      <c r="A56" s="1"/>
      <c r="B56" s="51" t="s">
        <v>97</v>
      </c>
      <c r="C56" s="13" t="s">
        <v>98</v>
      </c>
      <c r="D56" s="76">
        <v>23699.27</v>
      </c>
      <c r="E56" s="77"/>
      <c r="F56" s="64"/>
      <c r="G56" s="65"/>
      <c r="L56" s="37"/>
      <c r="M56" s="37"/>
    </row>
    <row r="57" spans="1:13" ht="30" customHeight="1">
      <c r="A57" s="1"/>
      <c r="B57" s="51" t="s">
        <v>99</v>
      </c>
      <c r="C57" s="13" t="s">
        <v>51</v>
      </c>
      <c r="D57" s="76">
        <v>4233.91</v>
      </c>
      <c r="E57" s="77"/>
      <c r="F57" s="64"/>
      <c r="G57" s="65"/>
      <c r="L57" s="37"/>
      <c r="M57" s="37"/>
    </row>
    <row r="58" spans="1:13" ht="30" customHeight="1">
      <c r="A58" s="1"/>
      <c r="B58" s="51" t="s">
        <v>100</v>
      </c>
      <c r="C58" s="13" t="s">
        <v>101</v>
      </c>
      <c r="D58" s="76">
        <v>6333.68</v>
      </c>
      <c r="E58" s="77"/>
      <c r="F58" s="64"/>
      <c r="G58" s="65"/>
      <c r="L58" s="37"/>
      <c r="M58" s="37"/>
    </row>
    <row r="59" spans="1:13" ht="30" customHeight="1">
      <c r="A59" s="1"/>
      <c r="B59" s="51" t="s">
        <v>56</v>
      </c>
      <c r="C59" s="61" t="s">
        <v>102</v>
      </c>
      <c r="D59" s="68">
        <f>SUM(D35:D58)</f>
        <v>702473.45000000019</v>
      </c>
      <c r="E59" s="78"/>
      <c r="F59" s="68">
        <f>SUM(F35:G58)</f>
        <v>0</v>
      </c>
      <c r="G59" s="69"/>
      <c r="L59" s="37"/>
      <c r="M59" s="37"/>
    </row>
    <row r="60" spans="1:13">
      <c r="A60" s="10"/>
      <c r="B60" s="57" t="s">
        <v>119</v>
      </c>
      <c r="C60" s="57" t="s">
        <v>1</v>
      </c>
      <c r="D60" s="12"/>
      <c r="E60" s="12"/>
      <c r="F60" s="66"/>
      <c r="G60" s="67"/>
      <c r="L60" s="39"/>
      <c r="M60" s="39"/>
    </row>
    <row r="61" spans="1:13" ht="30" customHeight="1">
      <c r="A61" s="1"/>
      <c r="B61" s="51" t="s">
        <v>114</v>
      </c>
      <c r="C61" s="13" t="s">
        <v>105</v>
      </c>
      <c r="D61" s="87">
        <v>33474.68</v>
      </c>
      <c r="E61" s="88"/>
      <c r="F61" s="64"/>
      <c r="G61" s="65"/>
      <c r="L61" s="37"/>
      <c r="M61" s="37"/>
    </row>
    <row r="62" spans="1:13" ht="30" customHeight="1">
      <c r="A62" s="1"/>
      <c r="B62" s="51" t="s">
        <v>115</v>
      </c>
      <c r="C62" s="13" t="s">
        <v>106</v>
      </c>
      <c r="D62" s="87">
        <v>3059.66</v>
      </c>
      <c r="E62" s="88"/>
      <c r="F62" s="64"/>
      <c r="G62" s="65"/>
      <c r="L62" s="37"/>
      <c r="M62" s="37"/>
    </row>
    <row r="63" spans="1:13" ht="30" customHeight="1">
      <c r="A63" s="1"/>
      <c r="B63" s="62" t="s">
        <v>119</v>
      </c>
      <c r="C63" s="61" t="s">
        <v>116</v>
      </c>
      <c r="D63" s="68">
        <f>D62+D61</f>
        <v>36534.339999999997</v>
      </c>
      <c r="E63" s="78"/>
      <c r="F63" s="68">
        <f>F62+F61</f>
        <v>0</v>
      </c>
      <c r="G63" s="69"/>
      <c r="L63" s="37"/>
      <c r="M63" s="37"/>
    </row>
    <row r="64" spans="1:13">
      <c r="A64" s="10"/>
      <c r="B64" s="63" t="s">
        <v>120</v>
      </c>
      <c r="C64" s="57" t="s">
        <v>2</v>
      </c>
      <c r="D64" s="12"/>
      <c r="E64" s="12"/>
      <c r="F64" s="66"/>
      <c r="G64" s="67"/>
      <c r="L64" s="39"/>
      <c r="M64" s="39"/>
    </row>
    <row r="65" spans="1:14" ht="30" customHeight="1" thickBot="1">
      <c r="A65" s="1"/>
      <c r="B65" s="53" t="s">
        <v>120</v>
      </c>
      <c r="C65" s="20" t="s">
        <v>2</v>
      </c>
      <c r="D65" s="85">
        <v>14374.14</v>
      </c>
      <c r="E65" s="86"/>
      <c r="F65" s="64"/>
      <c r="G65" s="65"/>
      <c r="L65" s="37"/>
      <c r="M65" s="37"/>
    </row>
    <row r="66" spans="1:14" ht="37.200000000000003" thickBot="1">
      <c r="A66" s="1"/>
      <c r="B66" s="54"/>
      <c r="C66" s="11"/>
      <c r="D66" s="24" t="s">
        <v>112</v>
      </c>
      <c r="E66" s="25">
        <f>ROUND(SUM(D65,D63,D59,D33,D11),2)</f>
        <v>4035357.27</v>
      </c>
      <c r="F66" s="26" t="s">
        <v>9</v>
      </c>
      <c r="G66" s="25">
        <f>ROUND(SUM(F65,F62,F61,F59,F33,F11),2)</f>
        <v>0</v>
      </c>
      <c r="M66" s="15"/>
      <c r="N66" s="15"/>
    </row>
    <row r="67" spans="1:14">
      <c r="A67" s="1"/>
      <c r="B67" s="54"/>
      <c r="C67" s="11"/>
      <c r="D67" s="22" t="s">
        <v>10</v>
      </c>
      <c r="E67" s="32">
        <f>E66*0.13</f>
        <v>524596.44510000001</v>
      </c>
      <c r="F67" s="30" t="s">
        <v>10</v>
      </c>
      <c r="G67" s="33">
        <f>G66*0.13</f>
        <v>0</v>
      </c>
      <c r="M67" s="15"/>
      <c r="N67" s="15"/>
    </row>
    <row r="68" spans="1:14" ht="15" thickBot="1">
      <c r="A68" s="1"/>
      <c r="B68" s="54"/>
      <c r="C68" s="11"/>
      <c r="D68" s="23" t="s">
        <v>11</v>
      </c>
      <c r="E68" s="19">
        <f>E66*0.06</f>
        <v>242121.4362</v>
      </c>
      <c r="F68" s="31" t="s">
        <v>11</v>
      </c>
      <c r="G68" s="33">
        <f>G66*0.06</f>
        <v>0</v>
      </c>
      <c r="M68" s="15"/>
      <c r="N68" s="15"/>
    </row>
    <row r="69" spans="1:14" ht="37.200000000000003" thickBot="1">
      <c r="A69" s="1"/>
      <c r="B69" s="54"/>
      <c r="C69" s="11"/>
      <c r="D69" s="27" t="s">
        <v>12</v>
      </c>
      <c r="E69" s="34">
        <f>E66+E67+E68</f>
        <v>4802075.1513</v>
      </c>
      <c r="F69" s="28" t="s">
        <v>3</v>
      </c>
      <c r="G69" s="35">
        <f>G66+G67+G68</f>
        <v>0</v>
      </c>
      <c r="M69" s="15"/>
      <c r="N69" s="15"/>
    </row>
    <row r="70" spans="1:14" ht="15" thickBot="1">
      <c r="D70" s="18" t="s">
        <v>4</v>
      </c>
      <c r="E70" s="21">
        <f>E69*0.21</f>
        <v>1008435.781773</v>
      </c>
      <c r="F70" s="17" t="s">
        <v>4</v>
      </c>
      <c r="G70" s="33">
        <f>G69*0.21</f>
        <v>0</v>
      </c>
    </row>
    <row r="71" spans="1:14" ht="37.200000000000003" thickBot="1">
      <c r="D71" s="27" t="s">
        <v>13</v>
      </c>
      <c r="E71" s="36">
        <f>E70+E69</f>
        <v>5810510.9330730001</v>
      </c>
      <c r="F71" s="28" t="s">
        <v>5</v>
      </c>
      <c r="G71" s="35">
        <f>G70+G69</f>
        <v>0</v>
      </c>
    </row>
  </sheetData>
  <sheetProtection algorithmName="SHA-512" hashValue="YsAvf5/SrJK/7OOkBhirlizhX66SNMqaCuu/SX6dOHLzwoqdFH4C5AzEX0DJ60nDsXFbyUyKu6CB81FZjB2kmQ==" saltValue="wnrov6mT8nGdjCOXIf2zzw==" spinCount="100000" sheet="1" objects="1" scenarios="1"/>
  <protectedRanges>
    <protectedRange sqref="G9 G65 G61:G62 G35:G58 G13:G32 G11" name="Ofertas unitarias"/>
  </protectedRanges>
  <mergeCells count="112">
    <mergeCell ref="D58:E58"/>
    <mergeCell ref="D59:E59"/>
    <mergeCell ref="D53:E53"/>
    <mergeCell ref="D54:E54"/>
    <mergeCell ref="C3:J3"/>
    <mergeCell ref="D65:E65"/>
    <mergeCell ref="D62:E62"/>
    <mergeCell ref="D61:E61"/>
    <mergeCell ref="D63:E63"/>
    <mergeCell ref="D42:E42"/>
    <mergeCell ref="D43:E43"/>
    <mergeCell ref="D41:E41"/>
    <mergeCell ref="D44:E44"/>
    <mergeCell ref="D45:E45"/>
    <mergeCell ref="D35:E35"/>
    <mergeCell ref="D36:E36"/>
    <mergeCell ref="D37:E37"/>
    <mergeCell ref="D38:E38"/>
    <mergeCell ref="D39:E39"/>
    <mergeCell ref="D40:E40"/>
    <mergeCell ref="D55:E55"/>
    <mergeCell ref="D56:E56"/>
    <mergeCell ref="D57:E57"/>
    <mergeCell ref="D46:E46"/>
    <mergeCell ref="D49:E49"/>
    <mergeCell ref="D50:E50"/>
    <mergeCell ref="D51:E51"/>
    <mergeCell ref="D52:E52"/>
    <mergeCell ref="D33:E33"/>
    <mergeCell ref="D11:E11"/>
    <mergeCell ref="D8:E8"/>
    <mergeCell ref="D9:E9"/>
    <mergeCell ref="D27:E27"/>
    <mergeCell ref="D28:E28"/>
    <mergeCell ref="D29:E29"/>
    <mergeCell ref="D30:E30"/>
    <mergeCell ref="D31:E31"/>
    <mergeCell ref="D32:E32"/>
    <mergeCell ref="D21:E21"/>
    <mergeCell ref="D22:E22"/>
    <mergeCell ref="D23:E23"/>
    <mergeCell ref="D24:E24"/>
    <mergeCell ref="D25:E25"/>
    <mergeCell ref="D26:E26"/>
    <mergeCell ref="D13:E13"/>
    <mergeCell ref="D14:E14"/>
    <mergeCell ref="D15:E15"/>
    <mergeCell ref="D16:E16"/>
    <mergeCell ref="D17:E17"/>
    <mergeCell ref="D18:E18"/>
    <mergeCell ref="D19:E19"/>
    <mergeCell ref="D20:E20"/>
    <mergeCell ref="F48:G48"/>
    <mergeCell ref="F38:G38"/>
    <mergeCell ref="F39:G39"/>
    <mergeCell ref="F40:G40"/>
    <mergeCell ref="F41:G41"/>
    <mergeCell ref="F42:G42"/>
    <mergeCell ref="F27:G27"/>
    <mergeCell ref="F28:G28"/>
    <mergeCell ref="F29:G29"/>
    <mergeCell ref="F30:G30"/>
    <mergeCell ref="F31:G31"/>
    <mergeCell ref="F32:G32"/>
    <mergeCell ref="D47:E47"/>
    <mergeCell ref="D48:E48"/>
    <mergeCell ref="F8:G8"/>
    <mergeCell ref="F9:G9"/>
    <mergeCell ref="F10:G10"/>
    <mergeCell ref="F11:G11"/>
    <mergeCell ref="F12:G12"/>
    <mergeCell ref="F13:G13"/>
    <mergeCell ref="F33:G33"/>
    <mergeCell ref="F34:G34"/>
    <mergeCell ref="F35:G35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F26:G26"/>
    <mergeCell ref="F61:G61"/>
    <mergeCell ref="F62:G62"/>
    <mergeCell ref="F64:G64"/>
    <mergeCell ref="F36:G36"/>
    <mergeCell ref="F37:G37"/>
    <mergeCell ref="F59:G59"/>
    <mergeCell ref="F60:G60"/>
    <mergeCell ref="F63:G63"/>
    <mergeCell ref="F65:G65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54:G54"/>
    <mergeCell ref="F43:G43"/>
    <mergeCell ref="F44:G44"/>
    <mergeCell ref="F45:G45"/>
    <mergeCell ref="F46:G46"/>
    <mergeCell ref="F47:G4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 xmlns="16b02d72-c29a-4918-a04c-7122a5407e07">Preparació</Estado>
    <TaxCatchAll xmlns="0e7a5a0d-8d21-4e23-804e-bd8ffe20ff57" xsi:nil="true"/>
    <lcf76f155ced4ddcb4097134ff3c332f xmlns="16b02d72-c29a-4918-a04c-7122a5407e0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7C19775C089489EF2CFD40749872A" ma:contentTypeVersion="15" ma:contentTypeDescription="Crear nuevo documento." ma:contentTypeScope="" ma:versionID="9d711ed693ccba0cfc7d95a120eabccd">
  <xsd:schema xmlns:xsd="http://www.w3.org/2001/XMLSchema" xmlns:xs="http://www.w3.org/2001/XMLSchema" xmlns:p="http://schemas.microsoft.com/office/2006/metadata/properties" xmlns:ns2="16b02d72-c29a-4918-a04c-7122a5407e07" xmlns:ns3="0e7a5a0d-8d21-4e23-804e-bd8ffe20ff57" targetNamespace="http://schemas.microsoft.com/office/2006/metadata/properties" ma:root="true" ma:fieldsID="ff473bda84b611bf7bdeb0ed25c7fac1" ns2:_="" ns3:_="">
    <xsd:import namespace="16b02d72-c29a-4918-a04c-7122a5407e07"/>
    <xsd:import namespace="0e7a5a0d-8d21-4e23-804e-bd8ffe20f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Estad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02d72-c29a-4918-a04c-7122a5407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stado" ma:index="14" nillable="true" ma:displayName="Estado" ma:default="Preparació" ma:format="Dropdown" ma:internalName="Estado">
      <xsd:simpleType>
        <xsd:union memberTypes="dms:Text">
          <xsd:simpleType>
            <xsd:restriction base="dms:Choice">
              <xsd:enumeration value="Preparació"/>
              <xsd:enumeration value="Publicació"/>
              <xsd:enumeration value="Avaluació"/>
              <xsd:enumeration value="Adjudicació"/>
              <xsd:enumeration value="Formalització"/>
              <xsd:enumeration value="Execució"/>
              <xsd:enumeration value="Desert"/>
              <xsd:enumeration value="REMC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193b54d-d467-4480-9ac5-2314962742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a5a0d-8d21-4e23-804e-bd8ffe20f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9da482e-f7ab-4a4f-b2f3-35eab84030ac}" ma:internalName="TaxCatchAll" ma:showField="CatchAllData" ma:web="0e7a5a0d-8d21-4e23-804e-bd8ffe20f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14C5E2-792F-4BC0-AC47-793DBEDAD163}">
  <ds:schemaRefs>
    <ds:schemaRef ds:uri="http://schemas.microsoft.com/office/2006/metadata/properties"/>
    <ds:schemaRef ds:uri="http://schemas.microsoft.com/office/infopath/2007/PartnerControls"/>
    <ds:schemaRef ds:uri="16b02d72-c29a-4918-a04c-7122a5407e07"/>
  </ds:schemaRefs>
</ds:datastoreItem>
</file>

<file path=customXml/itemProps2.xml><?xml version="1.0" encoding="utf-8"?>
<ds:datastoreItem xmlns:ds="http://schemas.openxmlformats.org/officeDocument/2006/customXml" ds:itemID="{178AF9A7-F152-4C83-8556-38DE5B6DEC88}"/>
</file>

<file path=customXml/itemProps3.xml><?xml version="1.0" encoding="utf-8"?>
<ds:datastoreItem xmlns:ds="http://schemas.openxmlformats.org/officeDocument/2006/customXml" ds:itemID="{12C5F1EF-3904-47A2-9BE4-664E91ED7A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Rosell</dc:creator>
  <cp:keywords/>
  <dc:description/>
  <cp:lastModifiedBy>Xavier Solà Sala</cp:lastModifiedBy>
  <cp:revision/>
  <dcterms:created xsi:type="dcterms:W3CDTF">2024-01-30T10:22:47Z</dcterms:created>
  <dcterms:modified xsi:type="dcterms:W3CDTF">2025-09-15T16:18:53Z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0x010100FCA7C19775C089489EF2CFD40749872A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