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0.1. SISTEMA DINÀMIC D'ADQUISICIÓ (SDA)\BEGUDES 2026\SDA BEGUDES ÀGER\"/>
    </mc:Choice>
  </mc:AlternateContent>
  <xr:revisionPtr revIDLastSave="0" documentId="13_ncr:1_{4BD25C58-C065-4E0D-9203-52722E388196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ANNEX 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38" i="1"/>
  <c r="K39" i="1"/>
  <c r="M39" i="1" s="1"/>
  <c r="N39" i="1" s="1"/>
  <c r="K40" i="1"/>
  <c r="M40" i="1" s="1"/>
  <c r="N40" i="1" s="1"/>
  <c r="K41" i="1"/>
  <c r="M41" i="1" s="1"/>
  <c r="N41" i="1" s="1"/>
  <c r="K42" i="1"/>
  <c r="M42" i="1" s="1"/>
  <c r="N42" i="1" s="1"/>
  <c r="K43" i="1"/>
  <c r="K44" i="1"/>
  <c r="K45" i="1"/>
  <c r="K46" i="1"/>
  <c r="M46" i="1" s="1"/>
  <c r="N46" i="1" s="1"/>
  <c r="K47" i="1"/>
  <c r="M47" i="1" s="1"/>
  <c r="N47" i="1" s="1"/>
  <c r="K48" i="1"/>
  <c r="M48" i="1" s="1"/>
  <c r="N48" i="1" s="1"/>
  <c r="K49" i="1"/>
  <c r="M49" i="1" s="1"/>
  <c r="N49" i="1" s="1"/>
  <c r="K50" i="1"/>
  <c r="K51" i="1"/>
  <c r="M51" i="1" s="1"/>
  <c r="N51" i="1" s="1"/>
  <c r="K52" i="1"/>
  <c r="M52" i="1" s="1"/>
  <c r="N52" i="1" s="1"/>
  <c r="K53" i="1"/>
  <c r="M53" i="1" s="1"/>
  <c r="N53" i="1" s="1"/>
  <c r="K54" i="1"/>
  <c r="M54" i="1" s="1"/>
  <c r="N54" i="1" s="1"/>
  <c r="K55" i="1"/>
  <c r="M55" i="1" s="1"/>
  <c r="N55" i="1" s="1"/>
  <c r="K56" i="1"/>
  <c r="K57" i="1"/>
  <c r="M57" i="1" s="1"/>
  <c r="N57" i="1" s="1"/>
  <c r="K58" i="1"/>
  <c r="M58" i="1" s="1"/>
  <c r="N58" i="1" s="1"/>
  <c r="K59" i="1"/>
  <c r="M59" i="1" s="1"/>
  <c r="N59" i="1" s="1"/>
  <c r="K60" i="1"/>
  <c r="M60" i="1" s="1"/>
  <c r="N60" i="1" s="1"/>
  <c r="K61" i="1"/>
  <c r="K62" i="1"/>
  <c r="K63" i="1"/>
  <c r="M63" i="1" s="1"/>
  <c r="N63" i="1" s="1"/>
  <c r="K64" i="1"/>
  <c r="M64" i="1" s="1"/>
  <c r="N64" i="1" s="1"/>
  <c r="K65" i="1"/>
  <c r="M65" i="1" s="1"/>
  <c r="N65" i="1" s="1"/>
  <c r="K66" i="1"/>
  <c r="M66" i="1" s="1"/>
  <c r="N66" i="1" s="1"/>
  <c r="K67" i="1"/>
  <c r="M67" i="1" s="1"/>
  <c r="N67" i="1" s="1"/>
  <c r="K68" i="1"/>
  <c r="K69" i="1"/>
  <c r="K70" i="1"/>
  <c r="M70" i="1" s="1"/>
  <c r="N70" i="1" s="1"/>
  <c r="K71" i="1"/>
  <c r="M71" i="1" s="1"/>
  <c r="N71" i="1" s="1"/>
  <c r="K72" i="1"/>
  <c r="M72" i="1" s="1"/>
  <c r="N72" i="1" s="1"/>
  <c r="K73" i="1"/>
  <c r="M73" i="1" s="1"/>
  <c r="N73" i="1" s="1"/>
  <c r="K74" i="1"/>
  <c r="K75" i="1"/>
  <c r="M75" i="1" s="1"/>
  <c r="N75" i="1" s="1"/>
  <c r="K76" i="1"/>
  <c r="M76" i="1" s="1"/>
  <c r="N76" i="1" s="1"/>
  <c r="K77" i="1"/>
  <c r="M77" i="1" s="1"/>
  <c r="N77" i="1" s="1"/>
  <c r="K78" i="1"/>
  <c r="M78" i="1" s="1"/>
  <c r="N78" i="1" s="1"/>
  <c r="K79" i="1"/>
  <c r="M79" i="1"/>
  <c r="N79" i="1" s="1"/>
  <c r="K80" i="1"/>
  <c r="M80" i="1" s="1"/>
  <c r="N80" i="1" s="1"/>
  <c r="K81" i="1"/>
  <c r="K82" i="1"/>
  <c r="M82" i="1" s="1"/>
  <c r="N82" i="1" s="1"/>
  <c r="K83" i="1"/>
  <c r="M83" i="1" s="1"/>
  <c r="N83" i="1" s="1"/>
  <c r="K84" i="1"/>
  <c r="M84" i="1" s="1"/>
  <c r="N84" i="1" s="1"/>
  <c r="K85" i="1"/>
  <c r="M85" i="1" s="1"/>
  <c r="N85" i="1" s="1"/>
  <c r="K86" i="1"/>
  <c r="K87" i="1"/>
  <c r="M87" i="1" s="1"/>
  <c r="N87" i="1" s="1"/>
  <c r="K88" i="1"/>
  <c r="M88" i="1" s="1"/>
  <c r="N88" i="1" s="1"/>
  <c r="K89" i="1"/>
  <c r="M89" i="1"/>
  <c r="N89" i="1" s="1"/>
  <c r="K90" i="1"/>
  <c r="M90" i="1" s="1"/>
  <c r="N90" i="1" s="1"/>
  <c r="K91" i="1"/>
  <c r="M91" i="1"/>
  <c r="N91" i="1" s="1"/>
  <c r="K92" i="1"/>
  <c r="M92" i="1" s="1"/>
  <c r="N92" i="1" s="1"/>
  <c r="K93" i="1"/>
  <c r="K94" i="1"/>
  <c r="M94" i="1" s="1"/>
  <c r="N94" i="1" s="1"/>
  <c r="K95" i="1"/>
  <c r="M95" i="1" s="1"/>
  <c r="N95" i="1" s="1"/>
  <c r="K96" i="1"/>
  <c r="M96" i="1" s="1"/>
  <c r="N96" i="1" s="1"/>
  <c r="K97" i="1"/>
  <c r="K98" i="1"/>
  <c r="M98" i="1" s="1"/>
  <c r="N98" i="1" s="1"/>
  <c r="K21" i="1"/>
  <c r="M21" i="1" s="1"/>
  <c r="N21" i="1" s="1"/>
  <c r="L21" i="1"/>
  <c r="K22" i="1"/>
  <c r="M22" i="1" s="1"/>
  <c r="N22" i="1" s="1"/>
  <c r="L22" i="1"/>
  <c r="K23" i="1"/>
  <c r="M23" i="1" s="1"/>
  <c r="N23" i="1" s="1"/>
  <c r="L23" i="1"/>
  <c r="K24" i="1"/>
  <c r="M24" i="1" s="1"/>
  <c r="N24" i="1" s="1"/>
  <c r="L24" i="1"/>
  <c r="K25" i="1"/>
  <c r="M25" i="1" s="1"/>
  <c r="N25" i="1" s="1"/>
  <c r="L25" i="1"/>
  <c r="K26" i="1"/>
  <c r="M26" i="1" s="1"/>
  <c r="N26" i="1" s="1"/>
  <c r="L26" i="1"/>
  <c r="K27" i="1"/>
  <c r="M27" i="1" s="1"/>
  <c r="N27" i="1" s="1"/>
  <c r="L27" i="1"/>
  <c r="K28" i="1"/>
  <c r="M28" i="1" s="1"/>
  <c r="N28" i="1" s="1"/>
  <c r="L28" i="1"/>
  <c r="K29" i="1"/>
  <c r="M29" i="1" s="1"/>
  <c r="N29" i="1" s="1"/>
  <c r="L29" i="1"/>
  <c r="K30" i="1"/>
  <c r="M30" i="1" s="1"/>
  <c r="N30" i="1" s="1"/>
  <c r="L30" i="1"/>
  <c r="K31" i="1"/>
  <c r="M31" i="1" s="1"/>
  <c r="N31" i="1" s="1"/>
  <c r="L31" i="1"/>
  <c r="K32" i="1"/>
  <c r="M32" i="1" s="1"/>
  <c r="N32" i="1" s="1"/>
  <c r="L32" i="1"/>
  <c r="K33" i="1"/>
  <c r="M33" i="1" s="1"/>
  <c r="N33" i="1" s="1"/>
  <c r="L33" i="1"/>
  <c r="K34" i="1"/>
  <c r="M34" i="1" s="1"/>
  <c r="N34" i="1" s="1"/>
  <c r="L34" i="1"/>
  <c r="K35" i="1"/>
  <c r="M35" i="1" s="1"/>
  <c r="N35" i="1" s="1"/>
  <c r="L35" i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A100" i="1"/>
  <c r="L20" i="1"/>
  <c r="K38" i="1"/>
  <c r="F39" i="1"/>
  <c r="H39" i="1" s="1"/>
  <c r="I39" i="1" s="1"/>
  <c r="F40" i="1"/>
  <c r="H40" i="1" s="1"/>
  <c r="I40" i="1" s="1"/>
  <c r="F41" i="1"/>
  <c r="H41" i="1" s="1"/>
  <c r="I41" i="1" s="1"/>
  <c r="F42" i="1"/>
  <c r="H42" i="1" s="1"/>
  <c r="I42" i="1" s="1"/>
  <c r="F43" i="1"/>
  <c r="H43" i="1" s="1"/>
  <c r="I43" i="1" s="1"/>
  <c r="F44" i="1"/>
  <c r="H44" i="1" s="1"/>
  <c r="I44" i="1" s="1"/>
  <c r="F45" i="1"/>
  <c r="H45" i="1" s="1"/>
  <c r="I45" i="1" s="1"/>
  <c r="F46" i="1"/>
  <c r="H46" i="1" s="1"/>
  <c r="I46" i="1" s="1"/>
  <c r="F47" i="1"/>
  <c r="H47" i="1" s="1"/>
  <c r="I47" i="1" s="1"/>
  <c r="F48" i="1"/>
  <c r="H48" i="1" s="1"/>
  <c r="I48" i="1" s="1"/>
  <c r="F49" i="1"/>
  <c r="H49" i="1" s="1"/>
  <c r="I49" i="1" s="1"/>
  <c r="F50" i="1"/>
  <c r="H50" i="1" s="1"/>
  <c r="I50" i="1" s="1"/>
  <c r="F51" i="1"/>
  <c r="H51" i="1" s="1"/>
  <c r="I51" i="1" s="1"/>
  <c r="F52" i="1"/>
  <c r="H52" i="1" s="1"/>
  <c r="I52" i="1" s="1"/>
  <c r="F53" i="1"/>
  <c r="H53" i="1" s="1"/>
  <c r="I53" i="1" s="1"/>
  <c r="F54" i="1"/>
  <c r="H54" i="1" s="1"/>
  <c r="I54" i="1" s="1"/>
  <c r="F55" i="1"/>
  <c r="H55" i="1" s="1"/>
  <c r="I55" i="1" s="1"/>
  <c r="F56" i="1"/>
  <c r="H56" i="1" s="1"/>
  <c r="I56" i="1" s="1"/>
  <c r="F57" i="1"/>
  <c r="H57" i="1" s="1"/>
  <c r="I57" i="1" s="1"/>
  <c r="F58" i="1"/>
  <c r="H58" i="1" s="1"/>
  <c r="I58" i="1" s="1"/>
  <c r="F59" i="1"/>
  <c r="H59" i="1" s="1"/>
  <c r="I59" i="1" s="1"/>
  <c r="F60" i="1"/>
  <c r="H60" i="1" s="1"/>
  <c r="I60" i="1" s="1"/>
  <c r="F61" i="1"/>
  <c r="H61" i="1" s="1"/>
  <c r="I61" i="1" s="1"/>
  <c r="F62" i="1"/>
  <c r="H62" i="1" s="1"/>
  <c r="I62" i="1" s="1"/>
  <c r="F63" i="1"/>
  <c r="H63" i="1" s="1"/>
  <c r="I63" i="1" s="1"/>
  <c r="F64" i="1"/>
  <c r="H64" i="1" s="1"/>
  <c r="I64" i="1" s="1"/>
  <c r="F65" i="1"/>
  <c r="H65" i="1" s="1"/>
  <c r="I65" i="1" s="1"/>
  <c r="F66" i="1"/>
  <c r="H66" i="1" s="1"/>
  <c r="I66" i="1" s="1"/>
  <c r="F67" i="1"/>
  <c r="H67" i="1" s="1"/>
  <c r="I67" i="1" s="1"/>
  <c r="F68" i="1"/>
  <c r="H68" i="1" s="1"/>
  <c r="I68" i="1" s="1"/>
  <c r="F69" i="1"/>
  <c r="H69" i="1" s="1"/>
  <c r="I69" i="1" s="1"/>
  <c r="F70" i="1"/>
  <c r="H70" i="1" s="1"/>
  <c r="I70" i="1" s="1"/>
  <c r="F71" i="1"/>
  <c r="H71" i="1" s="1"/>
  <c r="I71" i="1" s="1"/>
  <c r="F72" i="1"/>
  <c r="H72" i="1" s="1"/>
  <c r="I72" i="1" s="1"/>
  <c r="F73" i="1"/>
  <c r="H73" i="1" s="1"/>
  <c r="I73" i="1" s="1"/>
  <c r="F74" i="1"/>
  <c r="H74" i="1" s="1"/>
  <c r="I74" i="1" s="1"/>
  <c r="F75" i="1"/>
  <c r="H75" i="1" s="1"/>
  <c r="I75" i="1" s="1"/>
  <c r="F76" i="1"/>
  <c r="H76" i="1" s="1"/>
  <c r="I76" i="1" s="1"/>
  <c r="F77" i="1"/>
  <c r="H77" i="1" s="1"/>
  <c r="I77" i="1" s="1"/>
  <c r="F78" i="1"/>
  <c r="H78" i="1" s="1"/>
  <c r="I78" i="1" s="1"/>
  <c r="F79" i="1"/>
  <c r="H79" i="1" s="1"/>
  <c r="I79" i="1" s="1"/>
  <c r="F80" i="1"/>
  <c r="H80" i="1" s="1"/>
  <c r="I80" i="1" s="1"/>
  <c r="F81" i="1"/>
  <c r="H81" i="1" s="1"/>
  <c r="I81" i="1" s="1"/>
  <c r="F82" i="1"/>
  <c r="H82" i="1" s="1"/>
  <c r="I82" i="1" s="1"/>
  <c r="F83" i="1"/>
  <c r="H83" i="1" s="1"/>
  <c r="I83" i="1" s="1"/>
  <c r="F84" i="1"/>
  <c r="H84" i="1" s="1"/>
  <c r="I84" i="1" s="1"/>
  <c r="F85" i="1"/>
  <c r="H85" i="1" s="1"/>
  <c r="I85" i="1" s="1"/>
  <c r="F86" i="1"/>
  <c r="H86" i="1" s="1"/>
  <c r="I86" i="1" s="1"/>
  <c r="F87" i="1"/>
  <c r="H87" i="1" s="1"/>
  <c r="I87" i="1" s="1"/>
  <c r="F88" i="1"/>
  <c r="H88" i="1" s="1"/>
  <c r="I88" i="1" s="1"/>
  <c r="F89" i="1"/>
  <c r="H89" i="1" s="1"/>
  <c r="I89" i="1" s="1"/>
  <c r="F90" i="1"/>
  <c r="H90" i="1" s="1"/>
  <c r="I90" i="1" s="1"/>
  <c r="F91" i="1"/>
  <c r="H91" i="1" s="1"/>
  <c r="I91" i="1" s="1"/>
  <c r="F92" i="1"/>
  <c r="H92" i="1" s="1"/>
  <c r="I92" i="1" s="1"/>
  <c r="F93" i="1"/>
  <c r="H93" i="1" s="1"/>
  <c r="I93" i="1" s="1"/>
  <c r="F94" i="1"/>
  <c r="H94" i="1" s="1"/>
  <c r="I94" i="1" s="1"/>
  <c r="F95" i="1"/>
  <c r="H95" i="1" s="1"/>
  <c r="I95" i="1" s="1"/>
  <c r="F96" i="1"/>
  <c r="H96" i="1" s="1"/>
  <c r="I96" i="1" s="1"/>
  <c r="F97" i="1"/>
  <c r="H97" i="1" s="1"/>
  <c r="I97" i="1" s="1"/>
  <c r="F98" i="1"/>
  <c r="H98" i="1" s="1"/>
  <c r="I98" i="1" s="1"/>
  <c r="F38" i="1"/>
  <c r="H38" i="1" s="1"/>
  <c r="I38" i="1" s="1"/>
  <c r="K20" i="1"/>
  <c r="F20" i="1"/>
  <c r="H20" i="1" s="1"/>
  <c r="I20" i="1" s="1"/>
  <c r="M61" i="1" l="1"/>
  <c r="N61" i="1" s="1"/>
  <c r="M97" i="1"/>
  <c r="N97" i="1" s="1"/>
  <c r="M93" i="1"/>
  <c r="N93" i="1" s="1"/>
  <c r="M81" i="1"/>
  <c r="N81" i="1" s="1"/>
  <c r="M69" i="1"/>
  <c r="N69" i="1" s="1"/>
  <c r="M45" i="1"/>
  <c r="N45" i="1" s="1"/>
  <c r="M43" i="1"/>
  <c r="N43" i="1" s="1"/>
  <c r="M86" i="1"/>
  <c r="N86" i="1" s="1"/>
  <c r="M44" i="1"/>
  <c r="N44" i="1" s="1"/>
  <c r="M50" i="1"/>
  <c r="N50" i="1" s="1"/>
  <c r="M56" i="1"/>
  <c r="N56" i="1" s="1"/>
  <c r="M62" i="1"/>
  <c r="N62" i="1" s="1"/>
  <c r="M68" i="1"/>
  <c r="N68" i="1" s="1"/>
  <c r="M74" i="1"/>
  <c r="N74" i="1" s="1"/>
  <c r="K99" i="1"/>
  <c r="K36" i="1"/>
  <c r="M38" i="1"/>
  <c r="M20" i="1"/>
  <c r="F36" i="1"/>
  <c r="J17" i="1"/>
  <c r="A17" i="1"/>
  <c r="J5" i="1"/>
  <c r="F99" i="1" l="1"/>
  <c r="F101" i="1" s="1"/>
  <c r="K101" i="1"/>
  <c r="J7" i="1" s="1"/>
  <c r="N20" i="1"/>
  <c r="N38" i="1"/>
  <c r="M99" i="1" l="1"/>
  <c r="M36" i="1"/>
  <c r="N99" i="1" l="1"/>
  <c r="M101" i="1"/>
  <c r="K7" i="1" s="1"/>
  <c r="H99" i="1"/>
  <c r="N36" i="1" l="1"/>
  <c r="N101" i="1" s="1"/>
  <c r="L7" i="1" s="1"/>
  <c r="I99" i="1"/>
  <c r="H36" i="1" l="1"/>
  <c r="I36" i="1" l="1"/>
  <c r="I101" i="1" s="1"/>
  <c r="H101" i="1"/>
  <c r="C6" i="1" s="1"/>
  <c r="B6" i="1"/>
  <c r="D6" i="1" l="1"/>
</calcChain>
</file>

<file path=xl/sharedStrings.xml><?xml version="1.0" encoding="utf-8"?>
<sst xmlns="http://schemas.openxmlformats.org/spreadsheetml/2006/main" count="185" uniqueCount="101">
  <si>
    <t>Preu</t>
  </si>
  <si>
    <t>IVA</t>
  </si>
  <si>
    <t>Import total</t>
  </si>
  <si>
    <t xml:space="preserve">Preu </t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</si>
  <si>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</si>
  <si>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</si>
  <si>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</si>
  <si>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</si>
  <si>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</si>
  <si>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</si>
  <si>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</si>
  <si>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</si>
  <si>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</si>
  <si>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</si>
  <si>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</si>
  <si>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</si>
  <si>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UNITAT BASE DE COMPRA</t>
  </si>
  <si>
    <t>L</t>
  </si>
  <si>
    <t>CRITERI PREU TRAM 1 TOTAL PUNTUACIÓ 50 PUNTS</t>
  </si>
  <si>
    <t>CRITERI PREU TRAM 2 TOTAL PUNTUACIÓ 30 PUNTS</t>
  </si>
  <si>
    <t>Residència Àger</t>
  </si>
  <si>
    <t>TOTAL TRAM 1</t>
  </si>
  <si>
    <t>TOTAL LICITACIÓ</t>
  </si>
  <si>
    <t>LLET SENCERA (Envàs fins 1500ml)</t>
  </si>
  <si>
    <t>SUC DE PRÉSSEC ESPREMUT O A PARTIR DE CONCENTRAT S/SUCRE</t>
  </si>
  <si>
    <t>SUC DE POMA ESPREMUT O A PARTIR DE CONCENTRAT S/SUCRE</t>
  </si>
  <si>
    <t>SUC DE TARONJA ESPREMUT O A PARTIR DE CONCENTRAT S/SUCRE</t>
  </si>
  <si>
    <t>LLET SEMI DESNATADA BRICK</t>
  </si>
  <si>
    <t>BEGUDA CIVADA</t>
  </si>
  <si>
    <t>LLET SENCERA SENSE LACTOSA  BRICK</t>
  </si>
  <si>
    <t>SUC DE PINYA ESPREMUT O A PARTIR DE CONCENTRAT S/SUCRE</t>
  </si>
  <si>
    <t>LLET SEMI DESNATADA SENSE LACTOSA BRICK</t>
  </si>
  <si>
    <t>LLET HOSTELERIA SEMIDESNATADA (Envàs fins 1500ml)</t>
  </si>
  <si>
    <t>BEGUDA AMETLLA S/SUCRE</t>
  </si>
  <si>
    <t>BATUT DE CACAU</t>
  </si>
  <si>
    <t>VI BLANC BRICK</t>
  </si>
  <si>
    <t>AIGUA MINERAL (Envàs fins 1500ml)</t>
  </si>
  <si>
    <t>LLET DESNATADA BRICK</t>
  </si>
  <si>
    <t>LLET SEMIDESNATADA (Envàs fins 1500ml)</t>
  </si>
  <si>
    <t>TARONJADA ZERO/LIGHT (Envàs fins 2000ml)</t>
  </si>
  <si>
    <t>ORXATA DE XUFA - ZERO S/SUCRES AFEGITS</t>
  </si>
  <si>
    <t>ORXATA DE XUFA</t>
  </si>
  <si>
    <t>AIGUA MINERAL  (Envàs fins 5000ml)</t>
  </si>
  <si>
    <t>LLIMONADA ZERO/LIGHT (Envàs fins 2000ml)</t>
  </si>
  <si>
    <t>SUC DE PINYA I RAÏM ESPREMUT O A PARTIR DE CONCENTRAT S/SUCRE</t>
  </si>
  <si>
    <t>VI BRICK NEGRE</t>
  </si>
  <si>
    <t>VI NEGRE DE TAULA D.O CATALUNYA (11º)</t>
  </si>
  <si>
    <t>SUC FRUITES TROPICALS ESPREMUT O A PARTIR DE CONCENTRAT S/SUCRE</t>
  </si>
  <si>
    <t>CERVESA S/ALCOHOL LLAUNA (Envàs fins 330ml)</t>
  </si>
  <si>
    <t>SUC MULTIFRUTAS S/SUCRE  (Envàs fins 330ml)</t>
  </si>
  <si>
    <t xml:space="preserve">CAVA BRUT NATURE D.O </t>
  </si>
  <si>
    <t>CAVA SENSE ALCOHOL</t>
  </si>
  <si>
    <t>BATUT DE CACAU - S/SUCRE - ZERO</t>
  </si>
  <si>
    <t>COLA AMPOLLA  (Envàs fins 2000ml)</t>
  </si>
  <si>
    <t>AIGUA MINERAL AMB GAS</t>
  </si>
  <si>
    <t>AIGUA MINERAL AMB GUST LLIMONA</t>
  </si>
  <si>
    <t>AIGUA MINERAL  (Envàs fins 8000ml)</t>
  </si>
  <si>
    <t>BEGUDA D’ARROS</t>
  </si>
  <si>
    <t>BEGUDA DE SOJA</t>
  </si>
  <si>
    <t>CREMA D'AMETLLES</t>
  </si>
  <si>
    <t>BEGUDA ISOTÒNICA  (Envàs fins 1500ml)</t>
  </si>
  <si>
    <t>BITTER (Envàs fins 330ml)</t>
  </si>
  <si>
    <t>MOST BLANC</t>
  </si>
  <si>
    <t>MOST NEGRE</t>
  </si>
  <si>
    <t>COLA LLAUNA  (Envàs fins 330ml)</t>
  </si>
  <si>
    <t>COLA LLAUNA ZERO  (Envàs fins 330ml)</t>
  </si>
  <si>
    <t>COLA ZERO AMPOLLA  (Envàs fins 2000ml)</t>
  </si>
  <si>
    <t>GASEOSA SENSE SUCRE  (Envàs fins 500ml)</t>
  </si>
  <si>
    <t>REFRESC TÈ GELAT (Envàs fins 1500ml)</t>
  </si>
  <si>
    <t>REFRESC TÈ GELAT ZERO - S/SUCRE (Envàs fins 1500ml)</t>
  </si>
  <si>
    <t>LLIMONADA (Envàs fins 2000ml)</t>
  </si>
  <si>
    <t>LLIMONADA LLAUNA (Envàs fins 330ml)</t>
  </si>
  <si>
    <t>LLIMONADA LLAUNA ZERO/LIGHT (Envàs fins 330ml)</t>
  </si>
  <si>
    <t>TARONJADA (Envàs fins 2000ml)</t>
  </si>
  <si>
    <t>TARONJADA LLAUNA (Envàs fins 330ml)</t>
  </si>
  <si>
    <t>TARONJADA LLAUNA  ZERO/LIGHT (Envàs fins 330ml)</t>
  </si>
  <si>
    <t>LLET HOSTELERIA SENSE LACTOSA (Envàs fins 1500ml)</t>
  </si>
  <si>
    <t>BRANDY  (Envàs fins 3000ml)</t>
  </si>
  <si>
    <t>BRANDY (Envàs fins 700ml)</t>
  </si>
  <si>
    <t>CONYAC PER CUINAR (Envàs fins 3000ml)</t>
  </si>
  <si>
    <t xml:space="preserve">MOSCATELL 15% </t>
  </si>
  <si>
    <t>RATAFIA INDICACIÓ GEOGRÀFICA CATALA</t>
  </si>
  <si>
    <t xml:space="preserve">VI BLANC D.O CATALUNYA 12º </t>
  </si>
  <si>
    <t>VI RANCI (Envàs fins 3000ml)</t>
  </si>
  <si>
    <t>VI RANCI</t>
  </si>
  <si>
    <t>VI ROSAT D.O CATALUNYA</t>
  </si>
  <si>
    <t>AIGUA (Envàs fins 500ml)</t>
  </si>
  <si>
    <t>CERVESA FREE  LLIMONA S/ALCOHOL (Envàs fins 330ml)</t>
  </si>
  <si>
    <t>TÒNICA LLAUNA (Envàs fins 330ml)</t>
  </si>
  <si>
    <t>CERVESSA (Envàs fins 330ml)</t>
  </si>
  <si>
    <t>SUC PINYA (Envàs fins 330ml)</t>
  </si>
  <si>
    <t>SUC PRÈSSEC (Envàs fins 330ml)</t>
  </si>
  <si>
    <t>AIGUA AMB GAS</t>
  </si>
  <si>
    <t>SUC PINYA S/SUCRE  (Envàs fins 330ml)</t>
  </si>
  <si>
    <t>SUC TARONJA S/SUCRE  (Envàs fins 330ml)</t>
  </si>
  <si>
    <t>SUC POMA S/SUCRE  (Envàs fins 330ml)</t>
  </si>
  <si>
    <t>LLET DESNATADA ENRIQUIDA AMB CALCI</t>
  </si>
  <si>
    <t>LLET SEMIDESNATADA ENRIQUIDA AMB CALCI</t>
  </si>
  <si>
    <t>LLET SENCERA ENRIQUIDA AMB CALCI</t>
  </si>
  <si>
    <t>Annex 2: Categoria 2 Begudes Sub. Categoria 9</t>
  </si>
  <si>
    <t>BEGUDES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</si>
</sst>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;\-0;;\ @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3" fillId="0" borderId="16" applyNumberFormat="0" applyFill="0" applyAlignment="0" applyProtection="0"/>
  </cellStyleXfs>
  <cellXfs count="92">
    <xf numFmtId="0" fontId="0" fillId="0" borderId="0" xfId="0"/>
    <xf numFmtId="9" fontId="0" fillId="6" borderId="2" xfId="2" applyFont="1" applyFill="1" applyBorder="1" applyAlignment="1" applyProtection="1">
      <alignment horizontal="center" vertical="center"/>
    </xf>
    <xf numFmtId="164" fontId="0" fillId="12" borderId="3" xfId="0" applyNumberFormat="1" applyFill="1" applyBorder="1" applyProtection="1">
      <protection locked="0"/>
    </xf>
    <xf numFmtId="9" fontId="3" fillId="9" borderId="8" xfId="2" applyFont="1" applyFill="1" applyBorder="1" applyAlignment="1" applyProtection="1">
      <alignment horizontal="center" vertical="center"/>
    </xf>
    <xf numFmtId="9" fontId="3" fillId="9" borderId="8" xfId="2" applyFont="1" applyFill="1" applyBorder="1" applyAlignment="1" applyProtection="1">
      <alignment horizontal="center"/>
    </xf>
    <xf numFmtId="9" fontId="5" fillId="10" borderId="2" xfId="2" applyFont="1" applyFill="1" applyBorder="1" applyAlignment="1" applyProtection="1">
      <alignment horizontal="center" vertical="center"/>
    </xf>
    <xf numFmtId="9" fontId="5" fillId="10" borderId="2" xfId="2" applyFont="1" applyFill="1" applyBorder="1" applyAlignment="1" applyProtection="1">
      <alignment horizontal="center"/>
    </xf>
    <xf numFmtId="9" fontId="5" fillId="10" borderId="10" xfId="2" applyFont="1" applyFill="1" applyBorder="1" applyAlignment="1" applyProtection="1">
      <alignment horizontal="center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9" fontId="0" fillId="6" borderId="0" xfId="2" applyFont="1" applyFill="1" applyBorder="1" applyAlignment="1" applyProtection="1">
      <alignment horizontal="center" vertical="center"/>
    </xf>
    <xf numFmtId="9" fontId="3" fillId="13" borderId="16" xfId="4" applyNumberFormat="1" applyFill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5" fillId="0" borderId="0" xfId="0" applyFont="1"/>
    <xf numFmtId="44" fontId="7" fillId="6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4" fontId="7" fillId="0" borderId="0" xfId="0" applyNumberFormat="1" applyFont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horizont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5" fillId="9" borderId="2" xfId="3" applyNumberFormat="1" applyFont="1" applyFill="1" applyBorder="1" applyAlignment="1">
      <alignment horizontal="center"/>
    </xf>
    <xf numFmtId="0" fontId="5" fillId="9" borderId="2" xfId="3" applyFont="1" applyFill="1" applyBorder="1" applyAlignment="1">
      <alignment horizontal="center"/>
    </xf>
    <xf numFmtId="0" fontId="5" fillId="9" borderId="2" xfId="3" applyFont="1" applyFill="1" applyBorder="1" applyAlignment="1">
      <alignment horizontal="center" wrapText="1"/>
    </xf>
    <xf numFmtId="0" fontId="5" fillId="9" borderId="8" xfId="3" applyFont="1" applyFill="1" applyBorder="1" applyAlignment="1">
      <alignment horizontal="center" vertical="center"/>
    </xf>
    <xf numFmtId="0" fontId="3" fillId="9" borderId="8" xfId="3" applyFont="1" applyFill="1" applyBorder="1" applyAlignment="1">
      <alignment horizontal="center"/>
    </xf>
    <xf numFmtId="0" fontId="5" fillId="10" borderId="9" xfId="3" applyFont="1" applyFill="1" applyBorder="1" applyAlignment="1">
      <alignment horizontal="center"/>
    </xf>
    <xf numFmtId="0" fontId="5" fillId="10" borderId="2" xfId="3" applyFont="1" applyFill="1" applyBorder="1" applyAlignment="1">
      <alignment horizontal="center"/>
    </xf>
    <xf numFmtId="0" fontId="0" fillId="0" borderId="2" xfId="0" applyBorder="1"/>
    <xf numFmtId="0" fontId="5" fillId="0" borderId="13" xfId="0" applyFont="1" applyBorder="1"/>
    <xf numFmtId="0" fontId="0" fillId="0" borderId="13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3" xfId="0" applyNumberFormat="1" applyBorder="1"/>
    <xf numFmtId="44" fontId="0" fillId="6" borderId="2" xfId="0" applyNumberFormat="1" applyFill="1" applyBorder="1"/>
    <xf numFmtId="44" fontId="0" fillId="6" borderId="8" xfId="0" applyNumberFormat="1" applyFill="1" applyBorder="1"/>
    <xf numFmtId="44" fontId="0" fillId="0" borderId="2" xfId="0" applyNumberFormat="1" applyBorder="1"/>
    <xf numFmtId="44" fontId="0" fillId="0" borderId="10" xfId="0" applyNumberFormat="1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44" fontId="0" fillId="0" borderId="2" xfId="1" applyFont="1" applyBorder="1" applyProtection="1"/>
    <xf numFmtId="9" fontId="0" fillId="0" borderId="2" xfId="2" applyFont="1" applyBorder="1" applyProtection="1"/>
    <xf numFmtId="0" fontId="3" fillId="0" borderId="16" xfId="4" applyProtection="1"/>
    <xf numFmtId="0" fontId="3" fillId="0" borderId="16" xfId="4" applyAlignment="1" applyProtection="1">
      <alignment horizontal="center"/>
    </xf>
    <xf numFmtId="165" fontId="3" fillId="0" borderId="16" xfId="4" applyNumberFormat="1" applyAlignment="1" applyProtection="1">
      <alignment horizontal="center"/>
    </xf>
    <xf numFmtId="164" fontId="3" fillId="13" borderId="16" xfId="4" applyNumberFormat="1" applyFill="1" applyProtection="1"/>
    <xf numFmtId="44" fontId="3" fillId="13" borderId="16" xfId="4" applyNumberFormat="1" applyFill="1" applyProtection="1"/>
    <xf numFmtId="44" fontId="3" fillId="0" borderId="16" xfId="4" applyNumberFormat="1" applyProtection="1"/>
    <xf numFmtId="164" fontId="3" fillId="13" borderId="16" xfId="4" applyNumberFormat="1" applyFill="1" applyAlignment="1" applyProtection="1">
      <alignment horizontal="center"/>
    </xf>
    <xf numFmtId="0" fontId="0" fillId="0" borderId="18" xfId="0" applyBorder="1"/>
    <xf numFmtId="0" fontId="5" fillId="0" borderId="19" xfId="0" applyFont="1" applyBorder="1"/>
    <xf numFmtId="165" fontId="0" fillId="0" borderId="0" xfId="0" applyNumberFormat="1" applyAlignment="1">
      <alignment horizontal="center"/>
    </xf>
    <xf numFmtId="164" fontId="5" fillId="0" borderId="0" xfId="0" applyNumberFormat="1" applyFont="1"/>
    <xf numFmtId="44" fontId="5" fillId="6" borderId="0" xfId="0" applyNumberFormat="1" applyFont="1" applyFill="1"/>
    <xf numFmtId="164" fontId="0" fillId="0" borderId="0" xfId="0" applyNumberFormat="1"/>
    <xf numFmtId="164" fontId="0" fillId="0" borderId="0" xfId="0" applyNumberFormat="1" applyAlignment="1">
      <alignment horizontal="center"/>
    </xf>
    <xf numFmtId="44" fontId="0" fillId="0" borderId="17" xfId="0" applyNumberFormat="1" applyBorder="1"/>
    <xf numFmtId="0" fontId="0" fillId="0" borderId="2" xfId="0" applyBorder="1" applyAlignment="1">
      <alignment wrapText="1"/>
    </xf>
    <xf numFmtId="164" fontId="3" fillId="0" borderId="16" xfId="4" applyNumberFormat="1" applyProtection="1"/>
    <xf numFmtId="44" fontId="0" fillId="5" borderId="1" xfId="0" applyNumberFormat="1" applyFill="1" applyBorder="1"/>
    <xf numFmtId="164" fontId="0" fillId="5" borderId="1" xfId="0" applyNumberFormat="1" applyFill="1" applyBorder="1"/>
    <xf numFmtId="164" fontId="0" fillId="5" borderId="1" xfId="0" applyNumberFormat="1" applyFill="1" applyBorder="1" applyAlignment="1">
      <alignment horizontal="center"/>
    </xf>
    <xf numFmtId="44" fontId="5" fillId="0" borderId="0" xfId="0" applyNumberFormat="1" applyFont="1"/>
    <xf numFmtId="0" fontId="5" fillId="11" borderId="8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7" borderId="3" xfId="3" applyFont="1" applyFill="1" applyBorder="1" applyAlignment="1">
      <alignment horizontal="center"/>
    </xf>
    <xf numFmtId="0" fontId="2" fillId="7" borderId="4" xfId="3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8" xfId="3" applyFont="1" applyFill="1" applyBorder="1" applyAlignment="1">
      <alignment horizontal="center"/>
    </xf>
    <xf numFmtId="0" fontId="5" fillId="8" borderId="9" xfId="3" applyFont="1" applyFill="1" applyBorder="1" applyAlignment="1">
      <alignment horizontal="center"/>
    </xf>
    <xf numFmtId="0" fontId="5" fillId="8" borderId="2" xfId="3" applyFont="1" applyFill="1" applyBorder="1" applyAlignment="1">
      <alignment horizontal="center"/>
    </xf>
    <xf numFmtId="0" fontId="5" fillId="8" borderId="10" xfId="3" applyFont="1" applyFill="1" applyBorder="1" applyAlignment="1">
      <alignment horizontal="center"/>
    </xf>
    <xf numFmtId="0" fontId="2" fillId="2" borderId="11" xfId="3" applyFont="1" applyFill="1" applyBorder="1" applyAlignment="1">
      <alignment horizontal="center"/>
    </xf>
    <xf numFmtId="0" fontId="2" fillId="2" borderId="12" xfId="3" applyFont="1" applyFill="1" applyBorder="1" applyAlignment="1">
      <alignment horizontal="center"/>
    </xf>
  </cellXfs>
  <cellStyles count="5">
    <cellStyle name="Moneda" xfId="1" builtinId="4"/>
    <cellStyle name="Normal" xfId="0" builtinId="0"/>
    <cellStyle name="Normal 2" xfId="3" xr:uid="{00000000-0005-0000-0000-000002000000}"/>
    <cellStyle name="Percentatge" xfId="2" builtinId="5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1043940</xdr:colOff>
      <xdr:row>12</xdr:row>
      <xdr:rowOff>99059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1"/>
  <sheetViews>
    <sheetView tabSelected="1" topLeftCell="A3" zoomScaleNormal="100" workbookViewId="0">
      <selection activeCell="J28" sqref="J28"/>
    </sheetView>
  </sheetViews>
  <sheetFormatPr defaultColWidth="11.44140625" defaultRowHeight="14.4" x14ac:dyDescent="0.3"/>
  <cols>
    <col min="2" max="2" width="64.44140625" bestFit="1" customWidth="1"/>
    <col min="3" max="3" width="12.21875" style="12" bestFit="1" customWidth="1"/>
    <col min="4" max="4" width="11.33203125" style="13" bestFit="1" customWidth="1"/>
    <col min="5" max="5" width="14.5546875" style="12" customWidth="1"/>
    <col min="6" max="6" width="16.5546875" bestFit="1" customWidth="1"/>
    <col min="8" max="8" width="15.109375" bestFit="1" customWidth="1"/>
    <col min="9" max="9" width="17.5546875" bestFit="1" customWidth="1"/>
    <col min="10" max="10" width="20.6640625" customWidth="1"/>
    <col min="11" max="11" width="18.33203125" customWidth="1"/>
    <col min="12" max="12" width="21.44140625" style="12" customWidth="1"/>
    <col min="13" max="14" width="14.88671875" bestFit="1" customWidth="1"/>
    <col min="15" max="15" width="22.88671875" customWidth="1"/>
  </cols>
  <sheetData>
    <row r="1" spans="1:16" ht="15" thickBot="1" x14ac:dyDescent="0.35"/>
    <row r="2" spans="1:16" ht="15" thickBot="1" x14ac:dyDescent="0.35">
      <c r="B2" s="14" t="s">
        <v>99</v>
      </c>
      <c r="C2" s="15"/>
    </row>
    <row r="4" spans="1:16" x14ac:dyDescent="0.3">
      <c r="B4" s="86" t="s">
        <v>20</v>
      </c>
      <c r="C4" s="90"/>
      <c r="D4" s="91"/>
      <c r="E4"/>
      <c r="J4" s="75" t="s">
        <v>100</v>
      </c>
      <c r="K4" s="75"/>
      <c r="L4" s="75"/>
    </row>
    <row r="5" spans="1:16" x14ac:dyDescent="0.3">
      <c r="B5" s="16" t="s">
        <v>0</v>
      </c>
      <c r="C5" s="16" t="s">
        <v>1</v>
      </c>
      <c r="D5" s="16" t="s">
        <v>2</v>
      </c>
      <c r="J5" s="76" t="str">
        <f>B4</f>
        <v>Residència Àger</v>
      </c>
      <c r="K5" s="76"/>
      <c r="L5" s="76"/>
      <c r="N5" s="17"/>
      <c r="O5" s="17"/>
    </row>
    <row r="6" spans="1:16" ht="15.75" customHeight="1" x14ac:dyDescent="0.3">
      <c r="B6" s="18">
        <f>F101</f>
        <v>5728.6999999999989</v>
      </c>
      <c r="C6" s="18">
        <f>H101</f>
        <v>726.54219999999998</v>
      </c>
      <c r="D6" s="18">
        <f>I101</f>
        <v>6455.2421999999997</v>
      </c>
      <c r="J6" s="19" t="s">
        <v>3</v>
      </c>
      <c r="K6" s="19" t="s">
        <v>1</v>
      </c>
      <c r="L6" s="19" t="s">
        <v>2</v>
      </c>
    </row>
    <row r="7" spans="1:16" x14ac:dyDescent="0.3">
      <c r="J7" s="20">
        <f>K101</f>
        <v>0</v>
      </c>
      <c r="K7" s="20">
        <f>M101</f>
        <v>0</v>
      </c>
      <c r="L7" s="20">
        <f>N101</f>
        <v>0</v>
      </c>
    </row>
    <row r="8" spans="1:16" ht="15" customHeight="1" x14ac:dyDescent="0.3">
      <c r="B8" s="77"/>
      <c r="C8" s="77"/>
      <c r="D8" s="77"/>
      <c r="E8" s="77"/>
      <c r="G8" s="22"/>
      <c r="J8" s="23"/>
      <c r="K8" s="23"/>
      <c r="L8" s="23"/>
    </row>
    <row r="9" spans="1:16" x14ac:dyDescent="0.3">
      <c r="B9" s="21"/>
      <c r="C9" s="21"/>
      <c r="D9" s="21"/>
      <c r="E9" s="21"/>
    </row>
    <row r="10" spans="1:16" x14ac:dyDescent="0.3">
      <c r="B10" s="23"/>
      <c r="C10" s="23"/>
      <c r="D10" s="23"/>
      <c r="E10" s="23"/>
      <c r="J10" s="79" t="s">
        <v>14</v>
      </c>
      <c r="K10" s="79"/>
      <c r="L10" s="79"/>
      <c r="M10" s="79"/>
      <c r="N10" s="79"/>
      <c r="O10" s="79"/>
      <c r="P10" s="79"/>
    </row>
    <row r="11" spans="1:16" ht="15.6" x14ac:dyDescent="0.3">
      <c r="B11" s="24"/>
      <c r="C11" s="25"/>
      <c r="D11" s="25"/>
      <c r="E11" s="24"/>
      <c r="J11" s="26" t="s">
        <v>13</v>
      </c>
      <c r="K11" s="27"/>
      <c r="L11" s="28"/>
      <c r="M11" s="27"/>
      <c r="N11" s="27"/>
      <c r="O11" s="27"/>
      <c r="P11" s="27"/>
    </row>
    <row r="12" spans="1:16" x14ac:dyDescent="0.3">
      <c r="B12" s="24"/>
      <c r="C12" s="25"/>
      <c r="D12" s="25"/>
      <c r="E12" s="24"/>
      <c r="J12" s="78" t="s">
        <v>15</v>
      </c>
      <c r="K12" s="78"/>
      <c r="L12" s="78"/>
      <c r="M12" s="78"/>
      <c r="N12" s="78"/>
    </row>
    <row r="13" spans="1:16" x14ac:dyDescent="0.3">
      <c r="D13" s="12"/>
      <c r="E13"/>
      <c r="J13" s="78"/>
      <c r="K13" s="78"/>
      <c r="L13" s="78"/>
      <c r="M13" s="78"/>
      <c r="N13" s="78"/>
    </row>
    <row r="14" spans="1:16" x14ac:dyDescent="0.3">
      <c r="D14" s="12"/>
      <c r="E14"/>
    </row>
    <row r="15" spans="1:16" ht="15" thickBot="1" x14ac:dyDescent="0.35"/>
    <row r="16" spans="1:16" ht="15.75" customHeight="1" x14ac:dyDescent="0.3">
      <c r="A16" s="80" t="str">
        <f>J4</f>
        <v>BEGUDES</v>
      </c>
      <c r="B16" s="81"/>
      <c r="C16" s="81"/>
      <c r="D16" s="81"/>
      <c r="E16" s="81"/>
      <c r="F16" s="81"/>
      <c r="G16" s="81"/>
      <c r="H16" s="81"/>
      <c r="I16" s="81"/>
      <c r="J16" s="82" t="s">
        <v>4</v>
      </c>
      <c r="K16" s="83"/>
      <c r="L16" s="83"/>
      <c r="M16" s="83"/>
      <c r="N16" s="84"/>
    </row>
    <row r="17" spans="1:15" x14ac:dyDescent="0.3">
      <c r="A17" s="85" t="str">
        <f>B4</f>
        <v>Residència Àger</v>
      </c>
      <c r="B17" s="85"/>
      <c r="C17" s="85"/>
      <c r="D17" s="85"/>
      <c r="E17" s="85"/>
      <c r="F17" s="85"/>
      <c r="G17" s="85"/>
      <c r="H17" s="85"/>
      <c r="I17" s="86"/>
      <c r="J17" s="87" t="str">
        <f>B4</f>
        <v>Residència Àger</v>
      </c>
      <c r="K17" s="88"/>
      <c r="L17" s="88"/>
      <c r="M17" s="88"/>
      <c r="N17" s="89"/>
    </row>
    <row r="18" spans="1:15" ht="33" customHeight="1" x14ac:dyDescent="0.3">
      <c r="A18" s="29" t="s">
        <v>5</v>
      </c>
      <c r="B18" s="30" t="s">
        <v>6</v>
      </c>
      <c r="C18" s="31" t="s">
        <v>16</v>
      </c>
      <c r="D18" s="32" t="s">
        <v>7</v>
      </c>
      <c r="E18" s="33" t="s">
        <v>8</v>
      </c>
      <c r="F18" s="33" t="s">
        <v>9</v>
      </c>
      <c r="G18" s="3" t="s">
        <v>1</v>
      </c>
      <c r="H18" s="4" t="s">
        <v>10</v>
      </c>
      <c r="I18" s="4" t="s">
        <v>11</v>
      </c>
      <c r="J18" s="34" t="s">
        <v>12</v>
      </c>
      <c r="K18" s="35" t="s">
        <v>9</v>
      </c>
      <c r="L18" s="5" t="s">
        <v>1</v>
      </c>
      <c r="M18" s="6" t="s">
        <v>10</v>
      </c>
      <c r="N18" s="7" t="s">
        <v>11</v>
      </c>
    </row>
    <row r="19" spans="1:15" x14ac:dyDescent="0.3">
      <c r="A19" s="36"/>
      <c r="B19" s="37" t="s">
        <v>18</v>
      </c>
      <c r="C19" s="38"/>
      <c r="D19" s="39"/>
      <c r="E19" s="40"/>
      <c r="F19" s="41"/>
      <c r="G19" s="1"/>
      <c r="H19" s="41"/>
      <c r="I19" s="42"/>
      <c r="J19" s="40"/>
      <c r="K19" s="43"/>
      <c r="L19" s="1"/>
      <c r="M19" s="43"/>
      <c r="N19" s="44"/>
    </row>
    <row r="20" spans="1:15" x14ac:dyDescent="0.3">
      <c r="A20" s="45">
        <v>102840</v>
      </c>
      <c r="B20" s="36" t="s">
        <v>23</v>
      </c>
      <c r="C20" s="46" t="s">
        <v>17</v>
      </c>
      <c r="D20" s="39">
        <v>320</v>
      </c>
      <c r="E20" s="47">
        <v>1.3</v>
      </c>
      <c r="F20" s="41">
        <f>+D20*E20</f>
        <v>416</v>
      </c>
      <c r="G20" s="48">
        <v>0.04</v>
      </c>
      <c r="H20" s="41">
        <f t="shared" ref="H20" si="0">F20*G20</f>
        <v>16.64</v>
      </c>
      <c r="I20" s="42">
        <f t="shared" ref="I20" si="1">H20+F20</f>
        <v>432.64</v>
      </c>
      <c r="J20" s="2"/>
      <c r="K20" s="43" t="str">
        <f t="shared" ref="K20" si="2">IF(J20&gt;E20,"PREU SUPERIOR AL DEMANAT",IF(J20=0,"FALTA PREU",IF(J20="","FALTA PREU",ROUND(J20*D20,2))))</f>
        <v>FALTA PREU</v>
      </c>
      <c r="L20" s="1">
        <f>G20</f>
        <v>0.04</v>
      </c>
      <c r="M20" s="43" t="str">
        <f t="shared" ref="M20" si="3">IFERROR(K20*L20,"REVISAR PREU")</f>
        <v>REVISAR PREU</v>
      </c>
      <c r="N20" s="44" t="str">
        <f t="shared" ref="N20" si="4">IFERROR(M20+K20,"REVISAR PREU")</f>
        <v>REVISAR PREU</v>
      </c>
      <c r="O20" s="24"/>
    </row>
    <row r="21" spans="1:15" x14ac:dyDescent="0.3">
      <c r="A21" s="45">
        <v>102846</v>
      </c>
      <c r="B21" s="36" t="s">
        <v>24</v>
      </c>
      <c r="C21" s="46" t="s">
        <v>17</v>
      </c>
      <c r="D21" s="39">
        <v>300</v>
      </c>
      <c r="E21" s="47">
        <v>1.2</v>
      </c>
      <c r="F21" s="41">
        <f t="shared" ref="F21:F35" si="5">+D21*E21</f>
        <v>360</v>
      </c>
      <c r="G21" s="48">
        <v>0.21</v>
      </c>
      <c r="H21" s="41">
        <f t="shared" ref="H21:H35" si="6">F21*G21</f>
        <v>75.599999999999994</v>
      </c>
      <c r="I21" s="42">
        <f t="shared" ref="I21:I35" si="7">H21+F21</f>
        <v>435.6</v>
      </c>
      <c r="J21" s="2"/>
      <c r="K21" s="43" t="str">
        <f t="shared" ref="K21:K35" si="8">IF(J21&gt;E21,"PREU SUPERIOR AL DEMANAT",IF(J21=0,"FALTA PREU",IF(J21="","FALTA PREU",ROUND(J21*D21,2))))</f>
        <v>FALTA PREU</v>
      </c>
      <c r="L21" s="1">
        <f t="shared" ref="L21:L35" si="9">G21</f>
        <v>0.21</v>
      </c>
      <c r="M21" s="43" t="str">
        <f t="shared" ref="M21:M35" si="10">IFERROR(K21*L21,"REVISAR PREU")</f>
        <v>REVISAR PREU</v>
      </c>
      <c r="N21" s="44" t="str">
        <f t="shared" ref="N21:N35" si="11">IFERROR(M21+K21,"REVISAR PREU")</f>
        <v>REVISAR PREU</v>
      </c>
      <c r="O21" s="24"/>
    </row>
    <row r="22" spans="1:15" x14ac:dyDescent="0.3">
      <c r="A22" s="45">
        <v>102845</v>
      </c>
      <c r="B22" s="36" t="s">
        <v>25</v>
      </c>
      <c r="C22" s="46" t="s">
        <v>17</v>
      </c>
      <c r="D22" s="39">
        <v>300</v>
      </c>
      <c r="E22" s="47">
        <v>1.05</v>
      </c>
      <c r="F22" s="41">
        <f t="shared" si="5"/>
        <v>315</v>
      </c>
      <c r="G22" s="48">
        <v>0.21</v>
      </c>
      <c r="H22" s="41">
        <f t="shared" si="6"/>
        <v>66.149999999999991</v>
      </c>
      <c r="I22" s="42">
        <f t="shared" si="7"/>
        <v>381.15</v>
      </c>
      <c r="J22" s="2"/>
      <c r="K22" s="43" t="str">
        <f t="shared" si="8"/>
        <v>FALTA PREU</v>
      </c>
      <c r="L22" s="1">
        <f t="shared" si="9"/>
        <v>0.21</v>
      </c>
      <c r="M22" s="43" t="str">
        <f t="shared" si="10"/>
        <v>REVISAR PREU</v>
      </c>
      <c r="N22" s="44" t="str">
        <f t="shared" si="11"/>
        <v>REVISAR PREU</v>
      </c>
      <c r="O22" s="24"/>
    </row>
    <row r="23" spans="1:15" x14ac:dyDescent="0.3">
      <c r="A23" s="45">
        <v>102847</v>
      </c>
      <c r="B23" s="36" t="s">
        <v>26</v>
      </c>
      <c r="C23" s="46" t="s">
        <v>17</v>
      </c>
      <c r="D23" s="39">
        <v>300</v>
      </c>
      <c r="E23" s="47">
        <v>1.6</v>
      </c>
      <c r="F23" s="41">
        <f t="shared" si="5"/>
        <v>480</v>
      </c>
      <c r="G23" s="48">
        <v>0.21</v>
      </c>
      <c r="H23" s="41">
        <f t="shared" si="6"/>
        <v>100.8</v>
      </c>
      <c r="I23" s="42">
        <f t="shared" si="7"/>
        <v>580.79999999999995</v>
      </c>
      <c r="J23" s="2"/>
      <c r="K23" s="43" t="str">
        <f t="shared" si="8"/>
        <v>FALTA PREU</v>
      </c>
      <c r="L23" s="1">
        <f t="shared" si="9"/>
        <v>0.21</v>
      </c>
      <c r="M23" s="43" t="str">
        <f t="shared" si="10"/>
        <v>REVISAR PREU</v>
      </c>
      <c r="N23" s="44" t="str">
        <f t="shared" si="11"/>
        <v>REVISAR PREU</v>
      </c>
      <c r="O23" s="24"/>
    </row>
    <row r="24" spans="1:15" x14ac:dyDescent="0.3">
      <c r="A24" s="45">
        <v>102837</v>
      </c>
      <c r="B24" s="36" t="s">
        <v>27</v>
      </c>
      <c r="C24" s="46" t="s">
        <v>17</v>
      </c>
      <c r="D24" s="39">
        <v>300</v>
      </c>
      <c r="E24" s="47">
        <v>1.6</v>
      </c>
      <c r="F24" s="41">
        <f t="shared" si="5"/>
        <v>480</v>
      </c>
      <c r="G24" s="48">
        <v>0.04</v>
      </c>
      <c r="H24" s="41">
        <f t="shared" si="6"/>
        <v>19.2</v>
      </c>
      <c r="I24" s="42">
        <f t="shared" si="7"/>
        <v>499.2</v>
      </c>
      <c r="J24" s="2"/>
      <c r="K24" s="43" t="str">
        <f t="shared" si="8"/>
        <v>FALTA PREU</v>
      </c>
      <c r="L24" s="1">
        <f t="shared" si="9"/>
        <v>0.04</v>
      </c>
      <c r="M24" s="43" t="str">
        <f t="shared" si="10"/>
        <v>REVISAR PREU</v>
      </c>
      <c r="N24" s="44" t="str">
        <f t="shared" si="11"/>
        <v>REVISAR PREU</v>
      </c>
      <c r="O24" s="24"/>
    </row>
    <row r="25" spans="1:15" x14ac:dyDescent="0.3">
      <c r="A25" s="45">
        <v>102805</v>
      </c>
      <c r="B25" s="36" t="s">
        <v>28</v>
      </c>
      <c r="C25" s="46" t="s">
        <v>17</v>
      </c>
      <c r="D25" s="39">
        <v>250</v>
      </c>
      <c r="E25" s="47">
        <v>1.25</v>
      </c>
      <c r="F25" s="41">
        <f t="shared" si="5"/>
        <v>312.5</v>
      </c>
      <c r="G25" s="48">
        <v>0.1</v>
      </c>
      <c r="H25" s="41">
        <f t="shared" si="6"/>
        <v>31.25</v>
      </c>
      <c r="I25" s="42">
        <f t="shared" si="7"/>
        <v>343.75</v>
      </c>
      <c r="J25" s="2"/>
      <c r="K25" s="43" t="str">
        <f t="shared" si="8"/>
        <v>FALTA PREU</v>
      </c>
      <c r="L25" s="1">
        <f t="shared" si="9"/>
        <v>0.1</v>
      </c>
      <c r="M25" s="43" t="str">
        <f t="shared" si="10"/>
        <v>REVISAR PREU</v>
      </c>
      <c r="N25" s="44" t="str">
        <f t="shared" si="11"/>
        <v>REVISAR PREU</v>
      </c>
      <c r="O25" s="24"/>
    </row>
    <row r="26" spans="1:15" x14ac:dyDescent="0.3">
      <c r="A26" s="45">
        <v>102841</v>
      </c>
      <c r="B26" s="36" t="s">
        <v>29</v>
      </c>
      <c r="C26" s="46" t="s">
        <v>17</v>
      </c>
      <c r="D26" s="39">
        <v>230</v>
      </c>
      <c r="E26" s="47">
        <v>1.5</v>
      </c>
      <c r="F26" s="41">
        <f t="shared" si="5"/>
        <v>345</v>
      </c>
      <c r="G26" s="48">
        <v>0.04</v>
      </c>
      <c r="H26" s="41">
        <f t="shared" si="6"/>
        <v>13.8</v>
      </c>
      <c r="I26" s="42">
        <f t="shared" si="7"/>
        <v>358.8</v>
      </c>
      <c r="J26" s="2"/>
      <c r="K26" s="43" t="str">
        <f t="shared" si="8"/>
        <v>FALTA PREU</v>
      </c>
      <c r="L26" s="1">
        <f t="shared" si="9"/>
        <v>0.04</v>
      </c>
      <c r="M26" s="43" t="str">
        <f t="shared" si="10"/>
        <v>REVISAR PREU</v>
      </c>
      <c r="N26" s="44" t="str">
        <f t="shared" si="11"/>
        <v>REVISAR PREU</v>
      </c>
      <c r="O26" s="24"/>
    </row>
    <row r="27" spans="1:15" x14ac:dyDescent="0.3">
      <c r="A27" s="45">
        <v>102843</v>
      </c>
      <c r="B27" s="36" t="s">
        <v>30</v>
      </c>
      <c r="C27" s="46" t="s">
        <v>17</v>
      </c>
      <c r="D27" s="39">
        <v>230</v>
      </c>
      <c r="E27" s="47">
        <v>1.1000000000000001</v>
      </c>
      <c r="F27" s="41">
        <f t="shared" si="5"/>
        <v>253.00000000000003</v>
      </c>
      <c r="G27" s="48">
        <v>0.21</v>
      </c>
      <c r="H27" s="41">
        <f t="shared" si="6"/>
        <v>53.13</v>
      </c>
      <c r="I27" s="42">
        <f t="shared" si="7"/>
        <v>306.13000000000005</v>
      </c>
      <c r="J27" s="2"/>
      <c r="K27" s="43" t="str">
        <f t="shared" si="8"/>
        <v>FALTA PREU</v>
      </c>
      <c r="L27" s="1">
        <f t="shared" si="9"/>
        <v>0.21</v>
      </c>
      <c r="M27" s="43" t="str">
        <f t="shared" si="10"/>
        <v>REVISAR PREU</v>
      </c>
      <c r="N27" s="44" t="str">
        <f t="shared" si="11"/>
        <v>REVISAR PREU</v>
      </c>
      <c r="O27" s="24"/>
    </row>
    <row r="28" spans="1:15" x14ac:dyDescent="0.3">
      <c r="A28" s="45">
        <v>102838</v>
      </c>
      <c r="B28" s="36" t="s">
        <v>31</v>
      </c>
      <c r="C28" s="46" t="s">
        <v>17</v>
      </c>
      <c r="D28" s="39">
        <v>200</v>
      </c>
      <c r="E28" s="47">
        <v>1.1499999999999999</v>
      </c>
      <c r="F28" s="41">
        <f t="shared" si="5"/>
        <v>229.99999999999997</v>
      </c>
      <c r="G28" s="48">
        <v>0.04</v>
      </c>
      <c r="H28" s="41">
        <f t="shared" si="6"/>
        <v>9.1999999999999993</v>
      </c>
      <c r="I28" s="42">
        <f t="shared" si="7"/>
        <v>239.19999999999996</v>
      </c>
      <c r="J28" s="2"/>
      <c r="K28" s="43" t="str">
        <f t="shared" si="8"/>
        <v>FALTA PREU</v>
      </c>
      <c r="L28" s="1">
        <f t="shared" si="9"/>
        <v>0.04</v>
      </c>
      <c r="M28" s="43" t="str">
        <f t="shared" si="10"/>
        <v>REVISAR PREU</v>
      </c>
      <c r="N28" s="44" t="str">
        <f t="shared" si="11"/>
        <v>REVISAR PREU</v>
      </c>
      <c r="O28" s="24"/>
    </row>
    <row r="29" spans="1:15" x14ac:dyDescent="0.3">
      <c r="A29" s="45">
        <v>102836</v>
      </c>
      <c r="B29" s="36" t="s">
        <v>32</v>
      </c>
      <c r="C29" s="46" t="s">
        <v>17</v>
      </c>
      <c r="D29" s="39">
        <v>200</v>
      </c>
      <c r="E29" s="47">
        <v>1.36</v>
      </c>
      <c r="F29" s="41">
        <f t="shared" si="5"/>
        <v>272</v>
      </c>
      <c r="G29" s="48">
        <v>0.04</v>
      </c>
      <c r="H29" s="41">
        <f t="shared" si="6"/>
        <v>10.88</v>
      </c>
      <c r="I29" s="42">
        <f t="shared" si="7"/>
        <v>282.88</v>
      </c>
      <c r="J29" s="2"/>
      <c r="K29" s="43" t="str">
        <f t="shared" si="8"/>
        <v>FALTA PREU</v>
      </c>
      <c r="L29" s="1">
        <f t="shared" si="9"/>
        <v>0.04</v>
      </c>
      <c r="M29" s="43" t="str">
        <f t="shared" si="10"/>
        <v>REVISAR PREU</v>
      </c>
      <c r="N29" s="44" t="str">
        <f t="shared" si="11"/>
        <v>REVISAR PREU</v>
      </c>
      <c r="O29" s="24"/>
    </row>
    <row r="30" spans="1:15" x14ac:dyDescent="0.3">
      <c r="A30" s="45">
        <v>102809</v>
      </c>
      <c r="B30" s="36" t="s">
        <v>33</v>
      </c>
      <c r="C30" s="46" t="s">
        <v>17</v>
      </c>
      <c r="D30" s="39">
        <v>200</v>
      </c>
      <c r="E30" s="47">
        <v>1.2</v>
      </c>
      <c r="F30" s="41">
        <f t="shared" si="5"/>
        <v>240</v>
      </c>
      <c r="G30" s="48">
        <v>0.1</v>
      </c>
      <c r="H30" s="41">
        <f t="shared" si="6"/>
        <v>24</v>
      </c>
      <c r="I30" s="42">
        <f t="shared" si="7"/>
        <v>264</v>
      </c>
      <c r="J30" s="2"/>
      <c r="K30" s="43" t="str">
        <f t="shared" si="8"/>
        <v>FALTA PREU</v>
      </c>
      <c r="L30" s="1">
        <f t="shared" si="9"/>
        <v>0.1</v>
      </c>
      <c r="M30" s="43" t="str">
        <f t="shared" si="10"/>
        <v>REVISAR PREU</v>
      </c>
      <c r="N30" s="44" t="str">
        <f t="shared" si="11"/>
        <v>REVISAR PREU</v>
      </c>
      <c r="O30" s="24"/>
    </row>
    <row r="31" spans="1:15" x14ac:dyDescent="0.3">
      <c r="A31" s="45">
        <v>102807</v>
      </c>
      <c r="B31" s="36" t="s">
        <v>34</v>
      </c>
      <c r="C31" s="46" t="s">
        <v>17</v>
      </c>
      <c r="D31" s="39">
        <v>150</v>
      </c>
      <c r="E31" s="47">
        <v>2.5</v>
      </c>
      <c r="F31" s="41">
        <f t="shared" si="5"/>
        <v>375</v>
      </c>
      <c r="G31" s="48">
        <v>0.1</v>
      </c>
      <c r="H31" s="41">
        <f t="shared" si="6"/>
        <v>37.5</v>
      </c>
      <c r="I31" s="42">
        <f t="shared" si="7"/>
        <v>412.5</v>
      </c>
      <c r="J31" s="2"/>
      <c r="K31" s="43" t="str">
        <f t="shared" si="8"/>
        <v>FALTA PREU</v>
      </c>
      <c r="L31" s="1">
        <f t="shared" si="9"/>
        <v>0.1</v>
      </c>
      <c r="M31" s="43" t="str">
        <f t="shared" si="10"/>
        <v>REVISAR PREU</v>
      </c>
      <c r="N31" s="44" t="str">
        <f t="shared" si="11"/>
        <v>REVISAR PREU</v>
      </c>
      <c r="O31" s="24"/>
    </row>
    <row r="32" spans="1:15" x14ac:dyDescent="0.3">
      <c r="A32" s="45">
        <v>102858</v>
      </c>
      <c r="B32" s="36" t="s">
        <v>35</v>
      </c>
      <c r="C32" s="46" t="s">
        <v>17</v>
      </c>
      <c r="D32" s="39">
        <v>100</v>
      </c>
      <c r="E32" s="47">
        <v>1.05</v>
      </c>
      <c r="F32" s="41">
        <f t="shared" si="5"/>
        <v>105</v>
      </c>
      <c r="G32" s="48">
        <v>0.21</v>
      </c>
      <c r="H32" s="41">
        <f t="shared" si="6"/>
        <v>22.05</v>
      </c>
      <c r="I32" s="42">
        <f t="shared" si="7"/>
        <v>127.05</v>
      </c>
      <c r="J32" s="2"/>
      <c r="K32" s="43" t="str">
        <f t="shared" si="8"/>
        <v>FALTA PREU</v>
      </c>
      <c r="L32" s="1">
        <f t="shared" si="9"/>
        <v>0.21</v>
      </c>
      <c r="M32" s="43" t="str">
        <f t="shared" si="10"/>
        <v>REVISAR PREU</v>
      </c>
      <c r="N32" s="44" t="str">
        <f t="shared" si="11"/>
        <v>REVISAR PREU</v>
      </c>
      <c r="O32" s="24"/>
    </row>
    <row r="33" spans="1:15" x14ac:dyDescent="0.3">
      <c r="A33" s="45">
        <v>102797</v>
      </c>
      <c r="B33" s="36" t="s">
        <v>36</v>
      </c>
      <c r="C33" s="46" t="s">
        <v>17</v>
      </c>
      <c r="D33" s="39">
        <v>100</v>
      </c>
      <c r="E33" s="47">
        <v>0.6</v>
      </c>
      <c r="F33" s="41">
        <f t="shared" si="5"/>
        <v>60</v>
      </c>
      <c r="G33" s="48">
        <v>0.1</v>
      </c>
      <c r="H33" s="41">
        <f t="shared" si="6"/>
        <v>6</v>
      </c>
      <c r="I33" s="42">
        <f t="shared" si="7"/>
        <v>66</v>
      </c>
      <c r="J33" s="2"/>
      <c r="K33" s="43" t="str">
        <f t="shared" si="8"/>
        <v>FALTA PREU</v>
      </c>
      <c r="L33" s="1">
        <f t="shared" si="9"/>
        <v>0.1</v>
      </c>
      <c r="M33" s="43" t="str">
        <f t="shared" si="10"/>
        <v>REVISAR PREU</v>
      </c>
      <c r="N33" s="44" t="str">
        <f t="shared" si="11"/>
        <v>REVISAR PREU</v>
      </c>
      <c r="O33" s="24"/>
    </row>
    <row r="34" spans="1:15" x14ac:dyDescent="0.3">
      <c r="A34" s="45">
        <v>102835</v>
      </c>
      <c r="B34" s="36" t="s">
        <v>37</v>
      </c>
      <c r="C34" s="46" t="s">
        <v>17</v>
      </c>
      <c r="D34" s="39">
        <v>100</v>
      </c>
      <c r="E34" s="47">
        <v>1.05</v>
      </c>
      <c r="F34" s="41">
        <f t="shared" si="5"/>
        <v>105</v>
      </c>
      <c r="G34" s="48">
        <v>0.04</v>
      </c>
      <c r="H34" s="41">
        <f t="shared" si="6"/>
        <v>4.2</v>
      </c>
      <c r="I34" s="42">
        <f t="shared" si="7"/>
        <v>109.2</v>
      </c>
      <c r="J34" s="2"/>
      <c r="K34" s="43" t="str">
        <f t="shared" si="8"/>
        <v>FALTA PREU</v>
      </c>
      <c r="L34" s="1">
        <f t="shared" si="9"/>
        <v>0.04</v>
      </c>
      <c r="M34" s="43" t="str">
        <f t="shared" si="10"/>
        <v>REVISAR PREU</v>
      </c>
      <c r="N34" s="44" t="str">
        <f t="shared" si="11"/>
        <v>REVISAR PREU</v>
      </c>
      <c r="O34" s="24"/>
    </row>
    <row r="35" spans="1:15" x14ac:dyDescent="0.3">
      <c r="A35" s="45">
        <v>102839</v>
      </c>
      <c r="B35" s="36" t="s">
        <v>38</v>
      </c>
      <c r="C35" s="46" t="s">
        <v>17</v>
      </c>
      <c r="D35" s="39">
        <v>100</v>
      </c>
      <c r="E35" s="47">
        <v>1.2</v>
      </c>
      <c r="F35" s="41">
        <f t="shared" si="5"/>
        <v>120</v>
      </c>
      <c r="G35" s="48">
        <v>0.04</v>
      </c>
      <c r="H35" s="41">
        <f t="shared" si="6"/>
        <v>4.8</v>
      </c>
      <c r="I35" s="42">
        <f t="shared" si="7"/>
        <v>124.8</v>
      </c>
      <c r="J35" s="2"/>
      <c r="K35" s="43" t="str">
        <f t="shared" si="8"/>
        <v>FALTA PREU</v>
      </c>
      <c r="L35" s="1">
        <f t="shared" si="9"/>
        <v>0.04</v>
      </c>
      <c r="M35" s="43" t="str">
        <f t="shared" si="10"/>
        <v>REVISAR PREU</v>
      </c>
      <c r="N35" s="44" t="str">
        <f t="shared" si="11"/>
        <v>REVISAR PREU</v>
      </c>
      <c r="O35" s="24"/>
    </row>
    <row r="36" spans="1:15" ht="15" thickBot="1" x14ac:dyDescent="0.35">
      <c r="A36" s="49"/>
      <c r="B36" s="49"/>
      <c r="C36" s="50"/>
      <c r="D36" s="51"/>
      <c r="E36" s="52" t="s">
        <v>21</v>
      </c>
      <c r="F36" s="53">
        <f>SUM(F20:F35)</f>
        <v>4468.5</v>
      </c>
      <c r="G36" s="11"/>
      <c r="H36" s="53">
        <f>SUM(H20:H35)</f>
        <v>495.2</v>
      </c>
      <c r="I36" s="53">
        <f t="shared" ref="I36" si="12">H36+F36</f>
        <v>4963.7</v>
      </c>
      <c r="J36" s="54"/>
      <c r="K36" s="52">
        <f>SUM(K20:K35)</f>
        <v>0</v>
      </c>
      <c r="L36" s="55"/>
      <c r="M36" s="52">
        <f>SUM(M20:M35)</f>
        <v>0</v>
      </c>
      <c r="N36" s="52">
        <f>SUM(N20:N35)</f>
        <v>0</v>
      </c>
      <c r="O36" s="24"/>
    </row>
    <row r="37" spans="1:15" ht="15" thickTop="1" x14ac:dyDescent="0.3">
      <c r="A37" s="56"/>
      <c r="B37" s="57" t="s">
        <v>19</v>
      </c>
      <c r="D37" s="58"/>
      <c r="E37" s="59"/>
      <c r="F37" s="60"/>
      <c r="G37" s="10"/>
      <c r="H37" s="60"/>
      <c r="I37" s="60"/>
      <c r="J37" s="24"/>
      <c r="K37" s="61"/>
      <c r="L37" s="62"/>
      <c r="M37" s="61"/>
      <c r="N37" s="63"/>
      <c r="O37" s="24"/>
    </row>
    <row r="38" spans="1:15" x14ac:dyDescent="0.3">
      <c r="A38" s="45">
        <v>102832</v>
      </c>
      <c r="B38" s="36" t="s">
        <v>39</v>
      </c>
      <c r="C38" s="46" t="s">
        <v>17</v>
      </c>
      <c r="D38" s="39">
        <v>50</v>
      </c>
      <c r="E38" s="47">
        <v>1.1000000000000001</v>
      </c>
      <c r="F38" s="41">
        <f t="shared" ref="F38:F87" si="13">+D38*E38</f>
        <v>55.000000000000007</v>
      </c>
      <c r="G38" s="48">
        <v>0.21</v>
      </c>
      <c r="H38" s="41">
        <f t="shared" ref="H38" si="14">F38*G38</f>
        <v>11.55</v>
      </c>
      <c r="I38" s="42">
        <f t="shared" ref="I38" si="15">H38+F38</f>
        <v>66.550000000000011</v>
      </c>
      <c r="J38" s="2"/>
      <c r="K38" s="43" t="str">
        <f t="shared" ref="K38" si="16">IF(J38&gt;E38,"PREU SUPERIOR AL DEMANAT",IF(J38=0,"FALTA PREU",IF(J38="","FALTA PREU",ROUND(J38*D38,2))))</f>
        <v>FALTA PREU</v>
      </c>
      <c r="L38" s="1">
        <f t="shared" ref="L38:L98" si="17">G38</f>
        <v>0.21</v>
      </c>
      <c r="M38" s="43" t="str">
        <f t="shared" ref="M38" si="18">IFERROR(K38*L38,"REVISAR PREU")</f>
        <v>REVISAR PREU</v>
      </c>
      <c r="N38" s="44" t="str">
        <f t="shared" ref="N38" si="19">IFERROR(M38+K38,"REVISAR PREU")</f>
        <v>REVISAR PREU</v>
      </c>
      <c r="O38" s="24"/>
    </row>
    <row r="39" spans="1:15" x14ac:dyDescent="0.3">
      <c r="A39" s="45">
        <v>102829</v>
      </c>
      <c r="B39" s="36" t="s">
        <v>40</v>
      </c>
      <c r="C39" s="46" t="s">
        <v>17</v>
      </c>
      <c r="D39" s="39">
        <v>50</v>
      </c>
      <c r="E39" s="47">
        <v>1.83</v>
      </c>
      <c r="F39" s="41">
        <f t="shared" si="13"/>
        <v>91.5</v>
      </c>
      <c r="G39" s="48">
        <v>0.1</v>
      </c>
      <c r="H39" s="41">
        <f t="shared" ref="H39:H98" si="20">F39*G39</f>
        <v>9.15</v>
      </c>
      <c r="I39" s="42">
        <f t="shared" ref="I39:I98" si="21">H39+F39</f>
        <v>100.65</v>
      </c>
      <c r="J39" s="2"/>
      <c r="K39" s="43" t="str">
        <f t="shared" ref="K39:K98" si="22">IF(J39&gt;E39,"PREU SUPERIOR AL DEMANAT",IF(J39=0,"FALTA PREU",IF(J39="","FALTA PREU",ROUND(J39*D39,2))))</f>
        <v>FALTA PREU</v>
      </c>
      <c r="L39" s="1">
        <f t="shared" si="17"/>
        <v>0.1</v>
      </c>
      <c r="M39" s="43" t="str">
        <f t="shared" ref="M39:M98" si="23">IFERROR(K39*L39,"REVISAR PREU")</f>
        <v>REVISAR PREU</v>
      </c>
      <c r="N39" s="44" t="str">
        <f t="shared" ref="N39:N98" si="24">IFERROR(M39+K39,"REVISAR PREU")</f>
        <v>REVISAR PREU</v>
      </c>
      <c r="O39" s="24"/>
    </row>
    <row r="40" spans="1:15" x14ac:dyDescent="0.3">
      <c r="A40" s="45">
        <v>102828</v>
      </c>
      <c r="B40" s="36" t="s">
        <v>41</v>
      </c>
      <c r="C40" s="46" t="s">
        <v>17</v>
      </c>
      <c r="D40" s="39">
        <v>50</v>
      </c>
      <c r="E40" s="47">
        <v>1.51</v>
      </c>
      <c r="F40" s="41">
        <f t="shared" si="13"/>
        <v>75.5</v>
      </c>
      <c r="G40" s="48">
        <v>0.1</v>
      </c>
      <c r="H40" s="41">
        <f t="shared" si="20"/>
        <v>7.5500000000000007</v>
      </c>
      <c r="I40" s="42">
        <f t="shared" si="21"/>
        <v>83.05</v>
      </c>
      <c r="J40" s="2"/>
      <c r="K40" s="43" t="str">
        <f t="shared" si="22"/>
        <v>FALTA PREU</v>
      </c>
      <c r="L40" s="1">
        <f t="shared" si="17"/>
        <v>0.1</v>
      </c>
      <c r="M40" s="43" t="str">
        <f t="shared" si="23"/>
        <v>REVISAR PREU</v>
      </c>
      <c r="N40" s="44" t="str">
        <f t="shared" si="24"/>
        <v>REVISAR PREU</v>
      </c>
      <c r="O40" s="24"/>
    </row>
    <row r="41" spans="1:15" x14ac:dyDescent="0.3">
      <c r="A41" s="45">
        <v>102802</v>
      </c>
      <c r="B41" s="36" t="s">
        <v>42</v>
      </c>
      <c r="C41" s="46" t="s">
        <v>17</v>
      </c>
      <c r="D41" s="39">
        <v>50</v>
      </c>
      <c r="E41" s="47">
        <v>0.35</v>
      </c>
      <c r="F41" s="41">
        <f t="shared" si="13"/>
        <v>17.5</v>
      </c>
      <c r="G41" s="48">
        <v>0.1</v>
      </c>
      <c r="H41" s="41">
        <f t="shared" si="20"/>
        <v>1.75</v>
      </c>
      <c r="I41" s="42">
        <f t="shared" si="21"/>
        <v>19.25</v>
      </c>
      <c r="J41" s="2"/>
      <c r="K41" s="43" t="str">
        <f t="shared" si="22"/>
        <v>FALTA PREU</v>
      </c>
      <c r="L41" s="1">
        <f t="shared" si="17"/>
        <v>0.1</v>
      </c>
      <c r="M41" s="43" t="str">
        <f t="shared" si="23"/>
        <v>REVISAR PREU</v>
      </c>
      <c r="N41" s="44" t="str">
        <f t="shared" si="24"/>
        <v>REVISAR PREU</v>
      </c>
      <c r="O41" s="24"/>
    </row>
    <row r="42" spans="1:15" x14ac:dyDescent="0.3">
      <c r="A42" s="45">
        <v>102825</v>
      </c>
      <c r="B42" s="36" t="s">
        <v>43</v>
      </c>
      <c r="C42" s="46" t="s">
        <v>17</v>
      </c>
      <c r="D42" s="39">
        <v>50</v>
      </c>
      <c r="E42" s="47">
        <v>1.1000000000000001</v>
      </c>
      <c r="F42" s="41">
        <f t="shared" si="13"/>
        <v>55.000000000000007</v>
      </c>
      <c r="G42" s="48">
        <v>0.21</v>
      </c>
      <c r="H42" s="41">
        <f t="shared" si="20"/>
        <v>11.55</v>
      </c>
      <c r="I42" s="42">
        <f t="shared" si="21"/>
        <v>66.550000000000011</v>
      </c>
      <c r="J42" s="2"/>
      <c r="K42" s="43" t="str">
        <f t="shared" si="22"/>
        <v>FALTA PREU</v>
      </c>
      <c r="L42" s="1">
        <f t="shared" si="17"/>
        <v>0.21</v>
      </c>
      <c r="M42" s="43" t="str">
        <f t="shared" si="23"/>
        <v>REVISAR PREU</v>
      </c>
      <c r="N42" s="44" t="str">
        <f t="shared" si="24"/>
        <v>REVISAR PREU</v>
      </c>
      <c r="O42" s="24"/>
    </row>
    <row r="43" spans="1:15" x14ac:dyDescent="0.3">
      <c r="A43" s="45">
        <v>102844</v>
      </c>
      <c r="B43" s="36" t="s">
        <v>44</v>
      </c>
      <c r="C43" s="46" t="s">
        <v>17</v>
      </c>
      <c r="D43" s="39">
        <v>50</v>
      </c>
      <c r="E43" s="47">
        <v>1.05</v>
      </c>
      <c r="F43" s="41">
        <f t="shared" si="13"/>
        <v>52.5</v>
      </c>
      <c r="G43" s="48">
        <v>0.21</v>
      </c>
      <c r="H43" s="41">
        <f t="shared" si="20"/>
        <v>11.025</v>
      </c>
      <c r="I43" s="42">
        <f t="shared" si="21"/>
        <v>63.524999999999999</v>
      </c>
      <c r="J43" s="2"/>
      <c r="K43" s="43" t="str">
        <f t="shared" si="22"/>
        <v>FALTA PREU</v>
      </c>
      <c r="L43" s="1">
        <f t="shared" si="17"/>
        <v>0.21</v>
      </c>
      <c r="M43" s="43" t="str">
        <f t="shared" si="23"/>
        <v>REVISAR PREU</v>
      </c>
      <c r="N43" s="44" t="str">
        <f t="shared" si="24"/>
        <v>REVISAR PREU</v>
      </c>
      <c r="O43" s="24"/>
    </row>
    <row r="44" spans="1:15" x14ac:dyDescent="0.3">
      <c r="A44" s="45">
        <v>102859</v>
      </c>
      <c r="B44" s="36" t="s">
        <v>45</v>
      </c>
      <c r="C44" s="46" t="s">
        <v>17</v>
      </c>
      <c r="D44" s="39">
        <v>50</v>
      </c>
      <c r="E44" s="47">
        <v>1.05</v>
      </c>
      <c r="F44" s="41">
        <f t="shared" si="13"/>
        <v>52.5</v>
      </c>
      <c r="G44" s="48">
        <v>0.21</v>
      </c>
      <c r="H44" s="41">
        <f t="shared" si="20"/>
        <v>11.025</v>
      </c>
      <c r="I44" s="42">
        <f t="shared" si="21"/>
        <v>63.524999999999999</v>
      </c>
      <c r="J44" s="2"/>
      <c r="K44" s="43" t="str">
        <f t="shared" si="22"/>
        <v>FALTA PREU</v>
      </c>
      <c r="L44" s="1">
        <f t="shared" si="17"/>
        <v>0.21</v>
      </c>
      <c r="M44" s="43" t="str">
        <f t="shared" si="23"/>
        <v>REVISAR PREU</v>
      </c>
      <c r="N44" s="44" t="str">
        <f t="shared" si="24"/>
        <v>REVISAR PREU</v>
      </c>
      <c r="O44" s="24"/>
    </row>
    <row r="45" spans="1:15" x14ac:dyDescent="0.3">
      <c r="A45" s="45">
        <v>102860</v>
      </c>
      <c r="B45" s="36" t="s">
        <v>46</v>
      </c>
      <c r="C45" s="46" t="s">
        <v>17</v>
      </c>
      <c r="D45" s="39">
        <v>50</v>
      </c>
      <c r="E45" s="47">
        <v>3.1199999999999997</v>
      </c>
      <c r="F45" s="41">
        <f t="shared" si="13"/>
        <v>155.99999999999997</v>
      </c>
      <c r="G45" s="48">
        <v>0.21</v>
      </c>
      <c r="H45" s="41">
        <f t="shared" si="20"/>
        <v>32.759999999999991</v>
      </c>
      <c r="I45" s="42">
        <f t="shared" si="21"/>
        <v>188.75999999999996</v>
      </c>
      <c r="J45" s="2"/>
      <c r="K45" s="43" t="str">
        <f t="shared" si="22"/>
        <v>FALTA PREU</v>
      </c>
      <c r="L45" s="1">
        <f t="shared" si="17"/>
        <v>0.21</v>
      </c>
      <c r="M45" s="43" t="str">
        <f t="shared" si="23"/>
        <v>REVISAR PREU</v>
      </c>
      <c r="N45" s="44" t="str">
        <f t="shared" si="24"/>
        <v>REVISAR PREU</v>
      </c>
      <c r="O45" s="24"/>
    </row>
    <row r="46" spans="1:15" x14ac:dyDescent="0.3">
      <c r="A46" s="45">
        <v>102848</v>
      </c>
      <c r="B46" s="36" t="s">
        <v>47</v>
      </c>
      <c r="C46" s="46" t="s">
        <v>17</v>
      </c>
      <c r="D46" s="39">
        <v>50</v>
      </c>
      <c r="E46" s="47">
        <v>0.99</v>
      </c>
      <c r="F46" s="41">
        <f t="shared" si="13"/>
        <v>49.5</v>
      </c>
      <c r="G46" s="48">
        <v>0.21</v>
      </c>
      <c r="H46" s="41">
        <f t="shared" si="20"/>
        <v>10.395</v>
      </c>
      <c r="I46" s="42">
        <f t="shared" si="21"/>
        <v>59.894999999999996</v>
      </c>
      <c r="J46" s="2"/>
      <c r="K46" s="43" t="str">
        <f t="shared" si="22"/>
        <v>FALTA PREU</v>
      </c>
      <c r="L46" s="1">
        <f t="shared" si="17"/>
        <v>0.21</v>
      </c>
      <c r="M46" s="43" t="str">
        <f t="shared" si="23"/>
        <v>REVISAR PREU</v>
      </c>
      <c r="N46" s="44" t="str">
        <f t="shared" si="24"/>
        <v>REVISAR PREU</v>
      </c>
      <c r="O46" s="24"/>
    </row>
    <row r="47" spans="1:15" x14ac:dyDescent="0.3">
      <c r="A47" s="45">
        <v>102816</v>
      </c>
      <c r="B47" s="36" t="s">
        <v>48</v>
      </c>
      <c r="C47" s="46" t="s">
        <v>17</v>
      </c>
      <c r="D47" s="39">
        <v>30</v>
      </c>
      <c r="E47" s="47">
        <v>1.55</v>
      </c>
      <c r="F47" s="41">
        <f t="shared" si="13"/>
        <v>46.5</v>
      </c>
      <c r="G47" s="48">
        <v>0.21</v>
      </c>
      <c r="H47" s="41">
        <f t="shared" si="20"/>
        <v>9.7649999999999988</v>
      </c>
      <c r="I47" s="42">
        <f t="shared" si="21"/>
        <v>56.265000000000001</v>
      </c>
      <c r="J47" s="2"/>
      <c r="K47" s="43" t="str">
        <f t="shared" si="22"/>
        <v>FALTA PREU</v>
      </c>
      <c r="L47" s="1">
        <f t="shared" si="17"/>
        <v>0.21</v>
      </c>
      <c r="M47" s="43" t="str">
        <f t="shared" si="23"/>
        <v>REVISAR PREU</v>
      </c>
      <c r="N47" s="44" t="str">
        <f t="shared" si="24"/>
        <v>REVISAR PREU</v>
      </c>
      <c r="O47" s="24"/>
    </row>
    <row r="48" spans="1:15" x14ac:dyDescent="0.3">
      <c r="A48" s="45">
        <v>103249</v>
      </c>
      <c r="B48" s="36" t="s">
        <v>49</v>
      </c>
      <c r="C48" s="46" t="s">
        <v>17</v>
      </c>
      <c r="D48" s="39">
        <v>30</v>
      </c>
      <c r="E48" s="47">
        <v>1.5</v>
      </c>
      <c r="F48" s="41">
        <f t="shared" si="13"/>
        <v>45</v>
      </c>
      <c r="G48" s="48">
        <v>0.1</v>
      </c>
      <c r="H48" s="41">
        <f t="shared" si="20"/>
        <v>4.5</v>
      </c>
      <c r="I48" s="42">
        <f t="shared" si="21"/>
        <v>49.5</v>
      </c>
      <c r="J48" s="2"/>
      <c r="K48" s="43" t="str">
        <f t="shared" si="22"/>
        <v>FALTA PREU</v>
      </c>
      <c r="L48" s="1">
        <f t="shared" si="17"/>
        <v>0.1</v>
      </c>
      <c r="M48" s="43" t="str">
        <f t="shared" si="23"/>
        <v>REVISAR PREU</v>
      </c>
      <c r="N48" s="44" t="str">
        <f t="shared" si="24"/>
        <v>REVISAR PREU</v>
      </c>
      <c r="O48" s="24"/>
    </row>
    <row r="49" spans="1:15" x14ac:dyDescent="0.3">
      <c r="A49" s="45">
        <v>102853</v>
      </c>
      <c r="B49" s="36" t="s">
        <v>50</v>
      </c>
      <c r="C49" s="46" t="s">
        <v>17</v>
      </c>
      <c r="D49" s="39">
        <v>30</v>
      </c>
      <c r="E49" s="47">
        <v>6.04</v>
      </c>
      <c r="F49" s="41">
        <f t="shared" si="13"/>
        <v>181.2</v>
      </c>
      <c r="G49" s="48">
        <v>0.21</v>
      </c>
      <c r="H49" s="41">
        <f t="shared" si="20"/>
        <v>38.052</v>
      </c>
      <c r="I49" s="42">
        <f t="shared" si="21"/>
        <v>219.25199999999998</v>
      </c>
      <c r="J49" s="2"/>
      <c r="K49" s="43" t="str">
        <f t="shared" si="22"/>
        <v>FALTA PREU</v>
      </c>
      <c r="L49" s="1">
        <f t="shared" si="17"/>
        <v>0.21</v>
      </c>
      <c r="M49" s="43" t="str">
        <f t="shared" si="23"/>
        <v>REVISAR PREU</v>
      </c>
      <c r="N49" s="44" t="str">
        <f t="shared" si="24"/>
        <v>REVISAR PREU</v>
      </c>
      <c r="O49" s="24"/>
    </row>
    <row r="50" spans="1:15" x14ac:dyDescent="0.3">
      <c r="A50" s="45">
        <v>102815</v>
      </c>
      <c r="B50" s="36" t="s">
        <v>51</v>
      </c>
      <c r="C50" s="46" t="s">
        <v>17</v>
      </c>
      <c r="D50" s="39">
        <v>10</v>
      </c>
      <c r="E50" s="47">
        <v>7.2299999999999995</v>
      </c>
      <c r="F50" s="41">
        <f t="shared" si="13"/>
        <v>72.3</v>
      </c>
      <c r="G50" s="48">
        <v>0.21</v>
      </c>
      <c r="H50" s="41">
        <f t="shared" si="20"/>
        <v>15.182999999999998</v>
      </c>
      <c r="I50" s="42">
        <f t="shared" si="21"/>
        <v>87.48299999999999</v>
      </c>
      <c r="J50" s="2"/>
      <c r="K50" s="43" t="str">
        <f t="shared" si="22"/>
        <v>FALTA PREU</v>
      </c>
      <c r="L50" s="1">
        <f t="shared" si="17"/>
        <v>0.21</v>
      </c>
      <c r="M50" s="43" t="str">
        <f t="shared" si="23"/>
        <v>REVISAR PREU</v>
      </c>
      <c r="N50" s="44" t="str">
        <f t="shared" si="24"/>
        <v>REVISAR PREU</v>
      </c>
      <c r="O50" s="24"/>
    </row>
    <row r="51" spans="1:15" x14ac:dyDescent="0.3">
      <c r="A51" s="45">
        <v>102808</v>
      </c>
      <c r="B51" s="36" t="s">
        <v>52</v>
      </c>
      <c r="C51" s="46" t="s">
        <v>17</v>
      </c>
      <c r="D51" s="39">
        <v>10</v>
      </c>
      <c r="E51" s="47">
        <v>2.71</v>
      </c>
      <c r="F51" s="41">
        <f t="shared" si="13"/>
        <v>27.1</v>
      </c>
      <c r="G51" s="48">
        <v>0.1</v>
      </c>
      <c r="H51" s="41">
        <f t="shared" si="20"/>
        <v>2.7100000000000004</v>
      </c>
      <c r="I51" s="42">
        <f t="shared" si="21"/>
        <v>29.810000000000002</v>
      </c>
      <c r="J51" s="2"/>
      <c r="K51" s="43" t="str">
        <f t="shared" si="22"/>
        <v>FALTA PREU</v>
      </c>
      <c r="L51" s="1">
        <f t="shared" si="17"/>
        <v>0.1</v>
      </c>
      <c r="M51" s="43" t="str">
        <f t="shared" si="23"/>
        <v>REVISAR PREU</v>
      </c>
      <c r="N51" s="44" t="str">
        <f t="shared" si="24"/>
        <v>REVISAR PREU</v>
      </c>
      <c r="O51" s="24"/>
    </row>
    <row r="52" spans="1:15" x14ac:dyDescent="0.3">
      <c r="A52" s="45">
        <v>102817</v>
      </c>
      <c r="B52" s="36" t="s">
        <v>53</v>
      </c>
      <c r="C52" s="46" t="s">
        <v>17</v>
      </c>
      <c r="D52" s="39">
        <v>10</v>
      </c>
      <c r="E52" s="47">
        <v>1.1000000000000001</v>
      </c>
      <c r="F52" s="41">
        <f t="shared" si="13"/>
        <v>11</v>
      </c>
      <c r="G52" s="48">
        <v>0.21</v>
      </c>
      <c r="H52" s="41">
        <f t="shared" si="20"/>
        <v>2.31</v>
      </c>
      <c r="I52" s="42">
        <f t="shared" si="21"/>
        <v>13.31</v>
      </c>
      <c r="J52" s="2"/>
      <c r="K52" s="43" t="str">
        <f t="shared" si="22"/>
        <v>FALTA PREU</v>
      </c>
      <c r="L52" s="1">
        <f t="shared" si="17"/>
        <v>0.21</v>
      </c>
      <c r="M52" s="43" t="str">
        <f t="shared" si="23"/>
        <v>REVISAR PREU</v>
      </c>
      <c r="N52" s="44" t="str">
        <f t="shared" si="24"/>
        <v>REVISAR PREU</v>
      </c>
      <c r="O52" s="24"/>
    </row>
    <row r="53" spans="1:15" x14ac:dyDescent="0.3">
      <c r="A53" s="45">
        <v>102798</v>
      </c>
      <c r="B53" s="36" t="s">
        <v>54</v>
      </c>
      <c r="C53" s="46" t="s">
        <v>17</v>
      </c>
      <c r="D53" s="39">
        <v>2</v>
      </c>
      <c r="E53" s="47">
        <v>0.75</v>
      </c>
      <c r="F53" s="41">
        <f t="shared" si="13"/>
        <v>1.5</v>
      </c>
      <c r="G53" s="48">
        <v>0.1</v>
      </c>
      <c r="H53" s="41">
        <f t="shared" si="20"/>
        <v>0.15000000000000002</v>
      </c>
      <c r="I53" s="42">
        <f t="shared" si="21"/>
        <v>1.65</v>
      </c>
      <c r="J53" s="2"/>
      <c r="K53" s="43" t="str">
        <f t="shared" si="22"/>
        <v>FALTA PREU</v>
      </c>
      <c r="L53" s="1">
        <f t="shared" si="17"/>
        <v>0.1</v>
      </c>
      <c r="M53" s="43" t="str">
        <f t="shared" si="23"/>
        <v>REVISAR PREU</v>
      </c>
      <c r="N53" s="44" t="str">
        <f t="shared" si="24"/>
        <v>REVISAR PREU</v>
      </c>
      <c r="O53" s="24"/>
    </row>
    <row r="54" spans="1:15" x14ac:dyDescent="0.3">
      <c r="A54" s="45">
        <v>102799</v>
      </c>
      <c r="B54" s="64" t="s">
        <v>55</v>
      </c>
      <c r="C54" s="46" t="s">
        <v>17</v>
      </c>
      <c r="D54" s="39">
        <v>2</v>
      </c>
      <c r="E54" s="47">
        <v>1</v>
      </c>
      <c r="F54" s="41">
        <f t="shared" si="13"/>
        <v>2</v>
      </c>
      <c r="G54" s="48">
        <v>0.21</v>
      </c>
      <c r="H54" s="41">
        <f t="shared" si="20"/>
        <v>0.42</v>
      </c>
      <c r="I54" s="42">
        <f t="shared" si="21"/>
        <v>2.42</v>
      </c>
      <c r="J54" s="2"/>
      <c r="K54" s="43" t="str">
        <f t="shared" si="22"/>
        <v>FALTA PREU</v>
      </c>
      <c r="L54" s="1">
        <f t="shared" si="17"/>
        <v>0.21</v>
      </c>
      <c r="M54" s="43" t="str">
        <f t="shared" si="23"/>
        <v>REVISAR PREU</v>
      </c>
      <c r="N54" s="44" t="str">
        <f t="shared" si="24"/>
        <v>REVISAR PREU</v>
      </c>
      <c r="O54" s="24"/>
    </row>
    <row r="55" spans="1:15" x14ac:dyDescent="0.3">
      <c r="A55" s="45">
        <v>102803</v>
      </c>
      <c r="B55" s="36" t="s">
        <v>56</v>
      </c>
      <c r="C55" s="46" t="s">
        <v>17</v>
      </c>
      <c r="D55" s="39">
        <v>2</v>
      </c>
      <c r="E55" s="47">
        <v>1</v>
      </c>
      <c r="F55" s="41">
        <f t="shared" si="13"/>
        <v>2</v>
      </c>
      <c r="G55" s="48">
        <v>0.1</v>
      </c>
      <c r="H55" s="41">
        <f t="shared" si="20"/>
        <v>0.2</v>
      </c>
      <c r="I55" s="42">
        <f t="shared" si="21"/>
        <v>2.2000000000000002</v>
      </c>
      <c r="J55" s="2"/>
      <c r="K55" s="43" t="str">
        <f t="shared" si="22"/>
        <v>FALTA PREU</v>
      </c>
      <c r="L55" s="1">
        <f t="shared" si="17"/>
        <v>0.1</v>
      </c>
      <c r="M55" s="43" t="str">
        <f t="shared" si="23"/>
        <v>REVISAR PREU</v>
      </c>
      <c r="N55" s="44" t="str">
        <f t="shared" si="24"/>
        <v>REVISAR PREU</v>
      </c>
      <c r="O55" s="24"/>
    </row>
    <row r="56" spans="1:15" x14ac:dyDescent="0.3">
      <c r="A56" s="45">
        <v>102804</v>
      </c>
      <c r="B56" s="36" t="s">
        <v>57</v>
      </c>
      <c r="C56" s="46" t="s">
        <v>17</v>
      </c>
      <c r="D56" s="39">
        <v>2</v>
      </c>
      <c r="E56" s="47">
        <v>1.73</v>
      </c>
      <c r="F56" s="41">
        <f t="shared" si="13"/>
        <v>3.46</v>
      </c>
      <c r="G56" s="48">
        <v>0.1</v>
      </c>
      <c r="H56" s="41">
        <f t="shared" si="20"/>
        <v>0.34600000000000003</v>
      </c>
      <c r="I56" s="42">
        <f t="shared" si="21"/>
        <v>3.806</v>
      </c>
      <c r="J56" s="2"/>
      <c r="K56" s="43" t="str">
        <f t="shared" si="22"/>
        <v>FALTA PREU</v>
      </c>
      <c r="L56" s="1">
        <f t="shared" si="17"/>
        <v>0.1</v>
      </c>
      <c r="M56" s="43" t="str">
        <f t="shared" si="23"/>
        <v>REVISAR PREU</v>
      </c>
      <c r="N56" s="44" t="str">
        <f t="shared" si="24"/>
        <v>REVISAR PREU</v>
      </c>
      <c r="O56" s="24"/>
    </row>
    <row r="57" spans="1:15" x14ac:dyDescent="0.3">
      <c r="A57" s="45">
        <v>102806</v>
      </c>
      <c r="B57" s="36" t="s">
        <v>58</v>
      </c>
      <c r="C57" s="46" t="s">
        <v>17</v>
      </c>
      <c r="D57" s="39">
        <v>2</v>
      </c>
      <c r="E57" s="47">
        <v>1.05</v>
      </c>
      <c r="F57" s="41">
        <f t="shared" si="13"/>
        <v>2.1</v>
      </c>
      <c r="G57" s="48">
        <v>0.1</v>
      </c>
      <c r="H57" s="41">
        <f t="shared" si="20"/>
        <v>0.21000000000000002</v>
      </c>
      <c r="I57" s="42">
        <f t="shared" si="21"/>
        <v>2.31</v>
      </c>
      <c r="J57" s="2"/>
      <c r="K57" s="43" t="str">
        <f t="shared" si="22"/>
        <v>FALTA PREU</v>
      </c>
      <c r="L57" s="1">
        <f t="shared" si="17"/>
        <v>0.1</v>
      </c>
      <c r="M57" s="43" t="str">
        <f t="shared" si="23"/>
        <v>REVISAR PREU</v>
      </c>
      <c r="N57" s="44" t="str">
        <f t="shared" si="24"/>
        <v>REVISAR PREU</v>
      </c>
      <c r="O57" s="24"/>
    </row>
    <row r="58" spans="1:15" x14ac:dyDescent="0.3">
      <c r="A58" s="45">
        <v>102810</v>
      </c>
      <c r="B58" s="36" t="s">
        <v>59</v>
      </c>
      <c r="C58" s="46" t="s">
        <v>17</v>
      </c>
      <c r="D58" s="39">
        <v>2</v>
      </c>
      <c r="E58" s="47">
        <v>8.58</v>
      </c>
      <c r="F58" s="41">
        <f t="shared" si="13"/>
        <v>17.16</v>
      </c>
      <c r="G58" s="48">
        <v>0.1</v>
      </c>
      <c r="H58" s="41">
        <f t="shared" si="20"/>
        <v>1.7160000000000002</v>
      </c>
      <c r="I58" s="42">
        <f t="shared" si="21"/>
        <v>18.876000000000001</v>
      </c>
      <c r="J58" s="2"/>
      <c r="K58" s="43" t="str">
        <f t="shared" si="22"/>
        <v>FALTA PREU</v>
      </c>
      <c r="L58" s="1">
        <f t="shared" si="17"/>
        <v>0.1</v>
      </c>
      <c r="M58" s="43" t="str">
        <f t="shared" si="23"/>
        <v>REVISAR PREU</v>
      </c>
      <c r="N58" s="44" t="str">
        <f t="shared" si="24"/>
        <v>REVISAR PREU</v>
      </c>
      <c r="O58" s="24"/>
    </row>
    <row r="59" spans="1:15" x14ac:dyDescent="0.3">
      <c r="A59" s="45">
        <v>102811</v>
      </c>
      <c r="B59" s="36" t="s">
        <v>60</v>
      </c>
      <c r="C59" s="46" t="s">
        <v>17</v>
      </c>
      <c r="D59" s="39">
        <v>2</v>
      </c>
      <c r="E59" s="47">
        <v>1.67</v>
      </c>
      <c r="F59" s="41">
        <f t="shared" si="13"/>
        <v>3.34</v>
      </c>
      <c r="G59" s="48">
        <v>0.21</v>
      </c>
      <c r="H59" s="41">
        <f t="shared" si="20"/>
        <v>0.70139999999999991</v>
      </c>
      <c r="I59" s="42">
        <f t="shared" si="21"/>
        <v>4.0413999999999994</v>
      </c>
      <c r="J59" s="2"/>
      <c r="K59" s="43" t="str">
        <f t="shared" si="22"/>
        <v>FALTA PREU</v>
      </c>
      <c r="L59" s="1">
        <f t="shared" si="17"/>
        <v>0.21</v>
      </c>
      <c r="M59" s="43" t="str">
        <f t="shared" si="23"/>
        <v>REVISAR PREU</v>
      </c>
      <c r="N59" s="44" t="str">
        <f t="shared" si="24"/>
        <v>REVISAR PREU</v>
      </c>
      <c r="O59" s="24"/>
    </row>
    <row r="60" spans="1:15" x14ac:dyDescent="0.3">
      <c r="A60" s="45">
        <v>102812</v>
      </c>
      <c r="B60" s="36" t="s">
        <v>61</v>
      </c>
      <c r="C60" s="46" t="s">
        <v>17</v>
      </c>
      <c r="D60" s="39">
        <v>2</v>
      </c>
      <c r="E60" s="47">
        <v>4.43</v>
      </c>
      <c r="F60" s="41">
        <f t="shared" si="13"/>
        <v>8.86</v>
      </c>
      <c r="G60" s="48">
        <v>0.21</v>
      </c>
      <c r="H60" s="41">
        <f t="shared" si="20"/>
        <v>1.8605999999999998</v>
      </c>
      <c r="I60" s="42">
        <f t="shared" si="21"/>
        <v>10.720599999999999</v>
      </c>
      <c r="J60" s="2"/>
      <c r="K60" s="43" t="str">
        <f t="shared" si="22"/>
        <v>FALTA PREU</v>
      </c>
      <c r="L60" s="1">
        <f t="shared" si="17"/>
        <v>0.21</v>
      </c>
      <c r="M60" s="43" t="str">
        <f t="shared" si="23"/>
        <v>REVISAR PREU</v>
      </c>
      <c r="N60" s="44" t="str">
        <f t="shared" si="24"/>
        <v>REVISAR PREU</v>
      </c>
      <c r="O60" s="24"/>
    </row>
    <row r="61" spans="1:15" x14ac:dyDescent="0.3">
      <c r="A61" s="45">
        <v>102813</v>
      </c>
      <c r="B61" s="36" t="s">
        <v>62</v>
      </c>
      <c r="C61" s="46" t="s">
        <v>17</v>
      </c>
      <c r="D61" s="39">
        <v>2</v>
      </c>
      <c r="E61" s="47">
        <v>2.17</v>
      </c>
      <c r="F61" s="41">
        <f t="shared" si="13"/>
        <v>4.34</v>
      </c>
      <c r="G61" s="48">
        <v>0.21</v>
      </c>
      <c r="H61" s="41">
        <f t="shared" si="20"/>
        <v>0.91139999999999999</v>
      </c>
      <c r="I61" s="42">
        <f t="shared" si="21"/>
        <v>5.2514000000000003</v>
      </c>
      <c r="J61" s="2"/>
      <c r="K61" s="43" t="str">
        <f t="shared" si="22"/>
        <v>FALTA PREU</v>
      </c>
      <c r="L61" s="1">
        <f t="shared" si="17"/>
        <v>0.21</v>
      </c>
      <c r="M61" s="43" t="str">
        <f t="shared" si="23"/>
        <v>REVISAR PREU</v>
      </c>
      <c r="N61" s="44" t="str">
        <f t="shared" si="24"/>
        <v>REVISAR PREU</v>
      </c>
      <c r="O61" s="24"/>
    </row>
    <row r="62" spans="1:15" x14ac:dyDescent="0.3">
      <c r="A62" s="45">
        <v>102814</v>
      </c>
      <c r="B62" s="36" t="s">
        <v>63</v>
      </c>
      <c r="C62" s="46" t="s">
        <v>17</v>
      </c>
      <c r="D62" s="39">
        <v>2</v>
      </c>
      <c r="E62" s="47">
        <v>2.17</v>
      </c>
      <c r="F62" s="41">
        <f t="shared" si="13"/>
        <v>4.34</v>
      </c>
      <c r="G62" s="48">
        <v>0.21</v>
      </c>
      <c r="H62" s="41">
        <f t="shared" si="20"/>
        <v>0.91139999999999999</v>
      </c>
      <c r="I62" s="42">
        <f t="shared" si="21"/>
        <v>5.2514000000000003</v>
      </c>
      <c r="J62" s="2"/>
      <c r="K62" s="43" t="str">
        <f t="shared" si="22"/>
        <v>FALTA PREU</v>
      </c>
      <c r="L62" s="1">
        <f t="shared" si="17"/>
        <v>0.21</v>
      </c>
      <c r="M62" s="43" t="str">
        <f t="shared" si="23"/>
        <v>REVISAR PREU</v>
      </c>
      <c r="N62" s="44" t="str">
        <f t="shared" si="24"/>
        <v>REVISAR PREU</v>
      </c>
      <c r="O62" s="24"/>
    </row>
    <row r="63" spans="1:15" x14ac:dyDescent="0.3">
      <c r="A63" s="45">
        <v>102818</v>
      </c>
      <c r="B63" s="36" t="s">
        <v>64</v>
      </c>
      <c r="C63" s="46" t="s">
        <v>17</v>
      </c>
      <c r="D63" s="39">
        <v>2</v>
      </c>
      <c r="E63" s="47">
        <v>1.57</v>
      </c>
      <c r="F63" s="41">
        <f t="shared" si="13"/>
        <v>3.14</v>
      </c>
      <c r="G63" s="48">
        <v>0.21</v>
      </c>
      <c r="H63" s="41">
        <f t="shared" si="20"/>
        <v>0.65939999999999999</v>
      </c>
      <c r="I63" s="42">
        <f t="shared" si="21"/>
        <v>3.7994000000000003</v>
      </c>
      <c r="J63" s="2"/>
      <c r="K63" s="43" t="str">
        <f t="shared" si="22"/>
        <v>FALTA PREU</v>
      </c>
      <c r="L63" s="1">
        <f t="shared" si="17"/>
        <v>0.21</v>
      </c>
      <c r="M63" s="43" t="str">
        <f t="shared" si="23"/>
        <v>REVISAR PREU</v>
      </c>
      <c r="N63" s="44" t="str">
        <f t="shared" si="24"/>
        <v>REVISAR PREU</v>
      </c>
      <c r="O63" s="24"/>
    </row>
    <row r="64" spans="1:15" x14ac:dyDescent="0.3">
      <c r="A64" s="45">
        <v>102819</v>
      </c>
      <c r="B64" s="36" t="s">
        <v>65</v>
      </c>
      <c r="C64" s="46" t="s">
        <v>17</v>
      </c>
      <c r="D64" s="39">
        <v>2</v>
      </c>
      <c r="E64" s="47">
        <v>1.57</v>
      </c>
      <c r="F64" s="41">
        <f t="shared" si="13"/>
        <v>3.14</v>
      </c>
      <c r="G64" s="48">
        <v>0.21</v>
      </c>
      <c r="H64" s="41">
        <f t="shared" si="20"/>
        <v>0.65939999999999999</v>
      </c>
      <c r="I64" s="42">
        <f t="shared" si="21"/>
        <v>3.7994000000000003</v>
      </c>
      <c r="J64" s="2"/>
      <c r="K64" s="43" t="str">
        <f t="shared" si="22"/>
        <v>FALTA PREU</v>
      </c>
      <c r="L64" s="1">
        <f t="shared" si="17"/>
        <v>0.21</v>
      </c>
      <c r="M64" s="43" t="str">
        <f t="shared" si="23"/>
        <v>REVISAR PREU</v>
      </c>
      <c r="N64" s="44" t="str">
        <f t="shared" si="24"/>
        <v>REVISAR PREU</v>
      </c>
      <c r="O64" s="24"/>
    </row>
    <row r="65" spans="1:15" x14ac:dyDescent="0.3">
      <c r="A65" s="45">
        <v>102820</v>
      </c>
      <c r="B65" s="36" t="s">
        <v>66</v>
      </c>
      <c r="C65" s="46" t="s">
        <v>17</v>
      </c>
      <c r="D65" s="39">
        <v>2</v>
      </c>
      <c r="E65" s="47">
        <v>2.2899999999999996</v>
      </c>
      <c r="F65" s="41">
        <f t="shared" si="13"/>
        <v>4.5799999999999992</v>
      </c>
      <c r="G65" s="48">
        <v>0.21</v>
      </c>
      <c r="H65" s="41">
        <f t="shared" si="20"/>
        <v>0.96179999999999977</v>
      </c>
      <c r="I65" s="42">
        <f t="shared" si="21"/>
        <v>5.5417999999999985</v>
      </c>
      <c r="J65" s="2"/>
      <c r="K65" s="43" t="str">
        <f t="shared" si="22"/>
        <v>FALTA PREU</v>
      </c>
      <c r="L65" s="1">
        <f t="shared" si="17"/>
        <v>0.21</v>
      </c>
      <c r="M65" s="43" t="str">
        <f t="shared" si="23"/>
        <v>REVISAR PREU</v>
      </c>
      <c r="N65" s="44" t="str">
        <f t="shared" si="24"/>
        <v>REVISAR PREU</v>
      </c>
      <c r="O65" s="24"/>
    </row>
    <row r="66" spans="1:15" x14ac:dyDescent="0.3">
      <c r="A66" s="45">
        <v>102821</v>
      </c>
      <c r="B66" s="36" t="s">
        <v>67</v>
      </c>
      <c r="C66" s="46" t="s">
        <v>17</v>
      </c>
      <c r="D66" s="39">
        <v>2</v>
      </c>
      <c r="E66" s="47">
        <v>1</v>
      </c>
      <c r="F66" s="41">
        <f t="shared" si="13"/>
        <v>2</v>
      </c>
      <c r="G66" s="48">
        <v>0.21</v>
      </c>
      <c r="H66" s="41">
        <f t="shared" si="20"/>
        <v>0.42</v>
      </c>
      <c r="I66" s="42">
        <f t="shared" si="21"/>
        <v>2.42</v>
      </c>
      <c r="J66" s="2"/>
      <c r="K66" s="43" t="str">
        <f t="shared" si="22"/>
        <v>FALTA PREU</v>
      </c>
      <c r="L66" s="1">
        <f t="shared" si="17"/>
        <v>0.21</v>
      </c>
      <c r="M66" s="43" t="str">
        <f t="shared" si="23"/>
        <v>REVISAR PREU</v>
      </c>
      <c r="N66" s="44" t="str">
        <f t="shared" si="24"/>
        <v>REVISAR PREU</v>
      </c>
      <c r="O66" s="24"/>
    </row>
    <row r="67" spans="1:15" x14ac:dyDescent="0.3">
      <c r="A67" s="45">
        <v>102822</v>
      </c>
      <c r="B67" s="36" t="s">
        <v>68</v>
      </c>
      <c r="C67" s="46" t="s">
        <v>17</v>
      </c>
      <c r="D67" s="39">
        <v>2</v>
      </c>
      <c r="E67" s="47">
        <v>1.25</v>
      </c>
      <c r="F67" s="41">
        <f t="shared" si="13"/>
        <v>2.5</v>
      </c>
      <c r="G67" s="48">
        <v>0.21</v>
      </c>
      <c r="H67" s="41">
        <f t="shared" si="20"/>
        <v>0.52500000000000002</v>
      </c>
      <c r="I67" s="42">
        <f t="shared" si="21"/>
        <v>3.0249999999999999</v>
      </c>
      <c r="J67" s="2"/>
      <c r="K67" s="43" t="str">
        <f t="shared" si="22"/>
        <v>FALTA PREU</v>
      </c>
      <c r="L67" s="1">
        <f t="shared" si="17"/>
        <v>0.21</v>
      </c>
      <c r="M67" s="43" t="str">
        <f t="shared" si="23"/>
        <v>REVISAR PREU</v>
      </c>
      <c r="N67" s="44" t="str">
        <f t="shared" si="24"/>
        <v>REVISAR PREU</v>
      </c>
      <c r="O67" s="24"/>
    </row>
    <row r="68" spans="1:15" x14ac:dyDescent="0.3">
      <c r="A68" s="45">
        <v>102823</v>
      </c>
      <c r="B68" s="36" t="s">
        <v>69</v>
      </c>
      <c r="C68" s="46" t="s">
        <v>17</v>
      </c>
      <c r="D68" s="39">
        <v>2</v>
      </c>
      <c r="E68" s="47">
        <v>1.25</v>
      </c>
      <c r="F68" s="41">
        <f t="shared" si="13"/>
        <v>2.5</v>
      </c>
      <c r="G68" s="48">
        <v>0.21</v>
      </c>
      <c r="H68" s="41">
        <f t="shared" si="20"/>
        <v>0.52500000000000002</v>
      </c>
      <c r="I68" s="42">
        <f t="shared" si="21"/>
        <v>3.0249999999999999</v>
      </c>
      <c r="J68" s="2"/>
      <c r="K68" s="43" t="str">
        <f t="shared" si="22"/>
        <v>FALTA PREU</v>
      </c>
      <c r="L68" s="1">
        <f t="shared" si="17"/>
        <v>0.21</v>
      </c>
      <c r="M68" s="43" t="str">
        <f t="shared" si="23"/>
        <v>REVISAR PREU</v>
      </c>
      <c r="N68" s="44" t="str">
        <f t="shared" si="24"/>
        <v>REVISAR PREU</v>
      </c>
      <c r="O68" s="24"/>
    </row>
    <row r="69" spans="1:15" x14ac:dyDescent="0.3">
      <c r="A69" s="45">
        <v>102824</v>
      </c>
      <c r="B69" s="36" t="s">
        <v>70</v>
      </c>
      <c r="C69" s="46" t="s">
        <v>17</v>
      </c>
      <c r="D69" s="39">
        <v>2</v>
      </c>
      <c r="E69" s="47">
        <v>0.94000000000000006</v>
      </c>
      <c r="F69" s="41">
        <f t="shared" si="13"/>
        <v>1.8800000000000001</v>
      </c>
      <c r="G69" s="48">
        <v>0.21</v>
      </c>
      <c r="H69" s="41">
        <f t="shared" si="20"/>
        <v>0.39479999999999998</v>
      </c>
      <c r="I69" s="42">
        <f t="shared" si="21"/>
        <v>2.2747999999999999</v>
      </c>
      <c r="J69" s="2"/>
      <c r="K69" s="43" t="str">
        <f t="shared" si="22"/>
        <v>FALTA PREU</v>
      </c>
      <c r="L69" s="1">
        <f t="shared" si="17"/>
        <v>0.21</v>
      </c>
      <c r="M69" s="43" t="str">
        <f t="shared" si="23"/>
        <v>REVISAR PREU</v>
      </c>
      <c r="N69" s="44" t="str">
        <f t="shared" si="24"/>
        <v>REVISAR PREU</v>
      </c>
      <c r="O69" s="24"/>
    </row>
    <row r="70" spans="1:15" x14ac:dyDescent="0.3">
      <c r="A70" s="45">
        <v>102826</v>
      </c>
      <c r="B70" s="36" t="s">
        <v>71</v>
      </c>
      <c r="C70" s="46" t="s">
        <v>17</v>
      </c>
      <c r="D70" s="39">
        <v>2</v>
      </c>
      <c r="E70" s="47">
        <v>1.77</v>
      </c>
      <c r="F70" s="41">
        <f t="shared" si="13"/>
        <v>3.54</v>
      </c>
      <c r="G70" s="48">
        <v>0.21</v>
      </c>
      <c r="H70" s="41">
        <f t="shared" si="20"/>
        <v>0.74339999999999995</v>
      </c>
      <c r="I70" s="42">
        <f t="shared" si="21"/>
        <v>4.2834000000000003</v>
      </c>
      <c r="J70" s="2"/>
      <c r="K70" s="43" t="str">
        <f t="shared" si="22"/>
        <v>FALTA PREU</v>
      </c>
      <c r="L70" s="1">
        <f t="shared" si="17"/>
        <v>0.21</v>
      </c>
      <c r="M70" s="43" t="str">
        <f t="shared" si="23"/>
        <v>REVISAR PREU</v>
      </c>
      <c r="N70" s="44" t="str">
        <f t="shared" si="24"/>
        <v>REVISAR PREU</v>
      </c>
      <c r="O70" s="24"/>
    </row>
    <row r="71" spans="1:15" x14ac:dyDescent="0.3">
      <c r="A71" s="45">
        <v>102827</v>
      </c>
      <c r="B71" s="36" t="s">
        <v>72</v>
      </c>
      <c r="C71" s="46" t="s">
        <v>17</v>
      </c>
      <c r="D71" s="39">
        <v>2</v>
      </c>
      <c r="E71" s="47">
        <v>1.77</v>
      </c>
      <c r="F71" s="41">
        <f t="shared" si="13"/>
        <v>3.54</v>
      </c>
      <c r="G71" s="48">
        <v>0.21</v>
      </c>
      <c r="H71" s="41">
        <f t="shared" si="20"/>
        <v>0.74339999999999995</v>
      </c>
      <c r="I71" s="42">
        <f t="shared" si="21"/>
        <v>4.2834000000000003</v>
      </c>
      <c r="J71" s="2"/>
      <c r="K71" s="43" t="str">
        <f t="shared" si="22"/>
        <v>FALTA PREU</v>
      </c>
      <c r="L71" s="1">
        <f t="shared" si="17"/>
        <v>0.21</v>
      </c>
      <c r="M71" s="43" t="str">
        <f t="shared" si="23"/>
        <v>REVISAR PREU</v>
      </c>
      <c r="N71" s="44" t="str">
        <f t="shared" si="24"/>
        <v>REVISAR PREU</v>
      </c>
      <c r="O71" s="24"/>
    </row>
    <row r="72" spans="1:15" x14ac:dyDescent="0.3">
      <c r="A72" s="45">
        <v>102831</v>
      </c>
      <c r="B72" s="36" t="s">
        <v>73</v>
      </c>
      <c r="C72" s="46" t="s">
        <v>17</v>
      </c>
      <c r="D72" s="39">
        <v>2</v>
      </c>
      <c r="E72" s="47">
        <v>0.94000000000000006</v>
      </c>
      <c r="F72" s="41">
        <f t="shared" si="13"/>
        <v>1.8800000000000001</v>
      </c>
      <c r="G72" s="48">
        <v>0.21</v>
      </c>
      <c r="H72" s="41">
        <f t="shared" si="20"/>
        <v>0.39479999999999998</v>
      </c>
      <c r="I72" s="42">
        <f t="shared" si="21"/>
        <v>2.2747999999999999</v>
      </c>
      <c r="J72" s="2"/>
      <c r="K72" s="43" t="str">
        <f t="shared" si="22"/>
        <v>FALTA PREU</v>
      </c>
      <c r="L72" s="1">
        <f t="shared" si="17"/>
        <v>0.21</v>
      </c>
      <c r="M72" s="43" t="str">
        <f t="shared" si="23"/>
        <v>REVISAR PREU</v>
      </c>
      <c r="N72" s="44" t="str">
        <f t="shared" si="24"/>
        <v>REVISAR PREU</v>
      </c>
      <c r="O72" s="24"/>
    </row>
    <row r="73" spans="1:15" x14ac:dyDescent="0.3">
      <c r="A73" s="45">
        <v>102833</v>
      </c>
      <c r="B73" s="36" t="s">
        <v>74</v>
      </c>
      <c r="C73" s="46" t="s">
        <v>17</v>
      </c>
      <c r="D73" s="39">
        <v>2</v>
      </c>
      <c r="E73" s="47">
        <v>1.77</v>
      </c>
      <c r="F73" s="41">
        <f t="shared" si="13"/>
        <v>3.54</v>
      </c>
      <c r="G73" s="48">
        <v>0.21</v>
      </c>
      <c r="H73" s="41">
        <f t="shared" si="20"/>
        <v>0.74339999999999995</v>
      </c>
      <c r="I73" s="42">
        <f t="shared" si="21"/>
        <v>4.2834000000000003</v>
      </c>
      <c r="J73" s="2"/>
      <c r="K73" s="43" t="str">
        <f t="shared" si="22"/>
        <v>FALTA PREU</v>
      </c>
      <c r="L73" s="1">
        <f t="shared" si="17"/>
        <v>0.21</v>
      </c>
      <c r="M73" s="43" t="str">
        <f t="shared" si="23"/>
        <v>REVISAR PREU</v>
      </c>
      <c r="N73" s="44" t="str">
        <f t="shared" si="24"/>
        <v>REVISAR PREU</v>
      </c>
      <c r="O73" s="24"/>
    </row>
    <row r="74" spans="1:15" x14ac:dyDescent="0.3">
      <c r="A74" s="45">
        <v>102834</v>
      </c>
      <c r="B74" s="36" t="s">
        <v>75</v>
      </c>
      <c r="C74" s="46" t="s">
        <v>17</v>
      </c>
      <c r="D74" s="39">
        <v>2</v>
      </c>
      <c r="E74" s="47">
        <v>1.77</v>
      </c>
      <c r="F74" s="41">
        <f t="shared" si="13"/>
        <v>3.54</v>
      </c>
      <c r="G74" s="48">
        <v>0.21</v>
      </c>
      <c r="H74" s="41">
        <f t="shared" si="20"/>
        <v>0.74339999999999995</v>
      </c>
      <c r="I74" s="42">
        <f t="shared" si="21"/>
        <v>4.2834000000000003</v>
      </c>
      <c r="J74" s="2"/>
      <c r="K74" s="43" t="str">
        <f t="shared" si="22"/>
        <v>FALTA PREU</v>
      </c>
      <c r="L74" s="1">
        <f t="shared" si="17"/>
        <v>0.21</v>
      </c>
      <c r="M74" s="43" t="str">
        <f t="shared" si="23"/>
        <v>REVISAR PREU</v>
      </c>
      <c r="N74" s="44" t="str">
        <f t="shared" si="24"/>
        <v>REVISAR PREU</v>
      </c>
      <c r="O74" s="24"/>
    </row>
    <row r="75" spans="1:15" x14ac:dyDescent="0.3">
      <c r="A75" s="45">
        <v>102842</v>
      </c>
      <c r="B75" s="36" t="s">
        <v>76</v>
      </c>
      <c r="C75" s="46" t="s">
        <v>17</v>
      </c>
      <c r="D75" s="39">
        <v>2</v>
      </c>
      <c r="E75" s="47">
        <v>1.27</v>
      </c>
      <c r="F75" s="41">
        <f t="shared" si="13"/>
        <v>2.54</v>
      </c>
      <c r="G75" s="48">
        <v>0.04</v>
      </c>
      <c r="H75" s="41">
        <f t="shared" si="20"/>
        <v>0.10160000000000001</v>
      </c>
      <c r="I75" s="42">
        <f t="shared" si="21"/>
        <v>2.6415999999999999</v>
      </c>
      <c r="J75" s="2"/>
      <c r="K75" s="43" t="str">
        <f t="shared" si="22"/>
        <v>FALTA PREU</v>
      </c>
      <c r="L75" s="1">
        <f t="shared" si="17"/>
        <v>0.04</v>
      </c>
      <c r="M75" s="43" t="str">
        <f t="shared" si="23"/>
        <v>REVISAR PREU</v>
      </c>
      <c r="N75" s="44" t="str">
        <f t="shared" si="24"/>
        <v>REVISAR PREU</v>
      </c>
      <c r="O75" s="24"/>
    </row>
    <row r="76" spans="1:15" x14ac:dyDescent="0.3">
      <c r="A76" s="45">
        <v>102851</v>
      </c>
      <c r="B76" s="36" t="s">
        <v>77</v>
      </c>
      <c r="C76" s="46" t="s">
        <v>17</v>
      </c>
      <c r="D76" s="39">
        <v>2</v>
      </c>
      <c r="E76" s="47">
        <v>10.41</v>
      </c>
      <c r="F76" s="41">
        <f t="shared" si="13"/>
        <v>20.82</v>
      </c>
      <c r="G76" s="48">
        <v>0.21</v>
      </c>
      <c r="H76" s="41">
        <f t="shared" si="20"/>
        <v>4.3722000000000003</v>
      </c>
      <c r="I76" s="42">
        <f t="shared" si="21"/>
        <v>25.1922</v>
      </c>
      <c r="J76" s="2"/>
      <c r="K76" s="43" t="str">
        <f t="shared" si="22"/>
        <v>FALTA PREU</v>
      </c>
      <c r="L76" s="1">
        <f t="shared" si="17"/>
        <v>0.21</v>
      </c>
      <c r="M76" s="43" t="str">
        <f t="shared" si="23"/>
        <v>REVISAR PREU</v>
      </c>
      <c r="N76" s="44" t="str">
        <f t="shared" si="24"/>
        <v>REVISAR PREU</v>
      </c>
      <c r="O76" s="24"/>
    </row>
    <row r="77" spans="1:15" x14ac:dyDescent="0.3">
      <c r="A77" s="45">
        <v>102852</v>
      </c>
      <c r="B77" s="36" t="s">
        <v>78</v>
      </c>
      <c r="C77" s="46" t="s">
        <v>17</v>
      </c>
      <c r="D77" s="39">
        <v>2</v>
      </c>
      <c r="E77" s="47">
        <v>8.2799999999999994</v>
      </c>
      <c r="F77" s="41">
        <f t="shared" si="13"/>
        <v>16.559999999999999</v>
      </c>
      <c r="G77" s="48">
        <v>0.21</v>
      </c>
      <c r="H77" s="41">
        <f t="shared" si="20"/>
        <v>3.4775999999999998</v>
      </c>
      <c r="I77" s="42">
        <f t="shared" si="21"/>
        <v>20.037599999999998</v>
      </c>
      <c r="J77" s="2"/>
      <c r="K77" s="43" t="str">
        <f t="shared" si="22"/>
        <v>FALTA PREU</v>
      </c>
      <c r="L77" s="1">
        <f t="shared" si="17"/>
        <v>0.21</v>
      </c>
      <c r="M77" s="43" t="str">
        <f t="shared" si="23"/>
        <v>REVISAR PREU</v>
      </c>
      <c r="N77" s="44" t="str">
        <f t="shared" si="24"/>
        <v>REVISAR PREU</v>
      </c>
      <c r="O77" s="24"/>
    </row>
    <row r="78" spans="1:15" x14ac:dyDescent="0.3">
      <c r="A78" s="45">
        <v>102854</v>
      </c>
      <c r="B78" s="36" t="s">
        <v>79</v>
      </c>
      <c r="C78" s="46" t="s">
        <v>17</v>
      </c>
      <c r="D78" s="39">
        <v>2</v>
      </c>
      <c r="E78" s="47">
        <v>8.2799999999999994</v>
      </c>
      <c r="F78" s="41">
        <f t="shared" si="13"/>
        <v>16.559999999999999</v>
      </c>
      <c r="G78" s="48">
        <v>0.21</v>
      </c>
      <c r="H78" s="41">
        <f t="shared" si="20"/>
        <v>3.4775999999999998</v>
      </c>
      <c r="I78" s="42">
        <f t="shared" si="21"/>
        <v>20.037599999999998</v>
      </c>
      <c r="J78" s="2"/>
      <c r="K78" s="43" t="str">
        <f t="shared" si="22"/>
        <v>FALTA PREU</v>
      </c>
      <c r="L78" s="1">
        <f t="shared" si="17"/>
        <v>0.21</v>
      </c>
      <c r="M78" s="43" t="str">
        <f t="shared" si="23"/>
        <v>REVISAR PREU</v>
      </c>
      <c r="N78" s="44" t="str">
        <f t="shared" si="24"/>
        <v>REVISAR PREU</v>
      </c>
      <c r="O78" s="24"/>
    </row>
    <row r="79" spans="1:15" x14ac:dyDescent="0.3">
      <c r="A79" s="45">
        <v>102855</v>
      </c>
      <c r="B79" s="36" t="s">
        <v>80</v>
      </c>
      <c r="C79" s="46" t="s">
        <v>17</v>
      </c>
      <c r="D79" s="39">
        <v>2</v>
      </c>
      <c r="E79" s="47">
        <v>3.96</v>
      </c>
      <c r="F79" s="41">
        <f t="shared" si="13"/>
        <v>7.92</v>
      </c>
      <c r="G79" s="48">
        <v>0.21</v>
      </c>
      <c r="H79" s="41">
        <f t="shared" si="20"/>
        <v>1.6632</v>
      </c>
      <c r="I79" s="42">
        <f t="shared" si="21"/>
        <v>9.5831999999999997</v>
      </c>
      <c r="J79" s="2"/>
      <c r="K79" s="43" t="str">
        <f t="shared" si="22"/>
        <v>FALTA PREU</v>
      </c>
      <c r="L79" s="1">
        <f t="shared" si="17"/>
        <v>0.21</v>
      </c>
      <c r="M79" s="43" t="str">
        <f t="shared" si="23"/>
        <v>REVISAR PREU</v>
      </c>
      <c r="N79" s="44" t="str">
        <f t="shared" si="24"/>
        <v>REVISAR PREU</v>
      </c>
      <c r="O79" s="24"/>
    </row>
    <row r="80" spans="1:15" x14ac:dyDescent="0.3">
      <c r="A80" s="45">
        <v>102856</v>
      </c>
      <c r="B80" s="36" t="s">
        <v>81</v>
      </c>
      <c r="C80" s="46" t="s">
        <v>17</v>
      </c>
      <c r="D80" s="39">
        <v>2</v>
      </c>
      <c r="E80" s="47">
        <v>12.49</v>
      </c>
      <c r="F80" s="41">
        <f t="shared" si="13"/>
        <v>24.98</v>
      </c>
      <c r="G80" s="48">
        <v>0.21</v>
      </c>
      <c r="H80" s="41">
        <f t="shared" si="20"/>
        <v>5.2458</v>
      </c>
      <c r="I80" s="42">
        <f t="shared" si="21"/>
        <v>30.2258</v>
      </c>
      <c r="J80" s="2"/>
      <c r="K80" s="43" t="str">
        <f t="shared" si="22"/>
        <v>FALTA PREU</v>
      </c>
      <c r="L80" s="1">
        <f t="shared" si="17"/>
        <v>0.21</v>
      </c>
      <c r="M80" s="43" t="str">
        <f t="shared" si="23"/>
        <v>REVISAR PREU</v>
      </c>
      <c r="N80" s="44" t="str">
        <f t="shared" si="24"/>
        <v>REVISAR PREU</v>
      </c>
      <c r="O80" s="24"/>
    </row>
    <row r="81" spans="1:15" x14ac:dyDescent="0.3">
      <c r="A81" s="45">
        <v>102857</v>
      </c>
      <c r="B81" s="36" t="s">
        <v>82</v>
      </c>
      <c r="C81" s="46" t="s">
        <v>17</v>
      </c>
      <c r="D81" s="39">
        <v>2</v>
      </c>
      <c r="E81" s="47">
        <v>2.5599999999999996</v>
      </c>
      <c r="F81" s="41">
        <f t="shared" si="13"/>
        <v>5.1199999999999992</v>
      </c>
      <c r="G81" s="48">
        <v>0.21</v>
      </c>
      <c r="H81" s="41">
        <f t="shared" si="20"/>
        <v>1.0751999999999997</v>
      </c>
      <c r="I81" s="42">
        <f t="shared" si="21"/>
        <v>6.1951999999999989</v>
      </c>
      <c r="J81" s="2"/>
      <c r="K81" s="43" t="str">
        <f t="shared" si="22"/>
        <v>FALTA PREU</v>
      </c>
      <c r="L81" s="1">
        <f t="shared" si="17"/>
        <v>0.21</v>
      </c>
      <c r="M81" s="43" t="str">
        <f t="shared" si="23"/>
        <v>REVISAR PREU</v>
      </c>
      <c r="N81" s="44" t="str">
        <f t="shared" si="24"/>
        <v>REVISAR PREU</v>
      </c>
      <c r="O81" s="24"/>
    </row>
    <row r="82" spans="1:15" x14ac:dyDescent="0.3">
      <c r="A82" s="45">
        <v>102862</v>
      </c>
      <c r="B82" s="36" t="s">
        <v>83</v>
      </c>
      <c r="C82" s="46" t="s">
        <v>17</v>
      </c>
      <c r="D82" s="39">
        <v>2</v>
      </c>
      <c r="E82" s="47">
        <v>5.21</v>
      </c>
      <c r="F82" s="41">
        <f t="shared" si="13"/>
        <v>10.42</v>
      </c>
      <c r="G82" s="48">
        <v>0.21</v>
      </c>
      <c r="H82" s="41">
        <f t="shared" si="20"/>
        <v>2.1881999999999997</v>
      </c>
      <c r="I82" s="42">
        <f t="shared" si="21"/>
        <v>12.6082</v>
      </c>
      <c r="J82" s="2"/>
      <c r="K82" s="43" t="str">
        <f t="shared" si="22"/>
        <v>FALTA PREU</v>
      </c>
      <c r="L82" s="1">
        <f t="shared" si="17"/>
        <v>0.21</v>
      </c>
      <c r="M82" s="43" t="str">
        <f t="shared" si="23"/>
        <v>REVISAR PREU</v>
      </c>
      <c r="N82" s="44" t="str">
        <f t="shared" si="24"/>
        <v>REVISAR PREU</v>
      </c>
      <c r="O82" s="24"/>
    </row>
    <row r="83" spans="1:15" x14ac:dyDescent="0.3">
      <c r="A83" s="45">
        <v>102863</v>
      </c>
      <c r="B83" s="36" t="s">
        <v>84</v>
      </c>
      <c r="C83" s="46" t="s">
        <v>17</v>
      </c>
      <c r="D83" s="39">
        <v>2</v>
      </c>
      <c r="E83" s="47">
        <v>8.33</v>
      </c>
      <c r="F83" s="41">
        <f t="shared" si="13"/>
        <v>16.66</v>
      </c>
      <c r="G83" s="48">
        <v>0.21</v>
      </c>
      <c r="H83" s="41">
        <f t="shared" si="20"/>
        <v>3.4985999999999997</v>
      </c>
      <c r="I83" s="42">
        <f t="shared" si="21"/>
        <v>20.1586</v>
      </c>
      <c r="J83" s="2"/>
      <c r="K83" s="43" t="str">
        <f t="shared" si="22"/>
        <v>FALTA PREU</v>
      </c>
      <c r="L83" s="1">
        <f t="shared" si="17"/>
        <v>0.21</v>
      </c>
      <c r="M83" s="43" t="str">
        <f t="shared" si="23"/>
        <v>REVISAR PREU</v>
      </c>
      <c r="N83" s="44" t="str">
        <f t="shared" si="24"/>
        <v>REVISAR PREU</v>
      </c>
      <c r="O83" s="24"/>
    </row>
    <row r="84" spans="1:15" x14ac:dyDescent="0.3">
      <c r="A84" s="45">
        <v>102864</v>
      </c>
      <c r="B84" s="36" t="s">
        <v>85</v>
      </c>
      <c r="C84" s="46" t="s">
        <v>17</v>
      </c>
      <c r="D84" s="39">
        <v>2</v>
      </c>
      <c r="E84" s="47">
        <v>3.53</v>
      </c>
      <c r="F84" s="41">
        <f t="shared" si="13"/>
        <v>7.06</v>
      </c>
      <c r="G84" s="48">
        <v>0.21</v>
      </c>
      <c r="H84" s="41">
        <f t="shared" si="20"/>
        <v>1.4825999999999999</v>
      </c>
      <c r="I84" s="42">
        <f t="shared" si="21"/>
        <v>8.5426000000000002</v>
      </c>
      <c r="J84" s="2"/>
      <c r="K84" s="43" t="str">
        <f t="shared" si="22"/>
        <v>FALTA PREU</v>
      </c>
      <c r="L84" s="1">
        <f t="shared" si="17"/>
        <v>0.21</v>
      </c>
      <c r="M84" s="43" t="str">
        <f t="shared" si="23"/>
        <v>REVISAR PREU</v>
      </c>
      <c r="N84" s="44" t="str">
        <f t="shared" si="24"/>
        <v>REVISAR PREU</v>
      </c>
      <c r="O84" s="24"/>
    </row>
    <row r="85" spans="1:15" x14ac:dyDescent="0.3">
      <c r="A85" s="45">
        <v>103236</v>
      </c>
      <c r="B85" s="36" t="s">
        <v>86</v>
      </c>
      <c r="C85" s="46" t="s">
        <v>17</v>
      </c>
      <c r="D85" s="39">
        <v>2</v>
      </c>
      <c r="E85" s="47">
        <v>0.32</v>
      </c>
      <c r="F85" s="41">
        <f t="shared" si="13"/>
        <v>0.64</v>
      </c>
      <c r="G85" s="48">
        <v>0.1</v>
      </c>
      <c r="H85" s="41">
        <f t="shared" si="20"/>
        <v>6.4000000000000001E-2</v>
      </c>
      <c r="I85" s="42">
        <f t="shared" si="21"/>
        <v>0.70399999999999996</v>
      </c>
      <c r="J85" s="2"/>
      <c r="K85" s="43" t="str">
        <f t="shared" si="22"/>
        <v>FALTA PREU</v>
      </c>
      <c r="L85" s="1">
        <f t="shared" si="17"/>
        <v>0.1</v>
      </c>
      <c r="M85" s="43" t="str">
        <f t="shared" si="23"/>
        <v>REVISAR PREU</v>
      </c>
      <c r="N85" s="44" t="str">
        <f t="shared" si="24"/>
        <v>REVISAR PREU</v>
      </c>
      <c r="O85" s="24"/>
    </row>
    <row r="86" spans="1:15" x14ac:dyDescent="0.3">
      <c r="A86" s="45">
        <v>103239</v>
      </c>
      <c r="B86" s="36" t="s">
        <v>87</v>
      </c>
      <c r="C86" s="46" t="s">
        <v>17</v>
      </c>
      <c r="D86" s="39">
        <v>2</v>
      </c>
      <c r="E86" s="47">
        <v>1.36</v>
      </c>
      <c r="F86" s="41">
        <f t="shared" si="13"/>
        <v>2.72</v>
      </c>
      <c r="G86" s="48">
        <v>0.1</v>
      </c>
      <c r="H86" s="41">
        <f t="shared" si="20"/>
        <v>0.27200000000000002</v>
      </c>
      <c r="I86" s="42">
        <f t="shared" si="21"/>
        <v>2.992</v>
      </c>
      <c r="J86" s="2"/>
      <c r="K86" s="43" t="str">
        <f t="shared" si="22"/>
        <v>FALTA PREU</v>
      </c>
      <c r="L86" s="1">
        <f t="shared" si="17"/>
        <v>0.1</v>
      </c>
      <c r="M86" s="43" t="str">
        <f t="shared" si="23"/>
        <v>REVISAR PREU</v>
      </c>
      <c r="N86" s="44" t="str">
        <f t="shared" si="24"/>
        <v>REVISAR PREU</v>
      </c>
      <c r="O86" s="24"/>
    </row>
    <row r="87" spans="1:15" x14ac:dyDescent="0.3">
      <c r="A87" s="45">
        <v>103240</v>
      </c>
      <c r="B87" s="36" t="s">
        <v>74</v>
      </c>
      <c r="C87" s="46" t="s">
        <v>17</v>
      </c>
      <c r="D87" s="39">
        <v>2</v>
      </c>
      <c r="E87" s="47">
        <v>0.94000000000000006</v>
      </c>
      <c r="F87" s="41">
        <f t="shared" si="13"/>
        <v>1.8800000000000001</v>
      </c>
      <c r="G87" s="48">
        <v>0.21</v>
      </c>
      <c r="H87" s="41">
        <f t="shared" si="20"/>
        <v>0.39479999999999998</v>
      </c>
      <c r="I87" s="42">
        <f t="shared" si="21"/>
        <v>2.2747999999999999</v>
      </c>
      <c r="J87" s="2"/>
      <c r="K87" s="43" t="str">
        <f t="shared" si="22"/>
        <v>FALTA PREU</v>
      </c>
      <c r="L87" s="1">
        <f t="shared" si="17"/>
        <v>0.21</v>
      </c>
      <c r="M87" s="43" t="str">
        <f t="shared" si="23"/>
        <v>REVISAR PREU</v>
      </c>
      <c r="N87" s="44" t="str">
        <f t="shared" si="24"/>
        <v>REVISAR PREU</v>
      </c>
      <c r="O87" s="24"/>
    </row>
    <row r="88" spans="1:15" x14ac:dyDescent="0.3">
      <c r="A88" s="45">
        <v>103241</v>
      </c>
      <c r="B88" s="36" t="s">
        <v>88</v>
      </c>
      <c r="C88" s="46" t="s">
        <v>17</v>
      </c>
      <c r="D88" s="39">
        <v>2</v>
      </c>
      <c r="E88" s="47">
        <v>1.1499999999999999</v>
      </c>
      <c r="F88" s="41">
        <f t="shared" ref="F88:F98" si="25">+D88*E88</f>
        <v>2.2999999999999998</v>
      </c>
      <c r="G88" s="48">
        <v>0.21</v>
      </c>
      <c r="H88" s="41">
        <f t="shared" si="20"/>
        <v>0.48299999999999993</v>
      </c>
      <c r="I88" s="42">
        <f t="shared" si="21"/>
        <v>2.7829999999999999</v>
      </c>
      <c r="J88" s="2"/>
      <c r="K88" s="43" t="str">
        <f t="shared" si="22"/>
        <v>FALTA PREU</v>
      </c>
      <c r="L88" s="1">
        <f t="shared" si="17"/>
        <v>0.21</v>
      </c>
      <c r="M88" s="43" t="str">
        <f t="shared" si="23"/>
        <v>REVISAR PREU</v>
      </c>
      <c r="N88" s="44" t="str">
        <f t="shared" si="24"/>
        <v>REVISAR PREU</v>
      </c>
      <c r="O88" s="24"/>
    </row>
    <row r="89" spans="1:15" x14ac:dyDescent="0.3">
      <c r="A89" s="45">
        <v>103242</v>
      </c>
      <c r="B89" s="36" t="s">
        <v>89</v>
      </c>
      <c r="C89" s="46" t="s">
        <v>17</v>
      </c>
      <c r="D89" s="39">
        <v>2</v>
      </c>
      <c r="E89" s="47">
        <v>1.93</v>
      </c>
      <c r="F89" s="41">
        <f t="shared" si="25"/>
        <v>3.86</v>
      </c>
      <c r="G89" s="48">
        <v>0.21</v>
      </c>
      <c r="H89" s="41">
        <f t="shared" si="20"/>
        <v>0.81059999999999999</v>
      </c>
      <c r="I89" s="42">
        <f t="shared" si="21"/>
        <v>4.6706000000000003</v>
      </c>
      <c r="J89" s="2"/>
      <c r="K89" s="43" t="str">
        <f t="shared" si="22"/>
        <v>FALTA PREU</v>
      </c>
      <c r="L89" s="1">
        <f t="shared" si="17"/>
        <v>0.21</v>
      </c>
      <c r="M89" s="43" t="str">
        <f t="shared" si="23"/>
        <v>REVISAR PREU</v>
      </c>
      <c r="N89" s="44" t="str">
        <f t="shared" si="24"/>
        <v>REVISAR PREU</v>
      </c>
      <c r="O89" s="24"/>
    </row>
    <row r="90" spans="1:15" x14ac:dyDescent="0.3">
      <c r="A90" s="45">
        <v>103243</v>
      </c>
      <c r="B90" s="36" t="s">
        <v>90</v>
      </c>
      <c r="C90" s="46" t="s">
        <v>17</v>
      </c>
      <c r="D90" s="39">
        <v>2</v>
      </c>
      <c r="E90" s="47">
        <v>8.18</v>
      </c>
      <c r="F90" s="41">
        <f t="shared" si="25"/>
        <v>16.36</v>
      </c>
      <c r="G90" s="48">
        <v>0.21</v>
      </c>
      <c r="H90" s="41">
        <f t="shared" si="20"/>
        <v>3.4355999999999995</v>
      </c>
      <c r="I90" s="42">
        <f t="shared" si="21"/>
        <v>19.7956</v>
      </c>
      <c r="J90" s="2"/>
      <c r="K90" s="43" t="str">
        <f t="shared" si="22"/>
        <v>FALTA PREU</v>
      </c>
      <c r="L90" s="1">
        <f t="shared" si="17"/>
        <v>0.21</v>
      </c>
      <c r="M90" s="43" t="str">
        <f t="shared" si="23"/>
        <v>REVISAR PREU</v>
      </c>
      <c r="N90" s="44" t="str">
        <f t="shared" si="24"/>
        <v>REVISAR PREU</v>
      </c>
      <c r="O90" s="24"/>
    </row>
    <row r="91" spans="1:15" x14ac:dyDescent="0.3">
      <c r="A91" s="45">
        <v>103244</v>
      </c>
      <c r="B91" s="36" t="s">
        <v>91</v>
      </c>
      <c r="C91" s="46" t="s">
        <v>17</v>
      </c>
      <c r="D91" s="39">
        <v>2</v>
      </c>
      <c r="E91" s="47">
        <v>8.18</v>
      </c>
      <c r="F91" s="41">
        <f t="shared" si="25"/>
        <v>16.36</v>
      </c>
      <c r="G91" s="48">
        <v>0.21</v>
      </c>
      <c r="H91" s="41">
        <f t="shared" si="20"/>
        <v>3.4355999999999995</v>
      </c>
      <c r="I91" s="42">
        <f t="shared" si="21"/>
        <v>19.7956</v>
      </c>
      <c r="J91" s="2"/>
      <c r="K91" s="43" t="str">
        <f t="shared" si="22"/>
        <v>FALTA PREU</v>
      </c>
      <c r="L91" s="1">
        <f t="shared" si="17"/>
        <v>0.21</v>
      </c>
      <c r="M91" s="43" t="str">
        <f t="shared" si="23"/>
        <v>REVISAR PREU</v>
      </c>
      <c r="N91" s="44" t="str">
        <f t="shared" si="24"/>
        <v>REVISAR PREU</v>
      </c>
      <c r="O91" s="24"/>
    </row>
    <row r="92" spans="1:15" x14ac:dyDescent="0.3">
      <c r="A92" s="45">
        <v>103245</v>
      </c>
      <c r="B92" s="36" t="s">
        <v>92</v>
      </c>
      <c r="C92" s="46" t="s">
        <v>17</v>
      </c>
      <c r="D92" s="39">
        <v>2</v>
      </c>
      <c r="E92" s="47">
        <v>0.63</v>
      </c>
      <c r="F92" s="41">
        <f t="shared" si="25"/>
        <v>1.26</v>
      </c>
      <c r="G92" s="48">
        <v>0.1</v>
      </c>
      <c r="H92" s="41">
        <f t="shared" si="20"/>
        <v>0.126</v>
      </c>
      <c r="I92" s="42">
        <f t="shared" si="21"/>
        <v>1.3860000000000001</v>
      </c>
      <c r="J92" s="2"/>
      <c r="K92" s="43" t="str">
        <f t="shared" si="22"/>
        <v>FALTA PREU</v>
      </c>
      <c r="L92" s="1">
        <f t="shared" si="17"/>
        <v>0.1</v>
      </c>
      <c r="M92" s="43" t="str">
        <f t="shared" si="23"/>
        <v>REVISAR PREU</v>
      </c>
      <c r="N92" s="44" t="str">
        <f t="shared" si="24"/>
        <v>REVISAR PREU</v>
      </c>
      <c r="O92" s="24"/>
    </row>
    <row r="93" spans="1:15" x14ac:dyDescent="0.3">
      <c r="A93" s="45">
        <v>103246</v>
      </c>
      <c r="B93" s="36" t="s">
        <v>93</v>
      </c>
      <c r="C93" s="46" t="s">
        <v>17</v>
      </c>
      <c r="D93" s="39">
        <v>2</v>
      </c>
      <c r="E93" s="47">
        <v>0.92</v>
      </c>
      <c r="F93" s="41">
        <f t="shared" si="25"/>
        <v>1.84</v>
      </c>
      <c r="G93" s="48">
        <v>0.1</v>
      </c>
      <c r="H93" s="41">
        <f t="shared" si="20"/>
        <v>0.18400000000000002</v>
      </c>
      <c r="I93" s="42">
        <f t="shared" si="21"/>
        <v>2.024</v>
      </c>
      <c r="J93" s="2"/>
      <c r="K93" s="43" t="str">
        <f t="shared" si="22"/>
        <v>FALTA PREU</v>
      </c>
      <c r="L93" s="1">
        <f t="shared" si="17"/>
        <v>0.1</v>
      </c>
      <c r="M93" s="43" t="str">
        <f t="shared" si="23"/>
        <v>REVISAR PREU</v>
      </c>
      <c r="N93" s="44" t="str">
        <f t="shared" si="24"/>
        <v>REVISAR PREU</v>
      </c>
      <c r="O93" s="24"/>
    </row>
    <row r="94" spans="1:15" x14ac:dyDescent="0.3">
      <c r="A94" s="45">
        <v>103248</v>
      </c>
      <c r="B94" s="36" t="s">
        <v>94</v>
      </c>
      <c r="C94" s="46" t="s">
        <v>17</v>
      </c>
      <c r="D94" s="39">
        <v>2</v>
      </c>
      <c r="E94" s="47">
        <v>0.92</v>
      </c>
      <c r="F94" s="41">
        <f t="shared" si="25"/>
        <v>1.84</v>
      </c>
      <c r="G94" s="48">
        <v>0.21</v>
      </c>
      <c r="H94" s="41">
        <f t="shared" si="20"/>
        <v>0.38640000000000002</v>
      </c>
      <c r="I94" s="42">
        <f t="shared" si="21"/>
        <v>2.2263999999999999</v>
      </c>
      <c r="J94" s="2"/>
      <c r="K94" s="43" t="str">
        <f t="shared" si="22"/>
        <v>FALTA PREU</v>
      </c>
      <c r="L94" s="1">
        <f t="shared" si="17"/>
        <v>0.21</v>
      </c>
      <c r="M94" s="43" t="str">
        <f t="shared" si="23"/>
        <v>REVISAR PREU</v>
      </c>
      <c r="N94" s="44" t="str">
        <f t="shared" si="24"/>
        <v>REVISAR PREU</v>
      </c>
      <c r="O94" s="24"/>
    </row>
    <row r="95" spans="1:15" x14ac:dyDescent="0.3">
      <c r="A95" s="45">
        <v>103250</v>
      </c>
      <c r="B95" s="36" t="s">
        <v>95</v>
      </c>
      <c r="C95" s="46" t="s">
        <v>17</v>
      </c>
      <c r="D95" s="39">
        <v>2</v>
      </c>
      <c r="E95" s="47">
        <v>0.92</v>
      </c>
      <c r="F95" s="41">
        <f t="shared" si="25"/>
        <v>1.84</v>
      </c>
      <c r="G95" s="48">
        <v>0.1</v>
      </c>
      <c r="H95" s="41">
        <f t="shared" si="20"/>
        <v>0.18400000000000002</v>
      </c>
      <c r="I95" s="42">
        <f t="shared" si="21"/>
        <v>2.024</v>
      </c>
      <c r="J95" s="2"/>
      <c r="K95" s="43" t="str">
        <f t="shared" si="22"/>
        <v>FALTA PREU</v>
      </c>
      <c r="L95" s="1">
        <f t="shared" si="17"/>
        <v>0.1</v>
      </c>
      <c r="M95" s="43" t="str">
        <f t="shared" si="23"/>
        <v>REVISAR PREU</v>
      </c>
      <c r="N95" s="44" t="str">
        <f t="shared" si="24"/>
        <v>REVISAR PREU</v>
      </c>
      <c r="O95" s="24"/>
    </row>
    <row r="96" spans="1:15" x14ac:dyDescent="0.3">
      <c r="A96" s="45">
        <v>103435</v>
      </c>
      <c r="B96" s="36" t="s">
        <v>96</v>
      </c>
      <c r="C96" s="46" t="s">
        <v>17</v>
      </c>
      <c r="D96" s="39">
        <v>2</v>
      </c>
      <c r="E96" s="47">
        <v>1.28</v>
      </c>
      <c r="F96" s="41">
        <f t="shared" si="25"/>
        <v>2.56</v>
      </c>
      <c r="G96" s="48">
        <v>0.1</v>
      </c>
      <c r="H96" s="41">
        <f t="shared" si="20"/>
        <v>0.25600000000000001</v>
      </c>
      <c r="I96" s="42">
        <f t="shared" si="21"/>
        <v>2.8159999999999998</v>
      </c>
      <c r="J96" s="2"/>
      <c r="K96" s="43" t="str">
        <f t="shared" si="22"/>
        <v>FALTA PREU</v>
      </c>
      <c r="L96" s="1">
        <f t="shared" si="17"/>
        <v>0.1</v>
      </c>
      <c r="M96" s="43" t="str">
        <f t="shared" si="23"/>
        <v>REVISAR PREU</v>
      </c>
      <c r="N96" s="44" t="str">
        <f t="shared" si="24"/>
        <v>REVISAR PREU</v>
      </c>
      <c r="O96" s="24"/>
    </row>
    <row r="97" spans="1:15" x14ac:dyDescent="0.3">
      <c r="A97" s="45">
        <v>103434</v>
      </c>
      <c r="B97" s="36" t="s">
        <v>97</v>
      </c>
      <c r="C97" s="46" t="s">
        <v>17</v>
      </c>
      <c r="D97" s="39">
        <v>2</v>
      </c>
      <c r="E97" s="47">
        <v>1.28</v>
      </c>
      <c r="F97" s="41">
        <f t="shared" si="25"/>
        <v>2.56</v>
      </c>
      <c r="G97" s="48">
        <v>0.1</v>
      </c>
      <c r="H97" s="41">
        <f t="shared" si="20"/>
        <v>0.25600000000000001</v>
      </c>
      <c r="I97" s="42">
        <f t="shared" si="21"/>
        <v>2.8159999999999998</v>
      </c>
      <c r="J97" s="2"/>
      <c r="K97" s="43" t="str">
        <f t="shared" si="22"/>
        <v>FALTA PREU</v>
      </c>
      <c r="L97" s="1">
        <f t="shared" si="17"/>
        <v>0.1</v>
      </c>
      <c r="M97" s="43" t="str">
        <f t="shared" si="23"/>
        <v>REVISAR PREU</v>
      </c>
      <c r="N97" s="44" t="str">
        <f t="shared" si="24"/>
        <v>REVISAR PREU</v>
      </c>
      <c r="O97" s="24"/>
    </row>
    <row r="98" spans="1:15" x14ac:dyDescent="0.3">
      <c r="A98" s="45">
        <v>103433</v>
      </c>
      <c r="B98" s="36" t="s">
        <v>98</v>
      </c>
      <c r="C98" s="46" t="s">
        <v>17</v>
      </c>
      <c r="D98" s="39">
        <v>2</v>
      </c>
      <c r="E98" s="47">
        <v>1.28</v>
      </c>
      <c r="F98" s="41">
        <f t="shared" si="25"/>
        <v>2.56</v>
      </c>
      <c r="G98" s="48">
        <v>0.1</v>
      </c>
      <c r="H98" s="41">
        <f t="shared" si="20"/>
        <v>0.25600000000000001</v>
      </c>
      <c r="I98" s="42">
        <f t="shared" si="21"/>
        <v>2.8159999999999998</v>
      </c>
      <c r="J98" s="2"/>
      <c r="K98" s="43" t="str">
        <f t="shared" si="22"/>
        <v>FALTA PREU</v>
      </c>
      <c r="L98" s="1">
        <f t="shared" si="17"/>
        <v>0.1</v>
      </c>
      <c r="M98" s="43" t="str">
        <f t="shared" si="23"/>
        <v>REVISAR PREU</v>
      </c>
      <c r="N98" s="44" t="str">
        <f t="shared" si="24"/>
        <v>REVISAR PREU</v>
      </c>
      <c r="O98" s="24"/>
    </row>
    <row r="99" spans="1:15" ht="15" thickBot="1" x14ac:dyDescent="0.35">
      <c r="A99" s="49"/>
      <c r="B99" s="49"/>
      <c r="C99" s="50"/>
      <c r="D99" s="51"/>
      <c r="E99" s="65"/>
      <c r="F99" s="53">
        <f>SUM(F38:F98)</f>
        <v>1260.1999999999994</v>
      </c>
      <c r="G99" s="11"/>
      <c r="H99" s="53">
        <f>SUM(H38:H98)</f>
        <v>231.34219999999996</v>
      </c>
      <c r="I99" s="53">
        <f>SUM(I38:I98)</f>
        <v>1491.5421999999996</v>
      </c>
      <c r="J99" s="54"/>
      <c r="K99" s="52">
        <f>SUM(K38:K98)</f>
        <v>0</v>
      </c>
      <c r="L99" s="55"/>
      <c r="M99" s="52">
        <f>SUM(M38:M98)</f>
        <v>0</v>
      </c>
      <c r="N99" s="52">
        <f>SUM(N38:N98)</f>
        <v>0</v>
      </c>
      <c r="O99" s="24"/>
    </row>
    <row r="100" spans="1:15" ht="15.6" thickTop="1" thickBot="1" x14ac:dyDescent="0.35">
      <c r="A100" s="70" t="str">
        <f>B4</f>
        <v>Residència Àger</v>
      </c>
      <c r="B100" s="71"/>
      <c r="C100" s="71"/>
      <c r="D100" s="71"/>
      <c r="E100" s="72"/>
      <c r="F100" s="70"/>
      <c r="G100" s="71"/>
      <c r="H100" s="71"/>
      <c r="I100" s="71"/>
      <c r="J100" s="72"/>
      <c r="K100" s="70"/>
      <c r="L100" s="71"/>
      <c r="M100" s="71"/>
      <c r="N100" s="71"/>
      <c r="O100" s="24"/>
    </row>
    <row r="101" spans="1:15" ht="15" customHeight="1" thickBot="1" x14ac:dyDescent="0.35">
      <c r="A101" s="73" t="s">
        <v>22</v>
      </c>
      <c r="B101" s="74"/>
      <c r="C101" s="74"/>
      <c r="D101" s="74"/>
      <c r="E101" s="74"/>
      <c r="F101" s="66">
        <f>F99+F36</f>
        <v>5728.6999999999989</v>
      </c>
      <c r="G101" s="66"/>
      <c r="H101" s="66">
        <f>H99+H36</f>
        <v>726.54219999999998</v>
      </c>
      <c r="I101" s="66">
        <f>I99+I36</f>
        <v>6455.2421999999997</v>
      </c>
      <c r="J101" s="67"/>
      <c r="K101" s="67">
        <f>K36+K99</f>
        <v>0</v>
      </c>
      <c r="L101" s="68"/>
      <c r="M101" s="67">
        <f>M36+M99</f>
        <v>0</v>
      </c>
      <c r="N101" s="67">
        <f>N36+N99</f>
        <v>0</v>
      </c>
      <c r="O101" s="24"/>
    </row>
    <row r="102" spans="1:15" x14ac:dyDescent="0.3">
      <c r="E102" s="8"/>
      <c r="F102" s="24"/>
      <c r="G102" s="9"/>
      <c r="H102" s="24"/>
      <c r="I102" s="24"/>
    </row>
    <row r="103" spans="1:15" x14ac:dyDescent="0.3">
      <c r="E103" s="8"/>
      <c r="F103" s="24"/>
      <c r="G103" s="9"/>
      <c r="H103" s="24"/>
      <c r="I103" s="24"/>
    </row>
    <row r="104" spans="1:15" x14ac:dyDescent="0.3">
      <c r="E104" s="8"/>
      <c r="F104" s="24"/>
      <c r="G104" s="9"/>
      <c r="H104" s="24"/>
      <c r="I104" s="24"/>
    </row>
    <row r="105" spans="1:15" x14ac:dyDescent="0.3">
      <c r="E105" s="8"/>
      <c r="F105" s="24"/>
      <c r="G105" s="9"/>
      <c r="H105" s="24"/>
      <c r="I105" s="24"/>
    </row>
    <row r="106" spans="1:15" x14ac:dyDescent="0.3">
      <c r="E106" s="8"/>
      <c r="F106" s="24"/>
      <c r="G106" s="9"/>
      <c r="H106" s="24"/>
      <c r="I106" s="24"/>
    </row>
    <row r="107" spans="1:15" x14ac:dyDescent="0.3">
      <c r="E107" s="8"/>
      <c r="F107" s="24"/>
      <c r="G107" s="9"/>
      <c r="H107" s="24"/>
      <c r="I107" s="24"/>
    </row>
    <row r="108" spans="1:15" x14ac:dyDescent="0.3">
      <c r="E108" s="8"/>
      <c r="F108" s="24"/>
      <c r="G108" s="9"/>
      <c r="H108" s="24"/>
      <c r="I108" s="24"/>
    </row>
    <row r="109" spans="1:15" x14ac:dyDescent="0.3">
      <c r="E109" s="8"/>
      <c r="F109" s="24"/>
      <c r="G109" s="9"/>
      <c r="H109" s="24"/>
      <c r="I109" s="24"/>
    </row>
    <row r="110" spans="1:15" x14ac:dyDescent="0.3">
      <c r="E110" s="8"/>
      <c r="F110" s="24"/>
      <c r="G110" s="9"/>
      <c r="H110" s="24"/>
      <c r="I110" s="24"/>
    </row>
    <row r="111" spans="1:15" x14ac:dyDescent="0.3">
      <c r="E111" s="8"/>
      <c r="F111" s="24"/>
      <c r="G111" s="9"/>
      <c r="H111" s="24"/>
      <c r="I111" s="24"/>
    </row>
    <row r="112" spans="1:15" x14ac:dyDescent="0.3">
      <c r="E112" s="8"/>
      <c r="F112" s="24"/>
      <c r="G112" s="9"/>
      <c r="H112" s="24"/>
      <c r="I112" s="24"/>
    </row>
    <row r="113" spans="5:9" x14ac:dyDescent="0.3">
      <c r="E113" s="8"/>
      <c r="F113" s="24"/>
      <c r="G113" s="9"/>
      <c r="H113" s="24"/>
      <c r="I113" s="24"/>
    </row>
    <row r="114" spans="5:9" x14ac:dyDescent="0.3">
      <c r="E114" s="8"/>
      <c r="F114" s="24"/>
      <c r="G114" s="9"/>
      <c r="H114" s="24"/>
      <c r="I114" s="24"/>
    </row>
    <row r="115" spans="5:9" x14ac:dyDescent="0.3">
      <c r="E115" s="8"/>
      <c r="F115" s="24"/>
      <c r="G115" s="9"/>
      <c r="H115" s="24"/>
      <c r="I115" s="24"/>
    </row>
    <row r="116" spans="5:9" x14ac:dyDescent="0.3">
      <c r="E116" s="8"/>
      <c r="F116" s="24"/>
      <c r="G116" s="9"/>
      <c r="H116" s="24"/>
      <c r="I116" s="24"/>
    </row>
    <row r="117" spans="5:9" x14ac:dyDescent="0.3">
      <c r="E117" s="8"/>
      <c r="F117" s="24"/>
      <c r="G117" s="9"/>
      <c r="H117" s="24"/>
      <c r="I117" s="24"/>
    </row>
    <row r="118" spans="5:9" x14ac:dyDescent="0.3">
      <c r="E118" s="8"/>
      <c r="F118" s="24"/>
      <c r="G118" s="9"/>
      <c r="H118" s="24"/>
      <c r="I118" s="24"/>
    </row>
    <row r="119" spans="5:9" x14ac:dyDescent="0.3">
      <c r="E119" s="8"/>
      <c r="F119" s="24"/>
      <c r="G119" s="9"/>
      <c r="H119" s="24"/>
      <c r="I119" s="24"/>
    </row>
    <row r="120" spans="5:9" x14ac:dyDescent="0.3">
      <c r="E120" s="8"/>
      <c r="F120" s="24"/>
      <c r="G120" s="9"/>
      <c r="H120" s="24"/>
      <c r="I120" s="24"/>
    </row>
    <row r="121" spans="5:9" x14ac:dyDescent="0.3">
      <c r="E121" s="8"/>
      <c r="F121" s="24"/>
      <c r="G121" s="9"/>
      <c r="H121" s="24"/>
      <c r="I121" s="24"/>
    </row>
    <row r="122" spans="5:9" x14ac:dyDescent="0.3">
      <c r="E122" s="8"/>
      <c r="F122" s="24"/>
      <c r="G122" s="9"/>
      <c r="H122" s="24"/>
      <c r="I122" s="24"/>
    </row>
    <row r="123" spans="5:9" x14ac:dyDescent="0.3">
      <c r="E123" s="8"/>
      <c r="F123" s="24"/>
      <c r="G123" s="9"/>
      <c r="H123" s="24"/>
      <c r="I123" s="24"/>
    </row>
    <row r="124" spans="5:9" x14ac:dyDescent="0.3">
      <c r="E124" s="8"/>
      <c r="F124" s="24"/>
      <c r="G124" s="9"/>
      <c r="H124" s="24"/>
      <c r="I124" s="24"/>
    </row>
    <row r="125" spans="5:9" x14ac:dyDescent="0.3">
      <c r="E125" s="8"/>
      <c r="F125" s="24"/>
      <c r="G125" s="9"/>
      <c r="H125" s="24"/>
      <c r="I125" s="24"/>
    </row>
    <row r="126" spans="5:9" x14ac:dyDescent="0.3">
      <c r="E126" s="8"/>
      <c r="F126" s="24"/>
      <c r="G126" s="9"/>
      <c r="H126" s="24"/>
      <c r="I126" s="24"/>
    </row>
    <row r="127" spans="5:9" x14ac:dyDescent="0.3">
      <c r="E127" s="8"/>
      <c r="F127" s="24"/>
      <c r="G127" s="9"/>
      <c r="H127" s="24"/>
      <c r="I127" s="24"/>
    </row>
    <row r="128" spans="5:9" x14ac:dyDescent="0.3">
      <c r="E128" s="8"/>
      <c r="F128" s="24"/>
      <c r="G128" s="9"/>
      <c r="H128" s="24"/>
      <c r="I128" s="24"/>
    </row>
    <row r="129" spans="5:9" x14ac:dyDescent="0.3">
      <c r="E129" s="8"/>
      <c r="F129" s="24"/>
      <c r="G129" s="9"/>
      <c r="H129" s="24"/>
      <c r="I129" s="24"/>
    </row>
    <row r="130" spans="5:9" x14ac:dyDescent="0.3">
      <c r="E130" s="8"/>
      <c r="F130" s="24"/>
      <c r="G130" s="9"/>
      <c r="H130" s="24"/>
      <c r="I130" s="24"/>
    </row>
    <row r="131" spans="5:9" x14ac:dyDescent="0.3">
      <c r="E131" s="8"/>
      <c r="F131" s="24"/>
      <c r="G131" s="9"/>
      <c r="H131" s="24"/>
      <c r="I131" s="24"/>
    </row>
    <row r="132" spans="5:9" x14ac:dyDescent="0.3">
      <c r="E132" s="8"/>
      <c r="F132" s="24"/>
      <c r="G132" s="9"/>
      <c r="H132" s="24"/>
      <c r="I132" s="24"/>
    </row>
    <row r="133" spans="5:9" x14ac:dyDescent="0.3">
      <c r="E133" s="8"/>
      <c r="F133" s="24"/>
      <c r="G133" s="9"/>
      <c r="H133" s="24"/>
      <c r="I133" s="24"/>
    </row>
    <row r="134" spans="5:9" x14ac:dyDescent="0.3">
      <c r="E134" s="8"/>
      <c r="F134" s="24"/>
      <c r="G134" s="9"/>
      <c r="H134" s="24"/>
      <c r="I134" s="24"/>
    </row>
    <row r="135" spans="5:9" x14ac:dyDescent="0.3">
      <c r="E135" s="8"/>
      <c r="F135" s="24"/>
      <c r="G135" s="9"/>
      <c r="H135" s="24"/>
      <c r="I135" s="24"/>
    </row>
    <row r="136" spans="5:9" x14ac:dyDescent="0.3">
      <c r="E136" s="8"/>
      <c r="F136" s="24"/>
      <c r="G136" s="9"/>
      <c r="H136" s="24"/>
      <c r="I136" s="24"/>
    </row>
    <row r="137" spans="5:9" x14ac:dyDescent="0.3">
      <c r="E137" s="8"/>
      <c r="F137" s="24"/>
      <c r="G137" s="9"/>
      <c r="H137" s="24"/>
      <c r="I137" s="24"/>
    </row>
    <row r="138" spans="5:9" x14ac:dyDescent="0.3">
      <c r="E138" s="8"/>
      <c r="F138" s="24"/>
      <c r="G138" s="9"/>
      <c r="H138" s="24"/>
      <c r="I138" s="24"/>
    </row>
    <row r="139" spans="5:9" x14ac:dyDescent="0.3">
      <c r="E139" s="8"/>
      <c r="F139" s="24"/>
      <c r="G139" s="9"/>
      <c r="H139" s="24"/>
      <c r="I139" s="24"/>
    </row>
    <row r="140" spans="5:9" x14ac:dyDescent="0.3">
      <c r="E140" s="8"/>
      <c r="F140" s="24"/>
      <c r="G140" s="9"/>
      <c r="H140" s="24"/>
      <c r="I140" s="24"/>
    </row>
    <row r="141" spans="5:9" x14ac:dyDescent="0.3">
      <c r="E141" s="8"/>
      <c r="F141" s="69"/>
      <c r="G141" s="69"/>
      <c r="H141" s="69"/>
      <c r="I141" s="69"/>
    </row>
  </sheetData>
  <sheetProtection algorithmName="SHA-512" hashValue="yRC8P+rovhJqneAXTC7+lXA+dTZ5ytHk1DPIYqGNNypl0bfH1VNRg2yq6vJCxLA+6P34mpvB0zG4SY2X3VKmwQ==" saltValue="ruvT4T8krYPixU0W2+qUGQ==" spinCount="100000" sheet="1" selectLockedCells="1"/>
  <mergeCells count="14">
    <mergeCell ref="A100:E100"/>
    <mergeCell ref="A101:E101"/>
    <mergeCell ref="J4:L4"/>
    <mergeCell ref="J5:L5"/>
    <mergeCell ref="B8:E8"/>
    <mergeCell ref="J12:N13"/>
    <mergeCell ref="J10:P10"/>
    <mergeCell ref="A16:I16"/>
    <mergeCell ref="J16:N16"/>
    <mergeCell ref="A17:I17"/>
    <mergeCell ref="J17:N17"/>
    <mergeCell ref="B4:D4"/>
    <mergeCell ref="F100:J100"/>
    <mergeCell ref="K100:N100"/>
  </mergeCells>
  <dataValidations count="1">
    <dataValidation type="custom" allowBlank="1" showInputMessage="1" showErrorMessage="1" errorTitle="ERROR PREU" error="Preu superior al demanat. Reviseu el preu de sortida de la columna E i introduiu un valor igual o inferior." sqref="J20:J35 J38:J98" xr:uid="{2D38A684-5AAD-4F20-9A56-817DA7A413E0}">
      <formula1>J20&lt;=E20</formula1>
    </dataValidation>
  </dataValidation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Esther Domínguez i Tarré</cp:lastModifiedBy>
  <dcterms:created xsi:type="dcterms:W3CDTF">2022-07-13T13:12:53Z</dcterms:created>
  <dcterms:modified xsi:type="dcterms:W3CDTF">2026-01-29T14:46:25Z</dcterms:modified>
</cp:coreProperties>
</file>