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022300\T022300\SSVSG\ActiusGeotècnics\O0511 CONTRACTACIÓ\Mantenim SGAG\PTOP_2026-50 Assitència tècnica de AG\Contracte 3 lots\Quadres de preus\"/>
    </mc:Choice>
  </mc:AlternateContent>
  <xr:revisionPtr revIDLastSave="0" documentId="13_ncr:1_{CC088659-DB15-4F12-BF65-063C8A4C1312}" xr6:coauthVersionLast="47" xr6:coauthVersionMax="47" xr10:uidLastSave="{00000000-0000-0000-0000-000000000000}"/>
  <bookViews>
    <workbookView xWindow="-120" yWindow="-120" windowWidth="29040" windowHeight="15840" xr2:uid="{52700BC0-7243-4867-A299-7C1530C5DBBC}"/>
  </bookViews>
  <sheets>
    <sheet name="LO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0" i="1" l="1"/>
  <c r="E170" i="1" l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G4" i="1" l="1"/>
  <c r="G5" i="1" s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27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7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10" i="1"/>
  <c r="E4" i="1" l="1"/>
  <c r="E5" i="1" s="1"/>
  <c r="F49" i="1"/>
  <c r="G49" i="1" s="1"/>
  <c r="F57" i="1"/>
  <c r="G57" i="1" s="1"/>
  <c r="F65" i="1"/>
  <c r="G65" i="1" s="1"/>
  <c r="F73" i="1"/>
  <c r="G73" i="1" s="1"/>
  <c r="F66" i="1"/>
  <c r="G66" i="1" s="1"/>
  <c r="F10" i="1"/>
  <c r="G10" i="1" s="1"/>
  <c r="F56" i="1"/>
  <c r="G56" i="1" s="1"/>
  <c r="F50" i="1"/>
  <c r="G50" i="1" s="1"/>
  <c r="F58" i="1"/>
  <c r="G58" i="1" s="1"/>
  <c r="F74" i="1"/>
  <c r="G74" i="1" s="1"/>
  <c r="F75" i="1"/>
  <c r="G75" i="1" s="1"/>
  <c r="F54" i="1"/>
  <c r="G54" i="1" s="1"/>
  <c r="F51" i="1"/>
  <c r="G51" i="1" s="1"/>
  <c r="F59" i="1"/>
  <c r="G59" i="1" s="1"/>
  <c r="F67" i="1"/>
  <c r="G67" i="1" s="1"/>
  <c r="F62" i="1"/>
  <c r="G62" i="1" s="1"/>
  <c r="F72" i="1"/>
  <c r="G72" i="1" s="1"/>
  <c r="F52" i="1"/>
  <c r="G52" i="1" s="1"/>
  <c r="F60" i="1"/>
  <c r="G60" i="1" s="1"/>
  <c r="F68" i="1"/>
  <c r="G68" i="1" s="1"/>
  <c r="F76" i="1"/>
  <c r="G76" i="1" s="1"/>
  <c r="F70" i="1"/>
  <c r="G70" i="1" s="1"/>
  <c r="F64" i="1"/>
  <c r="G64" i="1" s="1"/>
  <c r="F53" i="1"/>
  <c r="G53" i="1" s="1"/>
  <c r="F61" i="1"/>
  <c r="G61" i="1" s="1"/>
  <c r="F69" i="1"/>
  <c r="G69" i="1" s="1"/>
  <c r="F77" i="1"/>
  <c r="G77" i="1" s="1"/>
  <c r="F47" i="1"/>
  <c r="G47" i="1" s="1"/>
  <c r="F48" i="1"/>
  <c r="G48" i="1" s="1"/>
  <c r="F55" i="1"/>
  <c r="G55" i="1" s="1"/>
  <c r="F63" i="1"/>
  <c r="G63" i="1" s="1"/>
  <c r="F71" i="1"/>
  <c r="G71" i="1" s="1"/>
  <c r="F135" i="1"/>
  <c r="G135" i="1" s="1"/>
  <c r="F143" i="1"/>
  <c r="G143" i="1" s="1"/>
  <c r="F151" i="1"/>
  <c r="G151" i="1" s="1"/>
  <c r="F159" i="1"/>
  <c r="G159" i="1" s="1"/>
  <c r="F167" i="1"/>
  <c r="G167" i="1" s="1"/>
  <c r="F85" i="1"/>
  <c r="G85" i="1" s="1"/>
  <c r="F93" i="1"/>
  <c r="G93" i="1" s="1"/>
  <c r="F101" i="1"/>
  <c r="G101" i="1" s="1"/>
  <c r="F109" i="1"/>
  <c r="G109" i="1" s="1"/>
  <c r="F117" i="1"/>
  <c r="G117" i="1" s="1"/>
  <c r="F125" i="1"/>
  <c r="G125" i="1" s="1"/>
  <c r="F17" i="1"/>
  <c r="G17" i="1" s="1"/>
  <c r="F25" i="1"/>
  <c r="G25" i="1" s="1"/>
  <c r="F33" i="1"/>
  <c r="G33" i="1" s="1"/>
  <c r="F41" i="1"/>
  <c r="G41" i="1" s="1"/>
  <c r="F44" i="1"/>
  <c r="G44" i="1" s="1"/>
  <c r="F38" i="1"/>
  <c r="G38" i="1" s="1"/>
  <c r="F157" i="1"/>
  <c r="G157" i="1" s="1"/>
  <c r="F107" i="1"/>
  <c r="G107" i="1" s="1"/>
  <c r="F39" i="1"/>
  <c r="G39" i="1" s="1"/>
  <c r="F166" i="1"/>
  <c r="G166" i="1" s="1"/>
  <c r="F108" i="1"/>
  <c r="G108" i="1" s="1"/>
  <c r="F128" i="1"/>
  <c r="G128" i="1" s="1"/>
  <c r="F136" i="1"/>
  <c r="G136" i="1" s="1"/>
  <c r="F144" i="1"/>
  <c r="G144" i="1" s="1"/>
  <c r="F152" i="1"/>
  <c r="G152" i="1" s="1"/>
  <c r="F160" i="1"/>
  <c r="G160" i="1" s="1"/>
  <c r="F168" i="1"/>
  <c r="G168" i="1" s="1"/>
  <c r="F86" i="1"/>
  <c r="G86" i="1" s="1"/>
  <c r="F94" i="1"/>
  <c r="G94" i="1" s="1"/>
  <c r="F102" i="1"/>
  <c r="G102" i="1" s="1"/>
  <c r="F110" i="1"/>
  <c r="G110" i="1" s="1"/>
  <c r="F118" i="1"/>
  <c r="G118" i="1" s="1"/>
  <c r="F79" i="1"/>
  <c r="G79" i="1" s="1"/>
  <c r="F18" i="1"/>
  <c r="G18" i="1" s="1"/>
  <c r="F26" i="1"/>
  <c r="G26" i="1" s="1"/>
  <c r="F34" i="1"/>
  <c r="G34" i="1" s="1"/>
  <c r="F42" i="1"/>
  <c r="G42" i="1" s="1"/>
  <c r="F43" i="1"/>
  <c r="G43" i="1" s="1"/>
  <c r="F28" i="1"/>
  <c r="G28" i="1" s="1"/>
  <c r="F30" i="1"/>
  <c r="G30" i="1" s="1"/>
  <c r="F83" i="1"/>
  <c r="G83" i="1" s="1"/>
  <c r="F31" i="1"/>
  <c r="G31" i="1" s="1"/>
  <c r="F150" i="1"/>
  <c r="G150" i="1" s="1"/>
  <c r="F124" i="1"/>
  <c r="G124" i="1" s="1"/>
  <c r="F129" i="1"/>
  <c r="G129" i="1" s="1"/>
  <c r="F137" i="1"/>
  <c r="G137" i="1" s="1"/>
  <c r="F145" i="1"/>
  <c r="G145" i="1" s="1"/>
  <c r="F153" i="1"/>
  <c r="G153" i="1" s="1"/>
  <c r="F161" i="1"/>
  <c r="G161" i="1" s="1"/>
  <c r="F127" i="1"/>
  <c r="G127" i="1" s="1"/>
  <c r="F87" i="1"/>
  <c r="G87" i="1" s="1"/>
  <c r="F95" i="1"/>
  <c r="G95" i="1" s="1"/>
  <c r="F103" i="1"/>
  <c r="G103" i="1" s="1"/>
  <c r="F111" i="1"/>
  <c r="G111" i="1" s="1"/>
  <c r="F119" i="1"/>
  <c r="G119" i="1" s="1"/>
  <c r="F11" i="1"/>
  <c r="G11" i="1" s="1"/>
  <c r="F19" i="1"/>
  <c r="G19" i="1" s="1"/>
  <c r="F27" i="1"/>
  <c r="G27" i="1" s="1"/>
  <c r="F35" i="1"/>
  <c r="G35" i="1" s="1"/>
  <c r="F36" i="1"/>
  <c r="G36" i="1" s="1"/>
  <c r="F149" i="1"/>
  <c r="G149" i="1" s="1"/>
  <c r="F115" i="1"/>
  <c r="G115" i="1" s="1"/>
  <c r="F158" i="1"/>
  <c r="G158" i="1" s="1"/>
  <c r="F16" i="1"/>
  <c r="G16" i="1" s="1"/>
  <c r="F130" i="1"/>
  <c r="G130" i="1" s="1"/>
  <c r="F138" i="1"/>
  <c r="G138" i="1" s="1"/>
  <c r="F146" i="1"/>
  <c r="G146" i="1" s="1"/>
  <c r="F154" i="1"/>
  <c r="G154" i="1" s="1"/>
  <c r="F162" i="1"/>
  <c r="G162" i="1" s="1"/>
  <c r="F80" i="1"/>
  <c r="G80" i="1" s="1"/>
  <c r="H80" i="1" s="1"/>
  <c r="F88" i="1"/>
  <c r="G88" i="1" s="1"/>
  <c r="F96" i="1"/>
  <c r="G96" i="1" s="1"/>
  <c r="F104" i="1"/>
  <c r="G104" i="1" s="1"/>
  <c r="F112" i="1"/>
  <c r="G112" i="1" s="1"/>
  <c r="F120" i="1"/>
  <c r="G120" i="1" s="1"/>
  <c r="F12" i="1"/>
  <c r="G12" i="1" s="1"/>
  <c r="F20" i="1"/>
  <c r="G20" i="1" s="1"/>
  <c r="F133" i="1"/>
  <c r="G133" i="1" s="1"/>
  <c r="F99" i="1"/>
  <c r="G99" i="1" s="1"/>
  <c r="F23" i="1"/>
  <c r="G23" i="1" s="1"/>
  <c r="F142" i="1"/>
  <c r="G142" i="1" s="1"/>
  <c r="F100" i="1"/>
  <c r="G100" i="1" s="1"/>
  <c r="F32" i="1"/>
  <c r="G32" i="1" s="1"/>
  <c r="F131" i="1"/>
  <c r="G131" i="1" s="1"/>
  <c r="F139" i="1"/>
  <c r="G139" i="1" s="1"/>
  <c r="F147" i="1"/>
  <c r="G147" i="1" s="1"/>
  <c r="F155" i="1"/>
  <c r="G155" i="1" s="1"/>
  <c r="F163" i="1"/>
  <c r="G163" i="1" s="1"/>
  <c r="F81" i="1"/>
  <c r="G81" i="1" s="1"/>
  <c r="F89" i="1"/>
  <c r="G89" i="1" s="1"/>
  <c r="F97" i="1"/>
  <c r="G97" i="1" s="1"/>
  <c r="F105" i="1"/>
  <c r="G105" i="1" s="1"/>
  <c r="F113" i="1"/>
  <c r="G113" i="1" s="1"/>
  <c r="F121" i="1"/>
  <c r="G121" i="1" s="1"/>
  <c r="F13" i="1"/>
  <c r="G13" i="1" s="1"/>
  <c r="F21" i="1"/>
  <c r="G21" i="1" s="1"/>
  <c r="F29" i="1"/>
  <c r="G29" i="1" s="1"/>
  <c r="F37" i="1"/>
  <c r="G37" i="1" s="1"/>
  <c r="F45" i="1"/>
  <c r="G45" i="1" s="1"/>
  <c r="F141" i="1"/>
  <c r="G141" i="1" s="1"/>
  <c r="F91" i="1"/>
  <c r="G91" i="1" s="1"/>
  <c r="F15" i="1"/>
  <c r="G15" i="1" s="1"/>
  <c r="F134" i="1"/>
  <c r="G134" i="1" s="1"/>
  <c r="F92" i="1"/>
  <c r="G92" i="1" s="1"/>
  <c r="F24" i="1"/>
  <c r="G24" i="1" s="1"/>
  <c r="F132" i="1"/>
  <c r="G132" i="1" s="1"/>
  <c r="F140" i="1"/>
  <c r="G140" i="1" s="1"/>
  <c r="F148" i="1"/>
  <c r="G148" i="1" s="1"/>
  <c r="F156" i="1"/>
  <c r="G156" i="1" s="1"/>
  <c r="F164" i="1"/>
  <c r="G164" i="1" s="1"/>
  <c r="F82" i="1"/>
  <c r="G82" i="1" s="1"/>
  <c r="F90" i="1"/>
  <c r="G90" i="1" s="1"/>
  <c r="F98" i="1"/>
  <c r="G98" i="1" s="1"/>
  <c r="F106" i="1"/>
  <c r="G106" i="1" s="1"/>
  <c r="F114" i="1"/>
  <c r="G114" i="1" s="1"/>
  <c r="F122" i="1"/>
  <c r="G122" i="1" s="1"/>
  <c r="F14" i="1"/>
  <c r="G14" i="1" s="1"/>
  <c r="F22" i="1"/>
  <c r="G22" i="1" s="1"/>
  <c r="F46" i="1"/>
  <c r="G46" i="1" s="1"/>
  <c r="F165" i="1"/>
  <c r="G165" i="1" s="1"/>
  <c r="F123" i="1"/>
  <c r="G123" i="1" s="1"/>
  <c r="F84" i="1"/>
  <c r="G84" i="1" s="1"/>
  <c r="F116" i="1"/>
  <c r="G116" i="1" s="1"/>
  <c r="F40" i="1"/>
  <c r="G40" i="1" s="1"/>
  <c r="H127" i="1" l="1"/>
  <c r="H79" i="1"/>
</calcChain>
</file>

<file path=xl/sharedStrings.xml><?xml version="1.0" encoding="utf-8"?>
<sst xmlns="http://schemas.openxmlformats.org/spreadsheetml/2006/main" count="337" uniqueCount="181">
  <si>
    <t>LICITACIÓ</t>
  </si>
  <si>
    <t>OFERTA</t>
  </si>
  <si>
    <t>PRESSUPOST</t>
  </si>
  <si>
    <t>IMPORT</t>
  </si>
  <si>
    <t>IVA (21%)</t>
  </si>
  <si>
    <t>PRESSUPOST BASE DE LICITACIÓ</t>
  </si>
  <si>
    <t>IMPORT TOTAL</t>
  </si>
  <si>
    <t>UNITAT</t>
  </si>
  <si>
    <t>CONCEPTE</t>
  </si>
  <si>
    <t>PREU UNITARI</t>
  </si>
  <si>
    <t>AMIDAMENT TOTAL</t>
  </si>
  <si>
    <t>ut</t>
  </si>
  <si>
    <t>Preparació de cada mostra, per a qualsevol número d'assajos</t>
  </si>
  <si>
    <t>Determinació de la humitat natural.</t>
  </si>
  <si>
    <t>Determinació de la densitat aparent.</t>
  </si>
  <si>
    <t xml:space="preserve">Determinació del pes específic </t>
  </si>
  <si>
    <t>Determinació dels límits Atterberg</t>
  </si>
  <si>
    <t>Comprovació de no plasticitat</t>
  </si>
  <si>
    <t xml:space="preserve">Determinació de granulometria per tamisat           </t>
  </si>
  <si>
    <t xml:space="preserve">Determinació de granulometria per sedimentació           </t>
  </si>
  <si>
    <t>Assaig de compressió simple en sols</t>
  </si>
  <si>
    <t>Assaig de tall directe, sense consolidar i sense drenatge, sobre mostra inalterada</t>
  </si>
  <si>
    <t>Assaig de tall directe, consolidat i drenat, sobre mostra inalterada</t>
  </si>
  <si>
    <t>Assaig de tall directe, consolidat i sense drenatge, sobre mostra inalterada</t>
  </si>
  <si>
    <t>Assaig triaxial uu, sense consolidar i sense drenar, sobre mostra inalterada</t>
  </si>
  <si>
    <t>Assaig triaxial cu, sobre mostra inalterada, amb consolidació prèvia, ruptura sense drenatge i mesures de pressions intersticials</t>
  </si>
  <si>
    <t>Assaig triaxial cd. sobre mostra inalterada. amb consolidació prèvia i</t>
  </si>
  <si>
    <t>Assaig edomètric amb al menys set esglaons de càrrega i tres de descàrrega, i corbes de de consolidació-temps</t>
  </si>
  <si>
    <t>Assaig de col.lapsabilitat</t>
  </si>
  <si>
    <t>Assaig de l'inflament Lambe.</t>
  </si>
  <si>
    <t xml:space="preserve">Determinació de pressió d'inflamament </t>
  </si>
  <si>
    <t xml:space="preserve">Assaig d'inflamament lliure </t>
  </si>
  <si>
    <t xml:space="preserve">Determinació de la permeabilitat en aparell triaxial o edòmetre de gran  </t>
  </si>
  <si>
    <t xml:space="preserve">Assaig de dispersió o erosió interna (pin-hole)         </t>
  </si>
  <si>
    <t>Assaig Proctor normal</t>
  </si>
  <si>
    <t>Assaig Proctor modificat</t>
  </si>
  <si>
    <t>Assaig de compressió simple en roca, i/ tallat</t>
  </si>
  <si>
    <t>Assaig de compressió simple en roca, instrumentat amb bandes extensomètriques</t>
  </si>
  <si>
    <t>Assaig de tall sobre discontinuïtats en roca i/ tallat i preparació</t>
  </si>
  <si>
    <t>Assaig triaxial en roca i/ tallat</t>
  </si>
  <si>
    <t>Assaig Brasiler</t>
  </si>
  <si>
    <t>Assaig de càrrega puntual (Franklin).</t>
  </si>
  <si>
    <t>Determinació duresa Schmidt</t>
  </si>
  <si>
    <t>Determinació Slake Durability Index</t>
  </si>
  <si>
    <t>Determinació del percentatge d'absorció d'aigua</t>
  </si>
  <si>
    <t xml:space="preserve">Determinació quantitativa de carbonats  </t>
  </si>
  <si>
    <t>Determinació quantitativa de sulfats</t>
  </si>
  <si>
    <t>Determinació qualitativa de sulfats en sols o aigua</t>
  </si>
  <si>
    <t>Determinació quantitativa de matèria orgànica</t>
  </si>
  <si>
    <t xml:space="preserve"> Anàlisi químic complet d'aigua, per a determinar la seva agressivitat</t>
  </si>
  <si>
    <t>u</t>
  </si>
  <si>
    <t>Recàrrec per apertura d'accessos mitjaçant maquinària  o d'altres mitjans auxiliars en cada punt de reconeixemnt del terreny en que sigui precís i reposició</t>
  </si>
  <si>
    <t>Emplaçament de sonda, penetròmetre estàtic, piezocon o altres equips especials a cada punt a reconèixer que no precisi de mitjans especials o preparació prèvia del terreny amb mitjans auxiliars</t>
  </si>
  <si>
    <t>Emplaçament de penetròmetre dinàmic a cada punt a reconèixer que no precisi de mitjans especials o preparació prèvia del terreny amb mitjans auxiliars</t>
  </si>
  <si>
    <t>m</t>
  </si>
  <si>
    <t>Perforació a rotació en reblerts o sols, amb diàmetres comercials fins &lt; 120 mm amb extracció continua de testimoni de &gt; 70 mm i/ subministrament d'aigua</t>
  </si>
  <si>
    <t>Perforació a rotació o rotopercusió, amb diàmetres comercials 0 &lt;120mm en graves-bolos i/ subministrament d'aigua</t>
  </si>
  <si>
    <t>Perforació a rotació amb diàmetres comercials &lt; 120 mm en roques de duresa mitjana amb extracció de testimoni &gt; 70 mm i/ subministrament d'aigua</t>
  </si>
  <si>
    <t>Perforació a rotació amb diàmetres comercials  &lt; 120 mm, en roques de gran duresa amb extracció continua de testimoni i/ subministrament d'aigua</t>
  </si>
  <si>
    <t>Perforació a destrossa en qualsevol tipus de terreny, amb  diàmetre de fins 200 mm v fins 200 m de profunditat  i/ subministrament d'aigua</t>
  </si>
  <si>
    <t>Instal·lació i injecció amb beurada en el interior de sondeigs d'elements d'auscultació profunda</t>
  </si>
  <si>
    <t>Recàrrec per perforació inclinada, per a qualsevol inclinació i profunditat</t>
  </si>
  <si>
    <t>Assaig SPT.</t>
  </si>
  <si>
    <t>Testimoni parafinat de mes de 35 cm de longitud i 0&gt; 70 mm</t>
  </si>
  <si>
    <t>Recàrrec per presa de mostres inalterades o assaigs S.P.T..  A partir de 25m</t>
  </si>
  <si>
    <t>Presa de mostres d'aigua a l'interior d'un sondeig</t>
  </si>
  <si>
    <t xml:space="preserve">Caixa portatestimonis de cartró parafinat i/ transport a magatzem designat i </t>
  </si>
  <si>
    <t>Caixa portatestimonis de  plàstic i/  transport a magatzem designat i fotografia a color</t>
  </si>
  <si>
    <t>Caixa portatestimonis de parafina (3 metres per caixa).</t>
  </si>
  <si>
    <t>Tub ranurat de pvc, diàmetre útil 60-100 mm, col·locat a l'interior d'un sondeig, enganxat o roscat</t>
  </si>
  <si>
    <t>Arqueta i tapa metàl·lica de protecció de boca de sondeig, fixada al terreny amb morter de ciment</t>
  </si>
  <si>
    <t>Mesura del nivell piezomètric a cada sondeig acabat, desprès de realitzat al menys un bombament</t>
  </si>
  <si>
    <t>Testificació de sondejos</t>
  </si>
  <si>
    <t>Penetració estàtica</t>
  </si>
  <si>
    <t>km</t>
  </si>
  <si>
    <t>Presa de mostres en bloc, en qualsevol tipus de terreny, excepte roca</t>
  </si>
  <si>
    <t>Arqueta per a protecció d'elements d'instrumentació</t>
  </si>
  <si>
    <t>Canonada d'inclinòmetre doblement ranurada en alumini anoditzat</t>
  </si>
  <si>
    <t>Vareta d'acer de 25mm de diàmetre per a referència topogràfica profunda i\ maniguets d'entrocament i vaïna de protecció exterior.</t>
  </si>
  <si>
    <t>Fita de control topogràfic en acer inoxidable per a mesures de precisió i arqueta metalica amb tapes</t>
  </si>
  <si>
    <t>Fita d'anivellament de formigó hm-20 de 30x30x30cm amb clau per al control topogràfic d'assentaments</t>
  </si>
  <si>
    <t>Piezòmetre de corda vibrant completament instl·lat a profunditats compreses entre 5 i 20m i cablejat fins caseta de control</t>
  </si>
  <si>
    <t>Canonada per a piezòmetre obert de 51mm de pvc i engravillat</t>
  </si>
  <si>
    <t>Jornada d'equip de topogràfica format per topògraf, auxiliar (ajudant) i equips</t>
  </si>
  <si>
    <t>Regleta d'anivellació per al seu control topogràfic d'edificis</t>
  </si>
  <si>
    <t>Prisma per a medició amb teodolit motoritzat</t>
  </si>
  <si>
    <t>Suministre, muntatge i manteniment de teodolit automàtic programable i motoritzat</t>
  </si>
  <si>
    <t>Pern de convergència per a cinta extensomètrica de mesura de convergències en túnel</t>
  </si>
  <si>
    <t>Cable per a centralització de sensors en túnel</t>
  </si>
  <si>
    <t>Trepant en solera de túnel</t>
  </si>
  <si>
    <t>En aquest full de càlcul únicament s’ha d’emplenar el pressupost (sense IVA) de l’oferta, ubicat a la cel·la G3 i d'emplenament de cel·la de color groc. L’import de l’IVA, l’import total de l’oferta i els preus unitaris de cada operació i unitat complementària s’emplenen automàticament mitjançant fórmula.</t>
  </si>
  <si>
    <t>Recarrec per perforació a rotació en qualsevol tipus de terreny, amb recuperació de testimoni mitjançant sistema "wire line" i diametre minim a partir de 100 m</t>
  </si>
  <si>
    <t>Recàrrec per perforació amb extracció continua de testimoni en qualsveol terreny entre 25 i 50 m de profunditat, excepte si es perfora amb "wire line"</t>
  </si>
  <si>
    <t>Recàrrec per perforació amb extracció continua de testimoni en qualsveol terreny entre 50 i 100 m de profunditat, excepte si es perfora amb "wire line"</t>
  </si>
  <si>
    <t>Recàrrec per perforació amb extracció continua de testimoni en qualsveol terreny per mes de 100 m de profunditat, excepte si es perfora amb "wire line"</t>
  </si>
  <si>
    <t>Recarrec addicional per perforació amb diàmetre superior a 120 mm</t>
  </si>
  <si>
    <t>Recarrer per perforació triple</t>
  </si>
  <si>
    <t>Recarrer per perforació inclinada en sentit ascendent per a qualsevol…</t>
  </si>
  <si>
    <t>Recarrec per enregistrament continu de paràmetres de perforació</t>
  </si>
  <si>
    <t>Presa de mostra inalterada amb presamostres de tipus obert.</t>
  </si>
  <si>
    <t>Presa de mostra inalterada amb presamostres de tipus pistó o Shelby. ASTM D 1587.</t>
  </si>
  <si>
    <t>Assaig de permeabilitat LUGEON fins a 100 m de profunditat.</t>
  </si>
  <si>
    <t>Assaig de permeabilitat LUGEON a partir de 100 m de profunditat.</t>
  </si>
  <si>
    <t xml:space="preserve">Assaig de permeabilitat LEFRANC </t>
  </si>
  <si>
    <t>Bombament complert i control de recuperació del nivell piezomètric en sondeig acabat, fins a 50 m de profunditat.</t>
  </si>
  <si>
    <t>Bombament complert i control de recuperació del nivell piezomètric en sondeig acabat, a partir de 50 m de profunditat.</t>
  </si>
  <si>
    <t>Assaig presiometric amb cicle intermig de càrrega-descarrega</t>
  </si>
  <si>
    <t>Assaig dilatomètrc en sols amb sonda plana (pressió maxima 2 mpa)</t>
  </si>
  <si>
    <t>Assaig vane test a l'interior d'in sondeig</t>
  </si>
  <si>
    <t>Penetració dinamica DPSH</t>
  </si>
  <si>
    <t>Penetració estàtica CPTU (piezocono) amb mesura i enregistrament continu de resistencia en punta, fuste i pressió intersticial</t>
  </si>
  <si>
    <t>Assaig de dissipació de pressions intersticials (maxim 1 hora)</t>
  </si>
  <si>
    <t>Sondeig electric vertical (SEV) de fins 400 m d'apertura</t>
  </si>
  <si>
    <t>Sondeig electric vertical (SEV) de mes de 400 m d'apertura</t>
  </si>
  <si>
    <t>Prospecció mitjançant tomografia elèctrica, utilitzant dispositius electròdics focalitzats, amb espaiat entre electròdes de màxim 2 metres. Processat e interpretació.</t>
  </si>
  <si>
    <t>Perfil sísmic de refracció amb implantació de 50 m de longitud mínima, registre d'anada i tornada i dispositiu de 24 geofons amb realització d'almenys 5 tirs.</t>
  </si>
  <si>
    <t>Perfil sísmic de refracció amb implantació de 100 m de longitud mínima, registre d'anada i tornada i dispositiu de 24 geofons amb realització d'almenys 5 tirs.</t>
  </si>
  <si>
    <t>Perfil sísmic de reflexió amb dispositiu de mitjana mínim de 24 canals i tècnica cdp, espaiat mínim entre geofons de 5 m, energia mitjançant cartutxos adequats o explosius especials tipus pirotècnic i presa de dades. Processat e interpretació.</t>
  </si>
  <si>
    <t>Perfil de sismica passiva amb implantació lineal de 24 geofons espaiats de 1 a 5 m</t>
  </si>
  <si>
    <t>Sondeig electromagnetic en el domini de temps (sedt), amb bucle de mesura de fins 100 m x 100 m</t>
  </si>
  <si>
    <t>Prospecció amb geo-radar amb registre continu i presa de dades. Processat</t>
  </si>
  <si>
    <t>Testificació geofísica de sondejos, amb registre de descens i ascens, mitjançant tècniques radioactives, elèctriques, sòniques d'ona completa, termometria o calibre de 3 braços.</t>
  </si>
  <si>
    <t>Testificació geofísica de sondejos, amb registre de flux mitjançant sonda de tipus micromolinete (tres passades en ascens i descens) o registre de la orientació de les discontinuitats amb sonda teleacustica y ópitca o un altre.</t>
  </si>
  <si>
    <t>Calicata manual o mecanica, de 3 m de profunditat i fotografies.</t>
  </si>
  <si>
    <t>Presa de dades en sac en calicata, cantera o zona canterable, acopi o altres punts, de mes de 60 kg.</t>
  </si>
  <si>
    <t>Presa de testimonis en roca "in situ" amb màquina treutestimonis o tallat de bloc</t>
  </si>
  <si>
    <t>Estació de mesura de discontinuitats planars en macisos rocosos i les operacions de preparació de les superficies estructurals.</t>
  </si>
  <si>
    <t>Recarrec per realitzacio de penetrometre dinàmic en via i tots els mitjans auxiliars necessaris</t>
  </si>
  <si>
    <t>Assaig de càrrega amb placa de f=50/60 cm i tots els mitjans auxiliars necessaris, dispositiu de reacció i fotografies en color</t>
  </si>
  <si>
    <t>Assaig de carrega amb placa a via, amb diàmetre fins 60 cm i excavació i reposició. Fotografies en color i tots els mitjans auxiliars necessaris</t>
  </si>
  <si>
    <t>Reacció necessaria per assaig de carrega amb placa a via.</t>
  </si>
  <si>
    <t>Prospecció amb geo-radar multifreqüencia amb registre continu, processat.</t>
  </si>
  <si>
    <t>Assaig de càrrega amb placa dinàmica de 300 mm segons norma UNE 103807-2</t>
  </si>
  <si>
    <t>Testificació sísmica en sondeig (down-hole) amb geofons de tres components, de tres registres independents a cada posició del geòfon, espaiats 1 metres</t>
  </si>
  <si>
    <t>Testificació sísmica en sondeig (cross-hole) amb martell especial per a ones s i registre de dos tirs independents per geòfon, espaiats 1 metre.</t>
  </si>
  <si>
    <t>Determinació de granulometria per tamisat en TOT-Ú (mostres en sac)</t>
  </si>
  <si>
    <t>Determinació d'equivalencia de sorra</t>
  </si>
  <si>
    <t>Determinació CBR de laboratori, sense incloure Proctor.</t>
  </si>
  <si>
    <t>Assaig de desgastament Els Angels</t>
  </si>
  <si>
    <t>Determinació de l'estabilitat dels àrids i fragments de roca enfront a l'acció del desmoronament en aigua</t>
  </si>
  <si>
    <t>Anàlisi mineralògic mitjançant difracció de rajos X.</t>
  </si>
  <si>
    <t>Anàlisi petrogràfic mitjançant làmina prima i preparació de la lamina</t>
  </si>
  <si>
    <t>Determinació de la velocitat sonica en testimonis</t>
  </si>
  <si>
    <t>Determinació de l'estabilitat dels àrids en front a l'acció de les solucions de sulfat sòdic o magnesic (5 cicles)</t>
  </si>
  <si>
    <t>Vareta d'hacer inoxidable per a extensometres i vaina de PVC i elements d'unió.</t>
  </si>
  <si>
    <t>Placa d'assentament, amb un metre de vareta, canonada de protecció de PVC o formigó i referencia topogràfica inoxidable.</t>
  </si>
  <si>
    <t>Cel·lula de pressió de 3 mpa de rang i precisiño de 0,5% de fons d'escala i p.p. de cablejat, instal·lació i centralització en armari d'intemperie.</t>
  </si>
  <si>
    <t>Caseta de control i instal·lació de panells.</t>
  </si>
  <si>
    <t>Mobilització d'equip de perforació en superficie</t>
  </si>
  <si>
    <t>Emplaçament d'equip de perforació en punts d'instal·lació de piezòmetres, incliòmetres, extensòmetres o bases profundes.</t>
  </si>
  <si>
    <t>Perforació desde superficie a destrossa amb 116 mm o inferior i montatge cimentat i instal·lat en arquetes de referencia d'anivellament, inclinòmetre, extensometres, piezòmetres segons correspongui</t>
  </si>
  <si>
    <t>Electronivell muntat en barres rígides de 2 m totalment instal·lat</t>
  </si>
  <si>
    <t>Mesurador de juntes / fissures en dos dimensions (obertura i cizallament) amb transductors de desplaçament centralitzat</t>
  </si>
  <si>
    <t>Xapa d'hacer perforat de 2 mm de gruix, amb perforacions de 20 mm de diàmetre i dimensions 100x100 cm</t>
  </si>
  <si>
    <t>Diana de punteria per a mesures de convergencia per sistema de lectura amb làser en túnel.</t>
  </si>
  <si>
    <t>Muntatge d'un pern o diana de punteria per a convergencia en túnel.</t>
  </si>
  <si>
    <t>Perforació a l'interior del túnel de 116 mm o inferior i muntatge, cimentat i instal·lat  per a extensòmetres</t>
  </si>
  <si>
    <t>Vareta d'acer per a recrescut de placa de seient i p.p. de maniguets d'unió en túnel.</t>
  </si>
  <si>
    <t>Canonada de PVC per a extensometre incremental amb marques ABS en túnel</t>
  </si>
  <si>
    <t>Cèl·lula elèctrica de mesura de carga d'ancoratges, de 1500 kN de capacitat i 5 km de precisió en túnel.</t>
  </si>
  <si>
    <t>Parella de cèl·lules de pressió radial de 5 mpa de rang i tangencial de 35 mpa de rang i precisió de 0,5 % en túnel.</t>
  </si>
  <si>
    <t>Cèl·lula de pressió total de 5 mpa de rang i precisió de 0,5 % de fons</t>
  </si>
  <si>
    <t>Extensómetre de corda vibrant de sensibilitat 1x10-6 mm i rang 3x10-3 mm en túnel.</t>
  </si>
  <si>
    <t>Vareta d'acer de 25 mm de diàmetre per a referencia topogràfica profunda i maniguets d'entroncament i vaina de protecció exterior en túnel.</t>
  </si>
  <si>
    <t>Capçal automatitzat per a extensòmetre de vareta simple en túnel.</t>
  </si>
  <si>
    <t>Element de fons per a vareta extensomètrica en túnel.</t>
  </si>
  <si>
    <t>Punt de centralització en armari estanc per a lectura de senyal de sensor amb protecció IP55 en túnel.</t>
  </si>
  <si>
    <t>Assaig de comprobació en buits en el revestiment de la volta amb georadar i p.p. del corresponent informe</t>
  </si>
  <si>
    <t>Lectura manual d'instrumentació geotècnica</t>
  </si>
  <si>
    <t>Lectura manual d'instrumentació geotècnica amb pernocta</t>
  </si>
  <si>
    <t>Informe de resultats de les investigacions, assaigs, instrumentació…</t>
  </si>
  <si>
    <t>Dinaplaca 600 mm</t>
  </si>
  <si>
    <t>PA</t>
  </si>
  <si>
    <t>Partida alçada a justificar per a petites despeses</t>
  </si>
  <si>
    <t>ASSAIG DE CAMP</t>
  </si>
  <si>
    <t>ASSAIGS DE LABORATORI</t>
  </si>
  <si>
    <t>INSTRUMENTACIÓ GEOTÈCNICA I AUSCULTACIÓ</t>
  </si>
  <si>
    <t>PREU UNITARI OFERT</t>
  </si>
  <si>
    <t>TOTAL OFERT</t>
  </si>
  <si>
    <t>QUADRE DE PREUS.PTOP-2026-50.LOT 1.Investigació geotècnica. Assaigs de camp, assaigs de laboratori i auscultació</t>
  </si>
  <si>
    <t>Les partides alçades no estan subjectes a baixa.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</si>
</sst>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b/>
      <u/>
      <sz val="14"/>
      <color theme="0"/>
      <name val="Arial"/>
      <family val="2"/>
    </font>
    <font>
      <b/>
      <sz val="16"/>
      <name val="Arial"/>
      <family val="2"/>
    </font>
    <font>
      <b/>
      <sz val="16"/>
      <color rgb="FFFFFFFF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F81BD"/>
        <bgColor rgb="FF4F81BD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44" fontId="3" fillId="0" borderId="0" xfId="1" applyFont="1" applyAlignment="1" applyProtection="1">
      <alignment horizontal="center" vertical="center"/>
      <protection hidden="1"/>
    </xf>
    <xf numFmtId="44" fontId="3" fillId="0" borderId="0" xfId="1" applyFont="1" applyAlignment="1" applyProtection="1">
      <alignment vertical="center"/>
      <protection locked="0"/>
    </xf>
    <xf numFmtId="0" fontId="0" fillId="0" borderId="0" xfId="0" applyProtection="1">
      <protection locked="0"/>
    </xf>
    <xf numFmtId="44" fontId="3" fillId="2" borderId="3" xfId="1" applyFont="1" applyFill="1" applyBorder="1" applyAlignment="1" applyProtection="1">
      <alignment vertical="center"/>
      <protection hidden="1"/>
    </xf>
    <xf numFmtId="44" fontId="3" fillId="0" borderId="4" xfId="1" applyFont="1" applyBorder="1" applyAlignment="1" applyProtection="1">
      <alignment vertical="center"/>
      <protection hidden="1"/>
    </xf>
    <xf numFmtId="44" fontId="3" fillId="3" borderId="3" xfId="1" applyFont="1" applyFill="1" applyBorder="1" applyAlignment="1" applyProtection="1">
      <alignment vertical="center"/>
      <protection locked="0"/>
    </xf>
    <xf numFmtId="44" fontId="3" fillId="2" borderId="9" xfId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locked="0"/>
    </xf>
    <xf numFmtId="49" fontId="5" fillId="5" borderId="11" xfId="0" applyNumberFormat="1" applyFont="1" applyFill="1" applyBorder="1" applyAlignment="1" applyProtection="1">
      <alignment vertical="center"/>
      <protection hidden="1"/>
    </xf>
    <xf numFmtId="0" fontId="5" fillId="5" borderId="12" xfId="0" applyFont="1" applyFill="1" applyBorder="1" applyAlignment="1" applyProtection="1">
      <alignment horizontal="center" vertical="center" wrapText="1"/>
      <protection hidden="1"/>
    </xf>
    <xf numFmtId="0" fontId="5" fillId="5" borderId="13" xfId="0" applyFont="1" applyFill="1" applyBorder="1" applyAlignment="1" applyProtection="1">
      <alignment horizontal="center" vertical="center" wrapText="1"/>
      <protection hidden="1"/>
    </xf>
    <xf numFmtId="44" fontId="5" fillId="6" borderId="13" xfId="1" applyFont="1" applyFill="1" applyBorder="1" applyAlignment="1" applyProtection="1">
      <alignment horizontal="center" vertical="center" wrapText="1"/>
      <protection hidden="1"/>
    </xf>
    <xf numFmtId="4" fontId="7" fillId="0" borderId="13" xfId="0" applyNumberFormat="1" applyFont="1" applyBorder="1" applyAlignment="1" applyProtection="1">
      <alignment horizontal="center" vertical="center"/>
      <protection hidden="1"/>
    </xf>
    <xf numFmtId="44" fontId="3" fillId="0" borderId="16" xfId="1" applyFont="1" applyBorder="1" applyAlignment="1" applyProtection="1">
      <alignment horizontal="right" vertical="center"/>
      <protection hidden="1"/>
    </xf>
    <xf numFmtId="44" fontId="0" fillId="0" borderId="0" xfId="0" applyNumberFormat="1" applyProtection="1"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164" fontId="8" fillId="0" borderId="18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164" fontId="8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 applyProtection="1">
      <alignment horizontal="center" vertical="center" wrapText="1"/>
      <protection hidden="1"/>
    </xf>
    <xf numFmtId="4" fontId="7" fillId="0" borderId="0" xfId="0" applyNumberFormat="1" applyFont="1" applyBorder="1" applyAlignment="1" applyProtection="1">
      <alignment horizontal="center" vertical="center"/>
      <protection hidden="1"/>
    </xf>
    <xf numFmtId="44" fontId="3" fillId="0" borderId="0" xfId="1" applyFont="1" applyBorder="1" applyAlignment="1" applyProtection="1">
      <alignment horizontal="right" vertical="center"/>
      <protection hidden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49" fontId="4" fillId="4" borderId="6" xfId="0" applyNumberFormat="1" applyFont="1" applyFill="1" applyBorder="1" applyAlignment="1" applyProtection="1">
      <alignment horizontal="center" vertical="center"/>
      <protection hidden="1"/>
    </xf>
    <xf numFmtId="49" fontId="4" fillId="4" borderId="10" xfId="0" applyNumberFormat="1" applyFont="1" applyFill="1" applyBorder="1" applyAlignment="1" applyProtection="1">
      <alignment horizontal="center" vertical="center"/>
      <protection hidden="1"/>
    </xf>
    <xf numFmtId="0" fontId="6" fillId="7" borderId="14" xfId="0" applyFont="1" applyFill="1" applyBorder="1" applyAlignment="1" applyProtection="1">
      <alignment horizontal="center" vertical="center" wrapText="1"/>
      <protection hidden="1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6" fillId="7" borderId="1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locked="0"/>
    </xf>
    <xf numFmtId="44" fontId="3" fillId="0" borderId="3" xfId="1" applyFont="1" applyFill="1" applyBorder="1" applyAlignment="1" applyProtection="1">
      <alignment vertical="center"/>
      <protection hidden="1"/>
    </xf>
    <xf numFmtId="44" fontId="3" fillId="0" borderId="2" xfId="1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top" wrapText="1"/>
    </xf>
    <xf numFmtId="44" fontId="11" fillId="2" borderId="13" xfId="1" applyFont="1" applyFill="1" applyBorder="1"/>
    <xf numFmtId="164" fontId="10" fillId="2" borderId="13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3C6E-B706-42F9-8B06-0A0A42C6EC9C}">
  <dimension ref="A2:O174"/>
  <sheetViews>
    <sheetView tabSelected="1" workbookViewId="0">
      <selection activeCell="G3" sqref="G3"/>
    </sheetView>
  </sheetViews>
  <sheetFormatPr defaultColWidth="9.109375" defaultRowHeight="14.4" x14ac:dyDescent="0.3"/>
  <cols>
    <col min="1" max="1" width="17" style="6" customWidth="1"/>
    <col min="2" max="2" width="48.6640625" style="6" customWidth="1"/>
    <col min="3" max="3" width="19.109375" style="6" customWidth="1"/>
    <col min="4" max="4" width="27.5546875" style="6" customWidth="1"/>
    <col min="5" max="5" width="28.109375" style="6" customWidth="1"/>
    <col min="6" max="6" width="30.109375" style="6" customWidth="1"/>
    <col min="7" max="7" width="27.88671875" style="6" customWidth="1"/>
    <col min="8" max="8" width="9.109375" style="6" hidden="1" customWidth="1"/>
    <col min="9" max="9" width="11.44140625" style="6" bestFit="1" customWidth="1"/>
    <col min="10" max="10" width="9.109375" style="6"/>
    <col min="11" max="11" width="11.77734375" style="6" bestFit="1" customWidth="1"/>
    <col min="12" max="12" width="11" style="6" bestFit="1" customWidth="1"/>
    <col min="13" max="13" width="14.88671875" style="6" bestFit="1" customWidth="1"/>
    <col min="14" max="14" width="12.44140625" style="6" bestFit="1" customWidth="1"/>
    <col min="15" max="15" width="10.5546875" style="6" bestFit="1" customWidth="1"/>
    <col min="16" max="16384" width="9.109375" style="6"/>
  </cols>
  <sheetData>
    <row r="2" spans="1:15" ht="21" thickBot="1" x14ac:dyDescent="0.4">
      <c r="A2" s="1"/>
      <c r="B2" s="1"/>
      <c r="C2" s="2"/>
      <c r="D2" s="3"/>
      <c r="E2" s="4" t="s">
        <v>0</v>
      </c>
      <c r="F2" s="5"/>
      <c r="G2" s="4" t="s">
        <v>1</v>
      </c>
    </row>
    <row r="3" spans="1:15" ht="21" thickBot="1" x14ac:dyDescent="0.4">
      <c r="A3" s="1"/>
      <c r="B3" s="1"/>
      <c r="C3" s="37" t="s">
        <v>2</v>
      </c>
      <c r="D3" s="38"/>
      <c r="E3" s="49">
        <v>911581.20000000019</v>
      </c>
      <c r="F3" s="8" t="s">
        <v>3</v>
      </c>
      <c r="G3" s="9"/>
      <c r="K3" s="18"/>
    </row>
    <row r="4" spans="1:15" ht="21" thickBot="1" x14ac:dyDescent="0.4">
      <c r="A4" s="1"/>
      <c r="B4" s="1"/>
      <c r="C4" s="39" t="s">
        <v>4</v>
      </c>
      <c r="D4" s="40"/>
      <c r="E4" s="7">
        <f>ROUND(E3*0.21,2)</f>
        <v>191432.05</v>
      </c>
      <c r="F4" s="8" t="s">
        <v>4</v>
      </c>
      <c r="G4" s="7">
        <f>ROUND(G3*0.21,2)</f>
        <v>0</v>
      </c>
    </row>
    <row r="5" spans="1:15" ht="21" thickBot="1" x14ac:dyDescent="0.4">
      <c r="A5" s="1"/>
      <c r="B5" s="1"/>
      <c r="C5" s="41" t="s">
        <v>5</v>
      </c>
      <c r="D5" s="42"/>
      <c r="E5" s="10">
        <f>E4+E3</f>
        <v>1103013.2500000002</v>
      </c>
      <c r="F5" s="8" t="s">
        <v>6</v>
      </c>
      <c r="G5" s="7">
        <f>G4+G3</f>
        <v>0</v>
      </c>
    </row>
    <row r="6" spans="1:15" ht="21" thickBot="1" x14ac:dyDescent="0.4">
      <c r="A6" s="1"/>
      <c r="B6" s="1"/>
      <c r="C6" s="1"/>
      <c r="D6" s="1"/>
      <c r="E6" s="11"/>
      <c r="F6" s="1"/>
      <c r="G6" s="1"/>
    </row>
    <row r="7" spans="1:15" ht="18" thickBot="1" x14ac:dyDescent="0.35">
      <c r="A7" s="43" t="s">
        <v>179</v>
      </c>
      <c r="B7" s="43"/>
      <c r="C7" s="43"/>
      <c r="D7" s="43"/>
      <c r="E7" s="43"/>
      <c r="F7" s="43"/>
      <c r="G7" s="44"/>
    </row>
    <row r="8" spans="1:15" ht="37.5" customHeight="1" x14ac:dyDescent="0.3">
      <c r="A8" s="12" t="s">
        <v>7</v>
      </c>
      <c r="B8" s="13" t="s">
        <v>8</v>
      </c>
      <c r="C8" s="14" t="s">
        <v>9</v>
      </c>
      <c r="D8" s="14" t="s">
        <v>10</v>
      </c>
      <c r="E8" s="15" t="s">
        <v>6</v>
      </c>
      <c r="F8" s="15" t="s">
        <v>177</v>
      </c>
      <c r="G8" s="15" t="s">
        <v>178</v>
      </c>
    </row>
    <row r="9" spans="1:15" ht="19.5" customHeight="1" x14ac:dyDescent="0.3">
      <c r="A9" s="45" t="s">
        <v>174</v>
      </c>
      <c r="B9" s="45"/>
      <c r="C9" s="46"/>
      <c r="D9" s="46"/>
      <c r="E9" s="46"/>
      <c r="F9" s="45"/>
      <c r="G9" s="47"/>
    </row>
    <row r="10" spans="1:15" ht="51" customHeight="1" x14ac:dyDescent="0.3">
      <c r="A10" s="19" t="s">
        <v>50</v>
      </c>
      <c r="B10" s="20" t="s">
        <v>51</v>
      </c>
      <c r="C10" s="22">
        <v>298.5</v>
      </c>
      <c r="D10" s="25">
        <v>55</v>
      </c>
      <c r="E10" s="16">
        <f>C10*D10</f>
        <v>16417.5</v>
      </c>
      <c r="F10" s="17" t="str">
        <f>IF($G$3&lt;&gt;"",C10*($G$3/$E$3),"- €")</f>
        <v>- €</v>
      </c>
      <c r="G10" s="17" t="str">
        <f>IF($G$3&lt;&gt;"",F10*D10,"- €")</f>
        <v>- €</v>
      </c>
      <c r="L10" s="18"/>
      <c r="M10" s="18"/>
      <c r="N10" s="18"/>
      <c r="O10" s="18"/>
    </row>
    <row r="11" spans="1:15" ht="55.2" x14ac:dyDescent="0.3">
      <c r="A11" s="19" t="s">
        <v>11</v>
      </c>
      <c r="B11" s="21" t="s">
        <v>52</v>
      </c>
      <c r="C11" s="23">
        <v>95.27</v>
      </c>
      <c r="D11" s="26">
        <v>38</v>
      </c>
      <c r="E11" s="16">
        <f t="shared" ref="E11:E95" si="0">C11*D11</f>
        <v>3620.2599999999998</v>
      </c>
      <c r="F11" s="17" t="str">
        <f t="shared" ref="F11:F95" si="1">IF($G$3&lt;&gt;"",C11*($G$3/$E$3),"- €")</f>
        <v>- €</v>
      </c>
      <c r="G11" s="17" t="str">
        <f>IF($G$3&lt;&gt;"",F11*D11,"- €")</f>
        <v>- €</v>
      </c>
    </row>
    <row r="12" spans="1:15" ht="46.5" customHeight="1" x14ac:dyDescent="0.3">
      <c r="A12" s="19" t="s">
        <v>11</v>
      </c>
      <c r="B12" s="21" t="s">
        <v>53</v>
      </c>
      <c r="C12" s="23">
        <v>45.63</v>
      </c>
      <c r="D12" s="26">
        <v>29</v>
      </c>
      <c r="E12" s="16">
        <f t="shared" si="0"/>
        <v>1323.27</v>
      </c>
      <c r="F12" s="17" t="str">
        <f t="shared" si="1"/>
        <v>- €</v>
      </c>
      <c r="G12" s="17" t="str">
        <f t="shared" ref="G12:H81" si="2">IF($G$3&lt;&gt;"",F12*D12,"- €")</f>
        <v>- €</v>
      </c>
    </row>
    <row r="13" spans="1:15" ht="44.25" customHeight="1" x14ac:dyDescent="0.3">
      <c r="A13" s="19" t="s">
        <v>54</v>
      </c>
      <c r="B13" s="21" t="s">
        <v>55</v>
      </c>
      <c r="C13" s="23">
        <v>57.09</v>
      </c>
      <c r="D13" s="26">
        <v>275</v>
      </c>
      <c r="E13" s="16">
        <f t="shared" si="0"/>
        <v>15699.750000000002</v>
      </c>
      <c r="F13" s="17" t="str">
        <f t="shared" si="1"/>
        <v>- €</v>
      </c>
      <c r="G13" s="17" t="str">
        <f t="shared" si="2"/>
        <v>- €</v>
      </c>
    </row>
    <row r="14" spans="1:15" ht="41.4" x14ac:dyDescent="0.3">
      <c r="A14" s="19" t="s">
        <v>54</v>
      </c>
      <c r="B14" s="21" t="s">
        <v>56</v>
      </c>
      <c r="C14" s="23">
        <v>101.61</v>
      </c>
      <c r="D14" s="26">
        <v>275</v>
      </c>
      <c r="E14" s="16">
        <f t="shared" si="0"/>
        <v>27942.75</v>
      </c>
      <c r="F14" s="17" t="str">
        <f t="shared" si="1"/>
        <v>- €</v>
      </c>
      <c r="G14" s="17" t="str">
        <f t="shared" si="2"/>
        <v>- €</v>
      </c>
    </row>
    <row r="15" spans="1:15" ht="41.4" x14ac:dyDescent="0.3">
      <c r="A15" s="19" t="s">
        <v>54</v>
      </c>
      <c r="B15" s="21" t="s">
        <v>57</v>
      </c>
      <c r="C15" s="23">
        <v>76.180000000000007</v>
      </c>
      <c r="D15" s="26">
        <v>275</v>
      </c>
      <c r="E15" s="16">
        <f t="shared" si="0"/>
        <v>20949.500000000004</v>
      </c>
      <c r="F15" s="17" t="str">
        <f t="shared" si="1"/>
        <v>- €</v>
      </c>
      <c r="G15" s="17" t="str">
        <f t="shared" si="2"/>
        <v>- €</v>
      </c>
    </row>
    <row r="16" spans="1:15" ht="41.4" x14ac:dyDescent="0.3">
      <c r="A16" s="19" t="s">
        <v>54</v>
      </c>
      <c r="B16" s="21" t="s">
        <v>58</v>
      </c>
      <c r="C16" s="23">
        <v>91.39</v>
      </c>
      <c r="D16" s="26">
        <v>438</v>
      </c>
      <c r="E16" s="16">
        <f t="shared" si="0"/>
        <v>40028.82</v>
      </c>
      <c r="F16" s="17" t="str">
        <f t="shared" si="1"/>
        <v>- €</v>
      </c>
      <c r="G16" s="17" t="str">
        <f t="shared" si="2"/>
        <v>- €</v>
      </c>
    </row>
    <row r="17" spans="1:7" ht="41.4" x14ac:dyDescent="0.3">
      <c r="A17" s="19" t="s">
        <v>54</v>
      </c>
      <c r="B17" s="21" t="s">
        <v>59</v>
      </c>
      <c r="C17" s="23">
        <v>46.2</v>
      </c>
      <c r="D17" s="26">
        <v>256</v>
      </c>
      <c r="E17" s="16">
        <f t="shared" si="0"/>
        <v>11827.2</v>
      </c>
      <c r="F17" s="17" t="str">
        <f t="shared" si="1"/>
        <v>- €</v>
      </c>
      <c r="G17" s="17" t="str">
        <f t="shared" si="2"/>
        <v>- €</v>
      </c>
    </row>
    <row r="18" spans="1:7" ht="27.6" x14ac:dyDescent="0.3">
      <c r="A18" s="19" t="s">
        <v>54</v>
      </c>
      <c r="B18" s="21" t="s">
        <v>60</v>
      </c>
      <c r="C18" s="23">
        <v>42.88</v>
      </c>
      <c r="D18" s="26">
        <v>45</v>
      </c>
      <c r="E18" s="16">
        <f t="shared" si="0"/>
        <v>1929.6000000000001</v>
      </c>
      <c r="F18" s="17" t="str">
        <f t="shared" si="1"/>
        <v>- €</v>
      </c>
      <c r="G18" s="17" t="str">
        <f t="shared" si="2"/>
        <v>- €</v>
      </c>
    </row>
    <row r="19" spans="1:7" ht="27.6" x14ac:dyDescent="0.3">
      <c r="A19" s="19" t="s">
        <v>54</v>
      </c>
      <c r="B19" s="21" t="s">
        <v>61</v>
      </c>
      <c r="C19" s="23">
        <v>69.849999999999994</v>
      </c>
      <c r="D19" s="26">
        <v>77</v>
      </c>
      <c r="E19" s="16">
        <f t="shared" si="0"/>
        <v>5378.45</v>
      </c>
      <c r="F19" s="17" t="str">
        <f t="shared" si="1"/>
        <v>- €</v>
      </c>
      <c r="G19" s="17" t="str">
        <f t="shared" si="2"/>
        <v>- €</v>
      </c>
    </row>
    <row r="20" spans="1:7" ht="41.4" x14ac:dyDescent="0.3">
      <c r="A20" s="19" t="s">
        <v>54</v>
      </c>
      <c r="B20" s="21" t="s">
        <v>91</v>
      </c>
      <c r="C20" s="23">
        <v>13.73</v>
      </c>
      <c r="D20" s="26">
        <v>77</v>
      </c>
      <c r="E20" s="16">
        <f t="shared" si="0"/>
        <v>1057.21</v>
      </c>
      <c r="F20" s="17" t="str">
        <f t="shared" si="1"/>
        <v>- €</v>
      </c>
      <c r="G20" s="17" t="str">
        <f t="shared" si="2"/>
        <v>- €</v>
      </c>
    </row>
    <row r="21" spans="1:7" ht="41.4" x14ac:dyDescent="0.3">
      <c r="A21" s="19" t="s">
        <v>54</v>
      </c>
      <c r="B21" s="21" t="s">
        <v>92</v>
      </c>
      <c r="C21" s="23">
        <v>13.13</v>
      </c>
      <c r="D21" s="26">
        <v>77</v>
      </c>
      <c r="E21" s="16">
        <f t="shared" si="0"/>
        <v>1011.0100000000001</v>
      </c>
      <c r="F21" s="17" t="str">
        <f t="shared" si="1"/>
        <v>- €</v>
      </c>
      <c r="G21" s="17" t="str">
        <f t="shared" si="2"/>
        <v>- €</v>
      </c>
    </row>
    <row r="22" spans="1:7" ht="41.4" x14ac:dyDescent="0.3">
      <c r="A22" s="19" t="s">
        <v>11</v>
      </c>
      <c r="B22" s="21" t="s">
        <v>93</v>
      </c>
      <c r="C22" s="23">
        <v>26.65</v>
      </c>
      <c r="D22" s="26">
        <v>77</v>
      </c>
      <c r="E22" s="16">
        <f t="shared" si="0"/>
        <v>2052.0499999999997</v>
      </c>
      <c r="F22" s="17" t="str">
        <f t="shared" si="1"/>
        <v>- €</v>
      </c>
      <c r="G22" s="17" t="str">
        <f t="shared" si="2"/>
        <v>- €</v>
      </c>
    </row>
    <row r="23" spans="1:7" ht="41.4" x14ac:dyDescent="0.3">
      <c r="A23" s="19" t="s">
        <v>11</v>
      </c>
      <c r="B23" s="21" t="s">
        <v>94</v>
      </c>
      <c r="C23" s="23">
        <v>28.87</v>
      </c>
      <c r="D23" s="26">
        <v>77</v>
      </c>
      <c r="E23" s="16">
        <f t="shared" si="0"/>
        <v>2222.9900000000002</v>
      </c>
      <c r="F23" s="17" t="str">
        <f t="shared" si="1"/>
        <v>- €</v>
      </c>
      <c r="G23" s="17" t="str">
        <f t="shared" si="2"/>
        <v>- €</v>
      </c>
    </row>
    <row r="24" spans="1:7" ht="27.6" x14ac:dyDescent="0.3">
      <c r="A24" s="19" t="s">
        <v>54</v>
      </c>
      <c r="B24" s="21" t="s">
        <v>95</v>
      </c>
      <c r="C24" s="23">
        <v>19.100000000000001</v>
      </c>
      <c r="D24" s="26">
        <v>77</v>
      </c>
      <c r="E24" s="16">
        <f t="shared" si="0"/>
        <v>1470.7</v>
      </c>
      <c r="F24" s="17" t="str">
        <f t="shared" si="1"/>
        <v>- €</v>
      </c>
      <c r="G24" s="17" t="str">
        <f t="shared" si="2"/>
        <v>- €</v>
      </c>
    </row>
    <row r="25" spans="1:7" ht="20.399999999999999" x14ac:dyDescent="0.3">
      <c r="A25" s="19" t="s">
        <v>54</v>
      </c>
      <c r="B25" s="21" t="s">
        <v>96</v>
      </c>
      <c r="C25" s="23">
        <v>119.4</v>
      </c>
      <c r="D25" s="26">
        <v>77</v>
      </c>
      <c r="E25" s="16">
        <f t="shared" si="0"/>
        <v>9193.8000000000011</v>
      </c>
      <c r="F25" s="17" t="str">
        <f t="shared" si="1"/>
        <v>- €</v>
      </c>
      <c r="G25" s="17" t="str">
        <f t="shared" si="2"/>
        <v>- €</v>
      </c>
    </row>
    <row r="26" spans="1:7" ht="27.6" x14ac:dyDescent="0.3">
      <c r="A26" s="19" t="s">
        <v>54</v>
      </c>
      <c r="B26" s="21" t="s">
        <v>97</v>
      </c>
      <c r="C26" s="23">
        <v>34.64</v>
      </c>
      <c r="D26" s="26">
        <v>77</v>
      </c>
      <c r="E26" s="16">
        <f t="shared" si="0"/>
        <v>2667.28</v>
      </c>
      <c r="F26" s="17" t="str">
        <f t="shared" si="1"/>
        <v>- €</v>
      </c>
      <c r="G26" s="17" t="str">
        <f t="shared" si="2"/>
        <v>- €</v>
      </c>
    </row>
    <row r="27" spans="1:7" ht="27.6" x14ac:dyDescent="0.3">
      <c r="A27" s="19" t="s">
        <v>54</v>
      </c>
      <c r="B27" s="21" t="s">
        <v>98</v>
      </c>
      <c r="C27" s="23">
        <v>11.38</v>
      </c>
      <c r="D27" s="26">
        <v>77</v>
      </c>
      <c r="E27" s="16">
        <f t="shared" si="0"/>
        <v>876.2600000000001</v>
      </c>
      <c r="F27" s="17" t="str">
        <f t="shared" si="1"/>
        <v>- €</v>
      </c>
      <c r="G27" s="17" t="str">
        <f t="shared" si="2"/>
        <v>- €</v>
      </c>
    </row>
    <row r="28" spans="1:7" ht="27.6" x14ac:dyDescent="0.3">
      <c r="A28" s="19" t="s">
        <v>11</v>
      </c>
      <c r="B28" s="21" t="s">
        <v>99</v>
      </c>
      <c r="C28" s="23">
        <v>34.21</v>
      </c>
      <c r="D28" s="26">
        <v>38</v>
      </c>
      <c r="E28" s="16">
        <f t="shared" si="0"/>
        <v>1299.98</v>
      </c>
      <c r="F28" s="17" t="str">
        <f t="shared" si="1"/>
        <v>- €</v>
      </c>
      <c r="G28" s="17" t="str">
        <f t="shared" si="2"/>
        <v>- €</v>
      </c>
    </row>
    <row r="29" spans="1:7" ht="27.6" x14ac:dyDescent="0.3">
      <c r="A29" s="19" t="s">
        <v>11</v>
      </c>
      <c r="B29" s="21" t="s">
        <v>100</v>
      </c>
      <c r="C29" s="23">
        <v>80.83</v>
      </c>
      <c r="D29" s="26">
        <v>605</v>
      </c>
      <c r="E29" s="16">
        <f t="shared" si="0"/>
        <v>48902.15</v>
      </c>
      <c r="F29" s="17" t="str">
        <f t="shared" si="1"/>
        <v>- €</v>
      </c>
      <c r="G29" s="17" t="str">
        <f t="shared" si="2"/>
        <v>- €</v>
      </c>
    </row>
    <row r="30" spans="1:7" ht="20.399999999999999" x14ac:dyDescent="0.3">
      <c r="A30" s="19" t="s">
        <v>11</v>
      </c>
      <c r="B30" s="21" t="s">
        <v>62</v>
      </c>
      <c r="C30" s="23">
        <v>45.46</v>
      </c>
      <c r="D30" s="26">
        <v>246</v>
      </c>
      <c r="E30" s="16">
        <f t="shared" si="0"/>
        <v>11183.16</v>
      </c>
      <c r="F30" s="17" t="str">
        <f t="shared" si="1"/>
        <v>- €</v>
      </c>
      <c r="G30" s="17" t="str">
        <f t="shared" si="2"/>
        <v>- €</v>
      </c>
    </row>
    <row r="31" spans="1:7" ht="27.6" x14ac:dyDescent="0.3">
      <c r="A31" s="19" t="s">
        <v>11</v>
      </c>
      <c r="B31" s="21" t="s">
        <v>63</v>
      </c>
      <c r="C31" s="23">
        <v>13.87</v>
      </c>
      <c r="D31" s="26">
        <v>29</v>
      </c>
      <c r="E31" s="16">
        <f t="shared" si="0"/>
        <v>402.22999999999996</v>
      </c>
      <c r="F31" s="17" t="str">
        <f t="shared" si="1"/>
        <v>- €</v>
      </c>
      <c r="G31" s="17" t="str">
        <f t="shared" si="2"/>
        <v>- €</v>
      </c>
    </row>
    <row r="32" spans="1:7" ht="27.6" x14ac:dyDescent="0.3">
      <c r="A32" s="19" t="s">
        <v>11</v>
      </c>
      <c r="B32" s="21" t="s">
        <v>64</v>
      </c>
      <c r="C32" s="23">
        <v>7.56</v>
      </c>
      <c r="D32" s="26">
        <v>6</v>
      </c>
      <c r="E32" s="16">
        <f t="shared" si="0"/>
        <v>45.36</v>
      </c>
      <c r="F32" s="17" t="str">
        <f t="shared" si="1"/>
        <v>- €</v>
      </c>
      <c r="G32" s="17" t="str">
        <f t="shared" si="2"/>
        <v>- €</v>
      </c>
    </row>
    <row r="33" spans="1:7" ht="20.399999999999999" x14ac:dyDescent="0.3">
      <c r="A33" s="19" t="s">
        <v>11</v>
      </c>
      <c r="B33" s="21" t="s">
        <v>65</v>
      </c>
      <c r="C33" s="24">
        <v>10.77</v>
      </c>
      <c r="D33" s="26">
        <v>29</v>
      </c>
      <c r="E33" s="16">
        <f t="shared" si="0"/>
        <v>312.33</v>
      </c>
      <c r="F33" s="17" t="str">
        <f t="shared" si="1"/>
        <v>- €</v>
      </c>
      <c r="G33" s="17" t="str">
        <f t="shared" si="2"/>
        <v>- €</v>
      </c>
    </row>
    <row r="34" spans="1:7" ht="27.6" x14ac:dyDescent="0.3">
      <c r="A34" s="19" t="s">
        <v>11</v>
      </c>
      <c r="B34" s="21" t="s">
        <v>66</v>
      </c>
      <c r="C34" s="23">
        <v>12.66</v>
      </c>
      <c r="D34" s="26">
        <v>166</v>
      </c>
      <c r="E34" s="16">
        <f t="shared" si="0"/>
        <v>2101.56</v>
      </c>
      <c r="F34" s="17" t="str">
        <f t="shared" si="1"/>
        <v>- €</v>
      </c>
      <c r="G34" s="17" t="str">
        <f t="shared" si="2"/>
        <v>- €</v>
      </c>
    </row>
    <row r="35" spans="1:7" ht="27.6" x14ac:dyDescent="0.3">
      <c r="A35" s="19" t="s">
        <v>11</v>
      </c>
      <c r="B35" s="21" t="s">
        <v>67</v>
      </c>
      <c r="C35" s="23">
        <v>12.66</v>
      </c>
      <c r="D35" s="26">
        <v>29</v>
      </c>
      <c r="E35" s="16">
        <f t="shared" si="0"/>
        <v>367.14</v>
      </c>
      <c r="F35" s="17" t="str">
        <f t="shared" si="1"/>
        <v>- €</v>
      </c>
      <c r="G35" s="17" t="str">
        <f t="shared" si="2"/>
        <v>- €</v>
      </c>
    </row>
    <row r="36" spans="1:7" ht="20.399999999999999" x14ac:dyDescent="0.3">
      <c r="A36" s="19" t="s">
        <v>11</v>
      </c>
      <c r="B36" s="21" t="s">
        <v>68</v>
      </c>
      <c r="C36" s="23">
        <v>17.05</v>
      </c>
      <c r="D36" s="26">
        <v>54</v>
      </c>
      <c r="E36" s="16">
        <f t="shared" si="0"/>
        <v>920.7</v>
      </c>
      <c r="F36" s="17" t="str">
        <f t="shared" si="1"/>
        <v>- €</v>
      </c>
      <c r="G36" s="17" t="str">
        <f t="shared" si="2"/>
        <v>- €</v>
      </c>
    </row>
    <row r="37" spans="1:7" ht="27.6" x14ac:dyDescent="0.3">
      <c r="A37" s="19" t="s">
        <v>54</v>
      </c>
      <c r="B37" s="21" t="s">
        <v>69</v>
      </c>
      <c r="C37" s="23">
        <v>9.99</v>
      </c>
      <c r="D37" s="26">
        <v>29</v>
      </c>
      <c r="E37" s="16">
        <f t="shared" si="0"/>
        <v>289.70999999999998</v>
      </c>
      <c r="F37" s="17" t="str">
        <f t="shared" si="1"/>
        <v>- €</v>
      </c>
      <c r="G37" s="17" t="str">
        <f t="shared" si="2"/>
        <v>- €</v>
      </c>
    </row>
    <row r="38" spans="1:7" ht="27.6" x14ac:dyDescent="0.3">
      <c r="A38" s="19" t="s">
        <v>11</v>
      </c>
      <c r="B38" s="21" t="s">
        <v>70</v>
      </c>
      <c r="C38" s="23">
        <v>83.83</v>
      </c>
      <c r="D38" s="26">
        <v>14</v>
      </c>
      <c r="E38" s="16">
        <f t="shared" si="0"/>
        <v>1173.6199999999999</v>
      </c>
      <c r="F38" s="17" t="str">
        <f t="shared" si="1"/>
        <v>- €</v>
      </c>
      <c r="G38" s="17" t="str">
        <f t="shared" si="2"/>
        <v>- €</v>
      </c>
    </row>
    <row r="39" spans="1:7" ht="27.6" x14ac:dyDescent="0.3">
      <c r="A39" s="19" t="s">
        <v>11</v>
      </c>
      <c r="B39" s="21" t="s">
        <v>101</v>
      </c>
      <c r="C39" s="23">
        <v>152.34</v>
      </c>
      <c r="D39" s="26">
        <v>29</v>
      </c>
      <c r="E39" s="16">
        <f t="shared" si="0"/>
        <v>4417.8599999999997</v>
      </c>
      <c r="F39" s="17" t="str">
        <f t="shared" si="1"/>
        <v>- €</v>
      </c>
      <c r="G39" s="17" t="str">
        <f t="shared" si="2"/>
        <v>- €</v>
      </c>
    </row>
    <row r="40" spans="1:7" ht="27.6" x14ac:dyDescent="0.3">
      <c r="A40" s="19" t="s">
        <v>11</v>
      </c>
      <c r="B40" s="21" t="s">
        <v>102</v>
      </c>
      <c r="C40" s="23">
        <v>236.73</v>
      </c>
      <c r="D40" s="26">
        <v>144</v>
      </c>
      <c r="E40" s="16">
        <f t="shared" si="0"/>
        <v>34089.119999999995</v>
      </c>
      <c r="F40" s="17" t="str">
        <f t="shared" si="1"/>
        <v>- €</v>
      </c>
      <c r="G40" s="17" t="str">
        <f t="shared" si="2"/>
        <v>- €</v>
      </c>
    </row>
    <row r="41" spans="1:7" ht="20.399999999999999" x14ac:dyDescent="0.3">
      <c r="A41" s="19" t="s">
        <v>11</v>
      </c>
      <c r="B41" s="21" t="s">
        <v>103</v>
      </c>
      <c r="C41" s="23">
        <v>91.39</v>
      </c>
      <c r="D41" s="26">
        <v>144</v>
      </c>
      <c r="E41" s="16">
        <f t="shared" si="0"/>
        <v>13160.16</v>
      </c>
      <c r="F41" s="17" t="str">
        <f t="shared" si="1"/>
        <v>- €</v>
      </c>
      <c r="G41" s="17" t="str">
        <f t="shared" si="2"/>
        <v>- €</v>
      </c>
    </row>
    <row r="42" spans="1:7" ht="27.6" x14ac:dyDescent="0.3">
      <c r="A42" s="19" t="s">
        <v>11</v>
      </c>
      <c r="B42" s="21" t="s">
        <v>71</v>
      </c>
      <c r="C42" s="23">
        <v>6.89</v>
      </c>
      <c r="D42" s="26">
        <v>144</v>
      </c>
      <c r="E42" s="16">
        <f t="shared" si="0"/>
        <v>992.16</v>
      </c>
      <c r="F42" s="17" t="str">
        <f t="shared" si="1"/>
        <v>- €</v>
      </c>
      <c r="G42" s="17" t="str">
        <f t="shared" si="2"/>
        <v>- €</v>
      </c>
    </row>
    <row r="43" spans="1:7" ht="27.6" x14ac:dyDescent="0.3">
      <c r="A43" s="19" t="s">
        <v>11</v>
      </c>
      <c r="B43" s="21" t="s">
        <v>104</v>
      </c>
      <c r="C43" s="23">
        <v>34.64</v>
      </c>
      <c r="D43" s="26">
        <v>45</v>
      </c>
      <c r="E43" s="16">
        <f t="shared" si="0"/>
        <v>1558.8</v>
      </c>
      <c r="F43" s="17" t="str">
        <f t="shared" si="1"/>
        <v>- €</v>
      </c>
      <c r="G43" s="17" t="str">
        <f t="shared" si="2"/>
        <v>- €</v>
      </c>
    </row>
    <row r="44" spans="1:7" ht="41.4" x14ac:dyDescent="0.3">
      <c r="A44" s="19" t="s">
        <v>11</v>
      </c>
      <c r="B44" s="21" t="s">
        <v>105</v>
      </c>
      <c r="C44" s="23">
        <v>115.47</v>
      </c>
      <c r="D44" s="26">
        <v>29</v>
      </c>
      <c r="E44" s="16">
        <f t="shared" si="0"/>
        <v>3348.63</v>
      </c>
      <c r="F44" s="17" t="str">
        <f t="shared" si="1"/>
        <v>- €</v>
      </c>
      <c r="G44" s="17" t="str">
        <f t="shared" si="2"/>
        <v>- €</v>
      </c>
    </row>
    <row r="45" spans="1:7" ht="20.399999999999999" x14ac:dyDescent="0.3">
      <c r="A45" s="19" t="s">
        <v>54</v>
      </c>
      <c r="B45" s="21" t="s">
        <v>72</v>
      </c>
      <c r="C45" s="23">
        <v>9.24</v>
      </c>
      <c r="D45" s="26">
        <v>22</v>
      </c>
      <c r="E45" s="16">
        <f t="shared" si="0"/>
        <v>203.28</v>
      </c>
      <c r="F45" s="17" t="str">
        <f t="shared" si="1"/>
        <v>- €</v>
      </c>
      <c r="G45" s="17" t="str">
        <f t="shared" si="2"/>
        <v>- €</v>
      </c>
    </row>
    <row r="46" spans="1:7" ht="27.6" x14ac:dyDescent="0.3">
      <c r="A46" s="19" t="s">
        <v>11</v>
      </c>
      <c r="B46" s="21" t="s">
        <v>106</v>
      </c>
      <c r="C46" s="23">
        <v>304.8</v>
      </c>
      <c r="D46" s="26">
        <v>6</v>
      </c>
      <c r="E46" s="16">
        <f t="shared" si="0"/>
        <v>1828.8000000000002</v>
      </c>
      <c r="F46" s="17" t="str">
        <f t="shared" si="1"/>
        <v>- €</v>
      </c>
      <c r="G46" s="17" t="str">
        <f t="shared" si="2"/>
        <v>- €</v>
      </c>
    </row>
    <row r="47" spans="1:7" ht="27.6" x14ac:dyDescent="0.3">
      <c r="A47" s="19" t="s">
        <v>11</v>
      </c>
      <c r="B47" s="21" t="s">
        <v>107</v>
      </c>
      <c r="C47" s="23">
        <v>228.64</v>
      </c>
      <c r="D47" s="26">
        <v>29</v>
      </c>
      <c r="E47" s="16">
        <f t="shared" si="0"/>
        <v>6630.5599999999995</v>
      </c>
      <c r="F47" s="17" t="str">
        <f t="shared" si="1"/>
        <v>- €</v>
      </c>
      <c r="G47" s="17" t="str">
        <f t="shared" si="2"/>
        <v>- €</v>
      </c>
    </row>
    <row r="48" spans="1:7" ht="20.399999999999999" x14ac:dyDescent="0.3">
      <c r="A48" s="19" t="s">
        <v>11</v>
      </c>
      <c r="B48" s="21" t="s">
        <v>108</v>
      </c>
      <c r="C48" s="23">
        <v>266.72000000000003</v>
      </c>
      <c r="D48" s="26">
        <v>6</v>
      </c>
      <c r="E48" s="16">
        <f t="shared" si="0"/>
        <v>1600.3200000000002</v>
      </c>
      <c r="F48" s="17" t="str">
        <f t="shared" si="1"/>
        <v>- €</v>
      </c>
      <c r="G48" s="17" t="str">
        <f t="shared" si="2"/>
        <v>- €</v>
      </c>
    </row>
    <row r="49" spans="1:7" ht="20.399999999999999" x14ac:dyDescent="0.3">
      <c r="A49" s="19" t="s">
        <v>54</v>
      </c>
      <c r="B49" s="21" t="s">
        <v>109</v>
      </c>
      <c r="C49" s="24">
        <v>22.77</v>
      </c>
      <c r="D49" s="26">
        <v>989</v>
      </c>
      <c r="E49" s="16">
        <f t="shared" si="0"/>
        <v>22519.53</v>
      </c>
      <c r="F49" s="17" t="str">
        <f t="shared" si="1"/>
        <v>- €</v>
      </c>
      <c r="G49" s="17" t="str">
        <f t="shared" si="2"/>
        <v>- €</v>
      </c>
    </row>
    <row r="50" spans="1:7" ht="20.399999999999999" x14ac:dyDescent="0.3">
      <c r="A50" s="19" t="s">
        <v>54</v>
      </c>
      <c r="B50" s="21" t="s">
        <v>73</v>
      </c>
      <c r="C50" s="23">
        <v>38.090000000000003</v>
      </c>
      <c r="D50" s="26">
        <v>38</v>
      </c>
      <c r="E50" s="16">
        <f t="shared" si="0"/>
        <v>1447.42</v>
      </c>
      <c r="F50" s="17" t="str">
        <f t="shared" si="1"/>
        <v>- €</v>
      </c>
      <c r="G50" s="17" t="str">
        <f t="shared" si="2"/>
        <v>- €</v>
      </c>
    </row>
    <row r="51" spans="1:7" ht="41.4" x14ac:dyDescent="0.3">
      <c r="A51" s="19" t="s">
        <v>54</v>
      </c>
      <c r="B51" s="21" t="s">
        <v>110</v>
      </c>
      <c r="C51" s="23">
        <v>53.3</v>
      </c>
      <c r="D51" s="26">
        <v>6</v>
      </c>
      <c r="E51" s="16">
        <f t="shared" si="0"/>
        <v>319.79999999999995</v>
      </c>
      <c r="F51" s="17" t="str">
        <f t="shared" si="1"/>
        <v>- €</v>
      </c>
      <c r="G51" s="17" t="str">
        <f t="shared" si="2"/>
        <v>- €</v>
      </c>
    </row>
    <row r="52" spans="1:7" ht="27.6" x14ac:dyDescent="0.3">
      <c r="A52" s="19" t="s">
        <v>11</v>
      </c>
      <c r="B52" s="21" t="s">
        <v>111</v>
      </c>
      <c r="C52" s="23">
        <v>76.180000000000007</v>
      </c>
      <c r="D52" s="26">
        <v>6</v>
      </c>
      <c r="E52" s="16">
        <f t="shared" si="0"/>
        <v>457.08000000000004</v>
      </c>
      <c r="F52" s="17" t="str">
        <f t="shared" si="1"/>
        <v>- €</v>
      </c>
      <c r="G52" s="17" t="str">
        <f t="shared" si="2"/>
        <v>- €</v>
      </c>
    </row>
    <row r="53" spans="1:7" ht="20.399999999999999" x14ac:dyDescent="0.3">
      <c r="A53" s="19" t="s">
        <v>11</v>
      </c>
      <c r="B53" s="21" t="s">
        <v>112</v>
      </c>
      <c r="C53" s="23">
        <v>544.46</v>
      </c>
      <c r="D53" s="26">
        <v>6</v>
      </c>
      <c r="E53" s="16">
        <f t="shared" si="0"/>
        <v>3266.76</v>
      </c>
      <c r="F53" s="17" t="str">
        <f t="shared" si="1"/>
        <v>- €</v>
      </c>
      <c r="G53" s="17" t="str">
        <f t="shared" si="2"/>
        <v>- €</v>
      </c>
    </row>
    <row r="54" spans="1:7" ht="20.399999999999999" x14ac:dyDescent="0.3">
      <c r="A54" s="19" t="s">
        <v>11</v>
      </c>
      <c r="B54" s="21" t="s">
        <v>113</v>
      </c>
      <c r="C54" s="23">
        <v>773.71</v>
      </c>
      <c r="D54" s="26">
        <v>144</v>
      </c>
      <c r="E54" s="16">
        <f t="shared" si="0"/>
        <v>111414.24</v>
      </c>
      <c r="F54" s="17" t="str">
        <f t="shared" si="1"/>
        <v>- €</v>
      </c>
      <c r="G54" s="17" t="str">
        <f t="shared" si="2"/>
        <v>- €</v>
      </c>
    </row>
    <row r="55" spans="1:7" ht="41.4" x14ac:dyDescent="0.3">
      <c r="A55" s="19" t="s">
        <v>54</v>
      </c>
      <c r="B55" s="21" t="s">
        <v>114</v>
      </c>
      <c r="C55" s="23">
        <v>7.71</v>
      </c>
      <c r="D55" s="26">
        <v>112</v>
      </c>
      <c r="E55" s="16">
        <f t="shared" si="0"/>
        <v>863.52</v>
      </c>
      <c r="F55" s="17" t="str">
        <f t="shared" si="1"/>
        <v>- €</v>
      </c>
      <c r="G55" s="17" t="str">
        <f t="shared" si="2"/>
        <v>- €</v>
      </c>
    </row>
    <row r="56" spans="1:7" ht="41.4" x14ac:dyDescent="0.3">
      <c r="A56" s="19" t="s">
        <v>11</v>
      </c>
      <c r="B56" s="21" t="s">
        <v>115</v>
      </c>
      <c r="C56" s="23">
        <v>300.89</v>
      </c>
      <c r="D56" s="26">
        <v>6</v>
      </c>
      <c r="E56" s="16">
        <f t="shared" si="0"/>
        <v>1805.34</v>
      </c>
      <c r="F56" s="17" t="str">
        <f t="shared" si="1"/>
        <v>- €</v>
      </c>
      <c r="G56" s="17" t="str">
        <f t="shared" si="2"/>
        <v>- €</v>
      </c>
    </row>
    <row r="57" spans="1:7" ht="45" customHeight="1" x14ac:dyDescent="0.3">
      <c r="A57" s="19" t="s">
        <v>11</v>
      </c>
      <c r="B57" s="21" t="s">
        <v>116</v>
      </c>
      <c r="C57" s="23">
        <v>485.03</v>
      </c>
      <c r="D57" s="26">
        <v>64</v>
      </c>
      <c r="E57" s="16">
        <f t="shared" si="0"/>
        <v>31041.919999999998</v>
      </c>
      <c r="F57" s="17" t="str">
        <f t="shared" si="1"/>
        <v>- €</v>
      </c>
      <c r="G57" s="17" t="str">
        <f t="shared" si="2"/>
        <v>- €</v>
      </c>
    </row>
    <row r="58" spans="1:7" ht="55.2" x14ac:dyDescent="0.3">
      <c r="A58" s="19" t="s">
        <v>74</v>
      </c>
      <c r="B58" s="21" t="s">
        <v>117</v>
      </c>
      <c r="C58" s="23">
        <v>13755.14</v>
      </c>
      <c r="D58" s="26">
        <v>1</v>
      </c>
      <c r="E58" s="16">
        <f t="shared" si="0"/>
        <v>13755.14</v>
      </c>
      <c r="F58" s="17" t="str">
        <f t="shared" si="1"/>
        <v>- €</v>
      </c>
      <c r="G58" s="17" t="str">
        <f t="shared" si="2"/>
        <v>- €</v>
      </c>
    </row>
    <row r="59" spans="1:7" ht="27.6" x14ac:dyDescent="0.3">
      <c r="A59" s="19" t="s">
        <v>11</v>
      </c>
      <c r="B59" s="21" t="s">
        <v>118</v>
      </c>
      <c r="C59" s="23">
        <v>300.89</v>
      </c>
      <c r="D59" s="26">
        <v>13</v>
      </c>
      <c r="E59" s="16">
        <f t="shared" si="0"/>
        <v>3911.5699999999997</v>
      </c>
      <c r="F59" s="17" t="str">
        <f t="shared" si="1"/>
        <v>- €</v>
      </c>
      <c r="G59" s="17" t="str">
        <f t="shared" si="2"/>
        <v>- €</v>
      </c>
    </row>
    <row r="60" spans="1:7" ht="27.6" x14ac:dyDescent="0.3">
      <c r="A60" s="19" t="s">
        <v>11</v>
      </c>
      <c r="B60" s="21" t="s">
        <v>119</v>
      </c>
      <c r="C60" s="23">
        <v>472.82</v>
      </c>
      <c r="D60" s="26">
        <v>13</v>
      </c>
      <c r="E60" s="16">
        <f t="shared" si="0"/>
        <v>6146.66</v>
      </c>
      <c r="F60" s="17" t="str">
        <f t="shared" si="1"/>
        <v>- €</v>
      </c>
      <c r="G60" s="17" t="str">
        <f t="shared" si="2"/>
        <v>- €</v>
      </c>
    </row>
    <row r="61" spans="1:7" ht="27.6" x14ac:dyDescent="0.3">
      <c r="A61" s="19" t="s">
        <v>54</v>
      </c>
      <c r="B61" s="21" t="s">
        <v>120</v>
      </c>
      <c r="C61" s="23">
        <v>3.15</v>
      </c>
      <c r="D61" s="26">
        <v>45</v>
      </c>
      <c r="E61" s="16">
        <f t="shared" si="0"/>
        <v>141.75</v>
      </c>
      <c r="F61" s="17" t="str">
        <f t="shared" si="1"/>
        <v>- €</v>
      </c>
      <c r="G61" s="17" t="str">
        <f t="shared" si="2"/>
        <v>- €</v>
      </c>
    </row>
    <row r="62" spans="1:7" ht="55.2" x14ac:dyDescent="0.3">
      <c r="A62" s="19" t="s">
        <v>54</v>
      </c>
      <c r="B62" s="21" t="s">
        <v>121</v>
      </c>
      <c r="C62" s="23">
        <v>3.44</v>
      </c>
      <c r="D62" s="26">
        <v>29</v>
      </c>
      <c r="E62" s="16">
        <f t="shared" si="0"/>
        <v>99.76</v>
      </c>
      <c r="F62" s="17" t="str">
        <f t="shared" si="1"/>
        <v>- €</v>
      </c>
      <c r="G62" s="17" t="str">
        <f t="shared" si="2"/>
        <v>- €</v>
      </c>
    </row>
    <row r="63" spans="1:7" ht="55.2" x14ac:dyDescent="0.3">
      <c r="A63" s="19" t="s">
        <v>54</v>
      </c>
      <c r="B63" s="21" t="s">
        <v>122</v>
      </c>
      <c r="C63" s="23">
        <v>12.54</v>
      </c>
      <c r="D63" s="26">
        <v>6</v>
      </c>
      <c r="E63" s="16">
        <f t="shared" si="0"/>
        <v>75.239999999999995</v>
      </c>
      <c r="F63" s="17" t="str">
        <f t="shared" si="1"/>
        <v>- €</v>
      </c>
      <c r="G63" s="17" t="str">
        <f t="shared" si="2"/>
        <v>- €</v>
      </c>
    </row>
    <row r="64" spans="1:7" ht="27.6" x14ac:dyDescent="0.3">
      <c r="A64" s="19" t="s">
        <v>11</v>
      </c>
      <c r="B64" s="21" t="s">
        <v>123</v>
      </c>
      <c r="C64" s="23">
        <v>138.59</v>
      </c>
      <c r="D64" s="26">
        <v>83</v>
      </c>
      <c r="E64" s="16">
        <f t="shared" si="0"/>
        <v>11502.970000000001</v>
      </c>
      <c r="F64" s="17" t="str">
        <f t="shared" si="1"/>
        <v>- €</v>
      </c>
      <c r="G64" s="17" t="str">
        <f t="shared" si="2"/>
        <v>- €</v>
      </c>
    </row>
    <row r="65" spans="1:8" ht="27.6" x14ac:dyDescent="0.3">
      <c r="A65" s="19" t="s">
        <v>11</v>
      </c>
      <c r="B65" s="21" t="s">
        <v>124</v>
      </c>
      <c r="C65" s="23">
        <v>25.31</v>
      </c>
      <c r="D65" s="26">
        <v>6</v>
      </c>
      <c r="E65" s="16">
        <f t="shared" si="0"/>
        <v>151.85999999999999</v>
      </c>
      <c r="F65" s="17" t="str">
        <f t="shared" si="1"/>
        <v>- €</v>
      </c>
      <c r="G65" s="17" t="str">
        <f t="shared" si="2"/>
        <v>- €</v>
      </c>
    </row>
    <row r="66" spans="1:8" ht="27.6" x14ac:dyDescent="0.3">
      <c r="A66" s="19" t="s">
        <v>11</v>
      </c>
      <c r="B66" s="21" t="s">
        <v>125</v>
      </c>
      <c r="C66" s="23">
        <v>190.55</v>
      </c>
      <c r="D66" s="26">
        <v>29</v>
      </c>
      <c r="E66" s="16">
        <f t="shared" si="0"/>
        <v>5525.9500000000007</v>
      </c>
      <c r="F66" s="17" t="str">
        <f t="shared" si="1"/>
        <v>- €</v>
      </c>
      <c r="G66" s="17" t="str">
        <f t="shared" si="2"/>
        <v>- €</v>
      </c>
    </row>
    <row r="67" spans="1:8" ht="27.6" x14ac:dyDescent="0.3">
      <c r="A67" s="19" t="s">
        <v>11</v>
      </c>
      <c r="B67" s="21" t="s">
        <v>75</v>
      </c>
      <c r="C67" s="23">
        <v>45.63</v>
      </c>
      <c r="D67" s="26">
        <v>6</v>
      </c>
      <c r="E67" s="16">
        <f t="shared" si="0"/>
        <v>273.78000000000003</v>
      </c>
      <c r="F67" s="17" t="str">
        <f t="shared" si="1"/>
        <v>- €</v>
      </c>
      <c r="G67" s="17" t="str">
        <f t="shared" si="2"/>
        <v>- €</v>
      </c>
    </row>
    <row r="68" spans="1:8" ht="27.6" x14ac:dyDescent="0.3">
      <c r="A68" s="19" t="s">
        <v>11</v>
      </c>
      <c r="B68" s="21" t="s">
        <v>75</v>
      </c>
      <c r="C68" s="23">
        <v>91.39</v>
      </c>
      <c r="D68" s="26">
        <v>6</v>
      </c>
      <c r="E68" s="16">
        <f t="shared" si="0"/>
        <v>548.34</v>
      </c>
      <c r="F68" s="17" t="str">
        <f t="shared" si="1"/>
        <v>- €</v>
      </c>
      <c r="G68" s="17" t="str">
        <f t="shared" si="2"/>
        <v>- €</v>
      </c>
    </row>
    <row r="69" spans="1:8" ht="41.4" x14ac:dyDescent="0.3">
      <c r="A69" s="19" t="s">
        <v>11</v>
      </c>
      <c r="B69" s="21" t="s">
        <v>126</v>
      </c>
      <c r="C69" s="23">
        <v>59.7</v>
      </c>
      <c r="D69" s="26">
        <v>6</v>
      </c>
      <c r="E69" s="16">
        <f t="shared" si="0"/>
        <v>358.20000000000005</v>
      </c>
      <c r="F69" s="17" t="str">
        <f t="shared" si="1"/>
        <v>- €</v>
      </c>
      <c r="G69" s="17" t="str">
        <f t="shared" si="2"/>
        <v>- €</v>
      </c>
    </row>
    <row r="70" spans="1:8" ht="27.6" x14ac:dyDescent="0.3">
      <c r="A70" s="19" t="s">
        <v>11</v>
      </c>
      <c r="B70" s="21" t="s">
        <v>127</v>
      </c>
      <c r="C70" s="23">
        <v>23.1</v>
      </c>
      <c r="D70" s="26">
        <v>54</v>
      </c>
      <c r="E70" s="16">
        <f t="shared" si="0"/>
        <v>1247.4000000000001</v>
      </c>
      <c r="F70" s="17" t="str">
        <f t="shared" si="1"/>
        <v>- €</v>
      </c>
      <c r="G70" s="17" t="str">
        <f t="shared" si="2"/>
        <v>- €</v>
      </c>
    </row>
    <row r="71" spans="1:8" ht="41.4" x14ac:dyDescent="0.3">
      <c r="A71" s="19" t="s">
        <v>11</v>
      </c>
      <c r="B71" s="21" t="s">
        <v>128</v>
      </c>
      <c r="C71" s="23">
        <v>762.19</v>
      </c>
      <c r="D71" s="26">
        <v>6</v>
      </c>
      <c r="E71" s="16">
        <f t="shared" si="0"/>
        <v>4573.1400000000003</v>
      </c>
      <c r="F71" s="17" t="str">
        <f t="shared" si="1"/>
        <v>- €</v>
      </c>
      <c r="G71" s="17" t="str">
        <f t="shared" si="2"/>
        <v>- €</v>
      </c>
    </row>
    <row r="72" spans="1:8" ht="41.4" x14ac:dyDescent="0.3">
      <c r="A72" s="19" t="s">
        <v>11</v>
      </c>
      <c r="B72" s="21" t="s">
        <v>129</v>
      </c>
      <c r="C72" s="23">
        <v>660.47</v>
      </c>
      <c r="D72" s="26">
        <v>6</v>
      </c>
      <c r="E72" s="16">
        <f t="shared" si="0"/>
        <v>3962.82</v>
      </c>
      <c r="F72" s="17" t="str">
        <f t="shared" si="1"/>
        <v>- €</v>
      </c>
      <c r="G72" s="17" t="str">
        <f t="shared" si="2"/>
        <v>- €</v>
      </c>
    </row>
    <row r="73" spans="1:8" ht="20.399999999999999" x14ac:dyDescent="0.3">
      <c r="A73" s="19" t="s">
        <v>11</v>
      </c>
      <c r="B73" s="21" t="s">
        <v>130</v>
      </c>
      <c r="C73" s="23">
        <v>368.33</v>
      </c>
      <c r="D73" s="26">
        <v>6</v>
      </c>
      <c r="E73" s="16">
        <f t="shared" si="0"/>
        <v>2209.98</v>
      </c>
      <c r="F73" s="17" t="str">
        <f t="shared" si="1"/>
        <v>- €</v>
      </c>
      <c r="G73" s="17" t="str">
        <f t="shared" si="2"/>
        <v>- €</v>
      </c>
    </row>
    <row r="74" spans="1:8" ht="27.6" x14ac:dyDescent="0.3">
      <c r="A74" s="19" t="s">
        <v>54</v>
      </c>
      <c r="B74" s="21" t="s">
        <v>131</v>
      </c>
      <c r="C74" s="23">
        <v>2.39</v>
      </c>
      <c r="D74" s="26">
        <v>6</v>
      </c>
      <c r="E74" s="16">
        <f t="shared" si="0"/>
        <v>14.34</v>
      </c>
      <c r="F74" s="17" t="str">
        <f t="shared" si="1"/>
        <v>- €</v>
      </c>
      <c r="G74" s="17" t="str">
        <f t="shared" si="2"/>
        <v>- €</v>
      </c>
    </row>
    <row r="75" spans="1:8" ht="27.6" x14ac:dyDescent="0.3">
      <c r="A75" s="19" t="s">
        <v>11</v>
      </c>
      <c r="B75" s="21" t="s">
        <v>132</v>
      </c>
      <c r="C75" s="23">
        <v>77.61</v>
      </c>
      <c r="D75" s="26">
        <v>6</v>
      </c>
      <c r="E75" s="16">
        <f t="shared" si="0"/>
        <v>465.65999999999997</v>
      </c>
      <c r="F75" s="17" t="str">
        <f t="shared" si="1"/>
        <v>- €</v>
      </c>
      <c r="G75" s="17" t="str">
        <f t="shared" si="2"/>
        <v>- €</v>
      </c>
    </row>
    <row r="76" spans="1:8" ht="41.4" x14ac:dyDescent="0.3">
      <c r="A76" s="19" t="s">
        <v>54</v>
      </c>
      <c r="B76" s="21" t="s">
        <v>133</v>
      </c>
      <c r="C76" s="23">
        <v>17.91</v>
      </c>
      <c r="D76" s="26">
        <v>275</v>
      </c>
      <c r="E76" s="16">
        <f t="shared" si="0"/>
        <v>4925.25</v>
      </c>
      <c r="F76" s="17" t="str">
        <f t="shared" si="1"/>
        <v>- €</v>
      </c>
      <c r="G76" s="17" t="str">
        <f t="shared" si="2"/>
        <v>- €</v>
      </c>
    </row>
    <row r="77" spans="1:8" ht="41.4" x14ac:dyDescent="0.3">
      <c r="A77" s="19" t="s">
        <v>54</v>
      </c>
      <c r="B77" s="21" t="s">
        <v>134</v>
      </c>
      <c r="C77" s="23">
        <v>17.91</v>
      </c>
      <c r="D77" s="26">
        <v>54</v>
      </c>
      <c r="E77" s="16">
        <f t="shared" si="0"/>
        <v>967.14</v>
      </c>
      <c r="F77" s="17" t="str">
        <f t="shared" si="1"/>
        <v>- €</v>
      </c>
      <c r="G77" s="17" t="str">
        <f t="shared" si="2"/>
        <v>- €</v>
      </c>
    </row>
    <row r="78" spans="1:8" ht="21" x14ac:dyDescent="0.3">
      <c r="A78" s="45" t="s">
        <v>175</v>
      </c>
      <c r="B78" s="45"/>
      <c r="C78" s="46"/>
      <c r="D78" s="46"/>
      <c r="E78" s="46"/>
      <c r="F78" s="45"/>
      <c r="G78" s="47"/>
    </row>
    <row r="79" spans="1:8" ht="27.6" x14ac:dyDescent="0.3">
      <c r="A79" s="19" t="s">
        <v>11</v>
      </c>
      <c r="B79" s="21" t="s">
        <v>12</v>
      </c>
      <c r="C79" s="23">
        <v>7.56</v>
      </c>
      <c r="D79" s="26">
        <v>138</v>
      </c>
      <c r="E79" s="16">
        <f t="shared" si="0"/>
        <v>1043.28</v>
      </c>
      <c r="F79" s="17" t="str">
        <f t="shared" si="1"/>
        <v>- €</v>
      </c>
      <c r="G79" s="17" t="str">
        <f t="shared" si="2"/>
        <v>- €</v>
      </c>
      <c r="H79" s="17" t="str">
        <f t="shared" si="2"/>
        <v>- €</v>
      </c>
    </row>
    <row r="80" spans="1:8" ht="20.399999999999999" x14ac:dyDescent="0.3">
      <c r="A80" s="19" t="s">
        <v>11</v>
      </c>
      <c r="B80" s="21" t="s">
        <v>13</v>
      </c>
      <c r="C80" s="23">
        <v>7.56</v>
      </c>
      <c r="D80" s="26">
        <v>115</v>
      </c>
      <c r="E80" s="16">
        <f t="shared" si="0"/>
        <v>869.4</v>
      </c>
      <c r="F80" s="17" t="str">
        <f t="shared" si="1"/>
        <v>- €</v>
      </c>
      <c r="G80" s="17" t="str">
        <f t="shared" si="2"/>
        <v>- €</v>
      </c>
      <c r="H80" s="17" t="str">
        <f t="shared" si="2"/>
        <v>- €</v>
      </c>
    </row>
    <row r="81" spans="1:7" ht="20.399999999999999" x14ac:dyDescent="0.3">
      <c r="A81" s="19" t="s">
        <v>11</v>
      </c>
      <c r="B81" s="21" t="s">
        <v>14</v>
      </c>
      <c r="C81" s="23">
        <v>11.33</v>
      </c>
      <c r="D81" s="26">
        <v>115</v>
      </c>
      <c r="E81" s="16">
        <f t="shared" si="0"/>
        <v>1302.95</v>
      </c>
      <c r="F81" s="17" t="str">
        <f t="shared" si="1"/>
        <v>- €</v>
      </c>
      <c r="G81" s="17" t="str">
        <f t="shared" si="2"/>
        <v>- €</v>
      </c>
    </row>
    <row r="82" spans="1:7" ht="20.399999999999999" x14ac:dyDescent="0.3">
      <c r="A82" s="19" t="s">
        <v>11</v>
      </c>
      <c r="B82" s="21" t="s">
        <v>15</v>
      </c>
      <c r="C82" s="23">
        <v>30.42</v>
      </c>
      <c r="D82" s="26">
        <v>61</v>
      </c>
      <c r="E82" s="16">
        <f t="shared" si="0"/>
        <v>1855.6200000000001</v>
      </c>
      <c r="F82" s="17" t="str">
        <f t="shared" si="1"/>
        <v>- €</v>
      </c>
      <c r="G82" s="17" t="str">
        <f t="shared" ref="G82:G125" si="3">IF($G$3&lt;&gt;"",F82*D82,"- €")</f>
        <v>- €</v>
      </c>
    </row>
    <row r="83" spans="1:7" ht="20.399999999999999" x14ac:dyDescent="0.3">
      <c r="A83" s="19" t="s">
        <v>11</v>
      </c>
      <c r="B83" s="21" t="s">
        <v>16</v>
      </c>
      <c r="C83" s="23">
        <v>30.42</v>
      </c>
      <c r="D83" s="26">
        <v>115</v>
      </c>
      <c r="E83" s="16">
        <f t="shared" si="0"/>
        <v>3498.3</v>
      </c>
      <c r="F83" s="17" t="str">
        <f t="shared" si="1"/>
        <v>- €</v>
      </c>
      <c r="G83" s="17" t="str">
        <f t="shared" si="3"/>
        <v>- €</v>
      </c>
    </row>
    <row r="84" spans="1:7" ht="20.399999999999999" x14ac:dyDescent="0.3">
      <c r="A84" s="19" t="s">
        <v>11</v>
      </c>
      <c r="B84" s="21" t="s">
        <v>17</v>
      </c>
      <c r="C84" s="23">
        <v>15.21</v>
      </c>
      <c r="D84" s="26">
        <v>16</v>
      </c>
      <c r="E84" s="16">
        <f t="shared" si="0"/>
        <v>243.36</v>
      </c>
      <c r="F84" s="17" t="str">
        <f t="shared" si="1"/>
        <v>- €</v>
      </c>
      <c r="G84" s="17" t="str">
        <f t="shared" si="3"/>
        <v>- €</v>
      </c>
    </row>
    <row r="85" spans="1:7" ht="20.399999999999999" x14ac:dyDescent="0.3">
      <c r="A85" s="19" t="s">
        <v>11</v>
      </c>
      <c r="B85" s="21" t="s">
        <v>18</v>
      </c>
      <c r="C85" s="23">
        <v>30.42</v>
      </c>
      <c r="D85" s="26">
        <v>115</v>
      </c>
      <c r="E85" s="16">
        <f t="shared" si="0"/>
        <v>3498.3</v>
      </c>
      <c r="F85" s="17" t="str">
        <f t="shared" si="1"/>
        <v>- €</v>
      </c>
      <c r="G85" s="17" t="str">
        <f t="shared" si="3"/>
        <v>- €</v>
      </c>
    </row>
    <row r="86" spans="1:7" ht="27.6" x14ac:dyDescent="0.3">
      <c r="A86" s="19" t="s">
        <v>11</v>
      </c>
      <c r="B86" s="21" t="s">
        <v>135</v>
      </c>
      <c r="C86" s="23">
        <v>41.86</v>
      </c>
      <c r="D86" s="26">
        <v>83</v>
      </c>
      <c r="E86" s="16">
        <f t="shared" si="0"/>
        <v>3474.38</v>
      </c>
      <c r="F86" s="17" t="str">
        <f t="shared" si="1"/>
        <v>- €</v>
      </c>
      <c r="G86" s="17" t="str">
        <f t="shared" si="3"/>
        <v>- €</v>
      </c>
    </row>
    <row r="87" spans="1:7" ht="20.399999999999999" x14ac:dyDescent="0.3">
      <c r="A87" s="19" t="s">
        <v>11</v>
      </c>
      <c r="B87" s="21" t="s">
        <v>19</v>
      </c>
      <c r="C87" s="23">
        <v>46.2</v>
      </c>
      <c r="D87" s="26">
        <v>83</v>
      </c>
      <c r="E87" s="16">
        <f t="shared" si="0"/>
        <v>3834.6000000000004</v>
      </c>
      <c r="F87" s="17" t="str">
        <f t="shared" si="1"/>
        <v>- €</v>
      </c>
      <c r="G87" s="17" t="str">
        <f t="shared" si="3"/>
        <v>- €</v>
      </c>
    </row>
    <row r="88" spans="1:7" ht="20.399999999999999" x14ac:dyDescent="0.3">
      <c r="A88" s="19" t="s">
        <v>11</v>
      </c>
      <c r="B88" s="21" t="s">
        <v>136</v>
      </c>
      <c r="C88" s="23">
        <v>18.98</v>
      </c>
      <c r="D88" s="26">
        <v>83</v>
      </c>
      <c r="E88" s="16">
        <f t="shared" si="0"/>
        <v>1575.3400000000001</v>
      </c>
      <c r="F88" s="17" t="str">
        <f t="shared" si="1"/>
        <v>- €</v>
      </c>
      <c r="G88" s="17" t="str">
        <f t="shared" si="3"/>
        <v>- €</v>
      </c>
    </row>
    <row r="89" spans="1:7" ht="20.399999999999999" x14ac:dyDescent="0.3">
      <c r="A89" s="19" t="s">
        <v>11</v>
      </c>
      <c r="B89" s="21" t="s">
        <v>20</v>
      </c>
      <c r="C89" s="23">
        <v>34.21</v>
      </c>
      <c r="D89" s="26">
        <v>54</v>
      </c>
      <c r="E89" s="16">
        <f t="shared" si="0"/>
        <v>1847.3400000000001</v>
      </c>
      <c r="F89" s="17" t="str">
        <f t="shared" si="1"/>
        <v>- €</v>
      </c>
      <c r="G89" s="17" t="str">
        <f t="shared" si="3"/>
        <v>- €</v>
      </c>
    </row>
    <row r="90" spans="1:7" ht="27.6" x14ac:dyDescent="0.3">
      <c r="A90" s="19" t="s">
        <v>11</v>
      </c>
      <c r="B90" s="21" t="s">
        <v>21</v>
      </c>
      <c r="C90" s="23">
        <v>60.95</v>
      </c>
      <c r="D90" s="26">
        <v>6</v>
      </c>
      <c r="E90" s="16">
        <f t="shared" si="0"/>
        <v>365.70000000000005</v>
      </c>
      <c r="F90" s="17" t="str">
        <f t="shared" si="1"/>
        <v>- €</v>
      </c>
      <c r="G90" s="17" t="str">
        <f t="shared" si="3"/>
        <v>- €</v>
      </c>
    </row>
    <row r="91" spans="1:7" ht="27.6" x14ac:dyDescent="0.3">
      <c r="A91" s="19" t="s">
        <v>11</v>
      </c>
      <c r="B91" s="21" t="s">
        <v>22</v>
      </c>
      <c r="C91" s="23">
        <v>83.83</v>
      </c>
      <c r="D91" s="26">
        <v>29</v>
      </c>
      <c r="E91" s="16">
        <f t="shared" si="0"/>
        <v>2431.0700000000002</v>
      </c>
      <c r="F91" s="17" t="str">
        <f t="shared" si="1"/>
        <v>- €</v>
      </c>
      <c r="G91" s="17" t="str">
        <f t="shared" si="3"/>
        <v>- €</v>
      </c>
    </row>
    <row r="92" spans="1:7" ht="27.6" x14ac:dyDescent="0.3">
      <c r="A92" s="19" t="s">
        <v>11</v>
      </c>
      <c r="B92" s="21" t="s">
        <v>23</v>
      </c>
      <c r="C92" s="23">
        <v>137.19</v>
      </c>
      <c r="D92" s="26">
        <v>35</v>
      </c>
      <c r="E92" s="16">
        <f t="shared" si="0"/>
        <v>4801.6499999999996</v>
      </c>
      <c r="F92" s="17" t="str">
        <f t="shared" si="1"/>
        <v>- €</v>
      </c>
      <c r="G92" s="17" t="str">
        <f t="shared" si="3"/>
        <v>- €</v>
      </c>
    </row>
    <row r="93" spans="1:7" ht="27.6" x14ac:dyDescent="0.3">
      <c r="A93" s="19" t="s">
        <v>11</v>
      </c>
      <c r="B93" s="21" t="s">
        <v>24</v>
      </c>
      <c r="C93" s="23">
        <v>152.34</v>
      </c>
      <c r="D93" s="26">
        <v>29</v>
      </c>
      <c r="E93" s="16">
        <f t="shared" si="0"/>
        <v>4417.8599999999997</v>
      </c>
      <c r="F93" s="17" t="str">
        <f t="shared" si="1"/>
        <v>- €</v>
      </c>
      <c r="G93" s="17" t="str">
        <f t="shared" si="3"/>
        <v>- €</v>
      </c>
    </row>
    <row r="94" spans="1:7" ht="41.4" x14ac:dyDescent="0.3">
      <c r="A94" s="19" t="s">
        <v>11</v>
      </c>
      <c r="B94" s="21" t="s">
        <v>25</v>
      </c>
      <c r="C94" s="23">
        <v>288.70999999999998</v>
      </c>
      <c r="D94" s="26">
        <v>29</v>
      </c>
      <c r="E94" s="16">
        <f t="shared" si="0"/>
        <v>8372.59</v>
      </c>
      <c r="F94" s="17" t="str">
        <f t="shared" si="1"/>
        <v>- €</v>
      </c>
      <c r="G94" s="17" t="str">
        <f t="shared" si="3"/>
        <v>- €</v>
      </c>
    </row>
    <row r="95" spans="1:7" ht="27.6" x14ac:dyDescent="0.3">
      <c r="A95" s="19" t="s">
        <v>11</v>
      </c>
      <c r="B95" s="21" t="s">
        <v>26</v>
      </c>
      <c r="C95" s="23">
        <v>334.91</v>
      </c>
      <c r="D95" s="26">
        <v>16</v>
      </c>
      <c r="E95" s="16">
        <f t="shared" si="0"/>
        <v>5358.56</v>
      </c>
      <c r="F95" s="17" t="str">
        <f t="shared" si="1"/>
        <v>- €</v>
      </c>
      <c r="G95" s="17" t="str">
        <f t="shared" si="3"/>
        <v>- €</v>
      </c>
    </row>
    <row r="96" spans="1:7" ht="27.6" x14ac:dyDescent="0.3">
      <c r="A96" s="19" t="s">
        <v>11</v>
      </c>
      <c r="B96" s="21" t="s">
        <v>27</v>
      </c>
      <c r="C96" s="23">
        <v>173.18</v>
      </c>
      <c r="D96" s="26">
        <v>6</v>
      </c>
      <c r="E96" s="16">
        <f t="shared" ref="E96:E138" si="4">C96*D96</f>
        <v>1039.08</v>
      </c>
      <c r="F96" s="17" t="str">
        <f t="shared" ref="F96:F138" si="5">IF($G$3&lt;&gt;"",C96*($G$3/$E$3),"- €")</f>
        <v>- €</v>
      </c>
      <c r="G96" s="17" t="str">
        <f t="shared" si="3"/>
        <v>- €</v>
      </c>
    </row>
    <row r="97" spans="1:7" ht="20.399999999999999" x14ac:dyDescent="0.3">
      <c r="A97" s="19" t="s">
        <v>11</v>
      </c>
      <c r="B97" s="21" t="s">
        <v>28</v>
      </c>
      <c r="C97" s="23">
        <v>114.27</v>
      </c>
      <c r="D97" s="26">
        <v>22</v>
      </c>
      <c r="E97" s="16">
        <f t="shared" si="4"/>
        <v>2513.94</v>
      </c>
      <c r="F97" s="17" t="str">
        <f t="shared" si="5"/>
        <v>- €</v>
      </c>
      <c r="G97" s="17" t="str">
        <f t="shared" si="3"/>
        <v>- €</v>
      </c>
    </row>
    <row r="98" spans="1:7" ht="20.399999999999999" x14ac:dyDescent="0.3">
      <c r="A98" s="19" t="s">
        <v>11</v>
      </c>
      <c r="B98" s="21" t="s">
        <v>29</v>
      </c>
      <c r="C98" s="23">
        <v>53.3</v>
      </c>
      <c r="D98" s="26">
        <v>54</v>
      </c>
      <c r="E98" s="16">
        <f t="shared" si="4"/>
        <v>2878.2</v>
      </c>
      <c r="F98" s="17" t="str">
        <f t="shared" si="5"/>
        <v>- €</v>
      </c>
      <c r="G98" s="17" t="str">
        <f t="shared" si="3"/>
        <v>- €</v>
      </c>
    </row>
    <row r="99" spans="1:7" ht="20.399999999999999" x14ac:dyDescent="0.3">
      <c r="A99" s="19" t="s">
        <v>11</v>
      </c>
      <c r="B99" s="21" t="s">
        <v>30</v>
      </c>
      <c r="C99" s="23">
        <v>60.95</v>
      </c>
      <c r="D99" s="26">
        <v>16</v>
      </c>
      <c r="E99" s="16">
        <f t="shared" si="4"/>
        <v>975.2</v>
      </c>
      <c r="F99" s="17" t="str">
        <f t="shared" si="5"/>
        <v>- €</v>
      </c>
      <c r="G99" s="17" t="str">
        <f t="shared" si="3"/>
        <v>- €</v>
      </c>
    </row>
    <row r="100" spans="1:7" ht="20.399999999999999" x14ac:dyDescent="0.3">
      <c r="A100" s="19" t="s">
        <v>11</v>
      </c>
      <c r="B100" s="21" t="s">
        <v>31</v>
      </c>
      <c r="C100" s="23">
        <v>60.95</v>
      </c>
      <c r="D100" s="26">
        <v>35</v>
      </c>
      <c r="E100" s="16">
        <f t="shared" si="4"/>
        <v>2133.25</v>
      </c>
      <c r="F100" s="17" t="str">
        <f t="shared" si="5"/>
        <v>- €</v>
      </c>
      <c r="G100" s="17" t="str">
        <f t="shared" si="3"/>
        <v>- €</v>
      </c>
    </row>
    <row r="101" spans="1:7" ht="27.6" x14ac:dyDescent="0.3">
      <c r="A101" s="19" t="s">
        <v>11</v>
      </c>
      <c r="B101" s="21" t="s">
        <v>32</v>
      </c>
      <c r="C101" s="23">
        <v>114.27</v>
      </c>
      <c r="D101" s="26">
        <v>6</v>
      </c>
      <c r="E101" s="16">
        <f t="shared" si="4"/>
        <v>685.62</v>
      </c>
      <c r="F101" s="17" t="str">
        <f t="shared" si="5"/>
        <v>- €</v>
      </c>
      <c r="G101" s="17" t="str">
        <f t="shared" si="3"/>
        <v>- €</v>
      </c>
    </row>
    <row r="102" spans="1:7" ht="20.399999999999999" x14ac:dyDescent="0.3">
      <c r="A102" s="19" t="s">
        <v>11</v>
      </c>
      <c r="B102" s="21" t="s">
        <v>33</v>
      </c>
      <c r="C102" s="23">
        <v>114.27</v>
      </c>
      <c r="D102" s="26">
        <v>6</v>
      </c>
      <c r="E102" s="16">
        <f t="shared" si="4"/>
        <v>685.62</v>
      </c>
      <c r="F102" s="17" t="str">
        <f t="shared" si="5"/>
        <v>- €</v>
      </c>
      <c r="G102" s="17" t="str">
        <f t="shared" si="3"/>
        <v>- €</v>
      </c>
    </row>
    <row r="103" spans="1:7" ht="20.399999999999999" x14ac:dyDescent="0.3">
      <c r="A103" s="19" t="s">
        <v>11</v>
      </c>
      <c r="B103" s="21" t="s">
        <v>34</v>
      </c>
      <c r="C103" s="23">
        <v>49.53</v>
      </c>
      <c r="D103" s="26">
        <v>30</v>
      </c>
      <c r="E103" s="16">
        <f t="shared" si="4"/>
        <v>1485.9</v>
      </c>
      <c r="F103" s="17" t="str">
        <f t="shared" si="5"/>
        <v>- €</v>
      </c>
      <c r="G103" s="17" t="str">
        <f t="shared" si="3"/>
        <v>- €</v>
      </c>
    </row>
    <row r="104" spans="1:7" ht="20.399999999999999" x14ac:dyDescent="0.3">
      <c r="A104" s="19" t="s">
        <v>11</v>
      </c>
      <c r="B104" s="21" t="s">
        <v>35</v>
      </c>
      <c r="C104" s="23">
        <v>68.52</v>
      </c>
      <c r="D104" s="26">
        <v>30</v>
      </c>
      <c r="E104" s="16">
        <f t="shared" si="4"/>
        <v>2055.6</v>
      </c>
      <c r="F104" s="17" t="str">
        <f t="shared" si="5"/>
        <v>- €</v>
      </c>
      <c r="G104" s="17" t="str">
        <f t="shared" si="3"/>
        <v>- €</v>
      </c>
    </row>
    <row r="105" spans="1:7" ht="20.399999999999999" x14ac:dyDescent="0.3">
      <c r="A105" s="19" t="s">
        <v>11</v>
      </c>
      <c r="B105" s="21" t="s">
        <v>137</v>
      </c>
      <c r="C105" s="23">
        <v>114.27</v>
      </c>
      <c r="D105" s="26">
        <v>30</v>
      </c>
      <c r="E105" s="16">
        <f t="shared" si="4"/>
        <v>3428.1</v>
      </c>
      <c r="F105" s="17" t="str">
        <f t="shared" si="5"/>
        <v>- €</v>
      </c>
      <c r="G105" s="17" t="str">
        <f t="shared" si="3"/>
        <v>- €</v>
      </c>
    </row>
    <row r="106" spans="1:7" ht="20.399999999999999" x14ac:dyDescent="0.3">
      <c r="A106" s="19" t="s">
        <v>11</v>
      </c>
      <c r="B106" s="21" t="s">
        <v>138</v>
      </c>
      <c r="C106" s="23">
        <v>57.75</v>
      </c>
      <c r="D106" s="26">
        <v>13</v>
      </c>
      <c r="E106" s="16">
        <f t="shared" si="4"/>
        <v>750.75</v>
      </c>
      <c r="F106" s="17" t="str">
        <f t="shared" si="5"/>
        <v>- €</v>
      </c>
      <c r="G106" s="17" t="str">
        <f t="shared" si="3"/>
        <v>- €</v>
      </c>
    </row>
    <row r="107" spans="1:7" ht="20.399999999999999" x14ac:dyDescent="0.3">
      <c r="A107" s="19" t="s">
        <v>11</v>
      </c>
      <c r="B107" s="21" t="s">
        <v>36</v>
      </c>
      <c r="C107" s="23">
        <v>45.63</v>
      </c>
      <c r="D107" s="26">
        <v>13</v>
      </c>
      <c r="E107" s="16">
        <f t="shared" si="4"/>
        <v>593.19000000000005</v>
      </c>
      <c r="F107" s="17" t="str">
        <f t="shared" si="5"/>
        <v>- €</v>
      </c>
      <c r="G107" s="17" t="str">
        <f t="shared" si="3"/>
        <v>- €</v>
      </c>
    </row>
    <row r="108" spans="1:7" ht="27.6" x14ac:dyDescent="0.3">
      <c r="A108" s="19" t="s">
        <v>11</v>
      </c>
      <c r="B108" s="21" t="s">
        <v>37</v>
      </c>
      <c r="C108" s="23">
        <v>80.83</v>
      </c>
      <c r="D108" s="26">
        <v>13</v>
      </c>
      <c r="E108" s="16">
        <f t="shared" si="4"/>
        <v>1050.79</v>
      </c>
      <c r="F108" s="17" t="str">
        <f t="shared" si="5"/>
        <v>- €</v>
      </c>
      <c r="G108" s="17" t="str">
        <f t="shared" si="3"/>
        <v>- €</v>
      </c>
    </row>
    <row r="109" spans="1:7" ht="27.6" x14ac:dyDescent="0.3">
      <c r="A109" s="19" t="s">
        <v>11</v>
      </c>
      <c r="B109" s="21" t="s">
        <v>38</v>
      </c>
      <c r="C109" s="23">
        <v>114.27</v>
      </c>
      <c r="D109" s="26">
        <v>13</v>
      </c>
      <c r="E109" s="16">
        <f t="shared" si="4"/>
        <v>1485.51</v>
      </c>
      <c r="F109" s="17" t="str">
        <f t="shared" si="5"/>
        <v>- €</v>
      </c>
      <c r="G109" s="17" t="str">
        <f t="shared" si="3"/>
        <v>- €</v>
      </c>
    </row>
    <row r="110" spans="1:7" ht="20.399999999999999" x14ac:dyDescent="0.3">
      <c r="A110" s="19" t="s">
        <v>11</v>
      </c>
      <c r="B110" s="21" t="s">
        <v>39</v>
      </c>
      <c r="C110" s="23">
        <v>152.34</v>
      </c>
      <c r="D110" s="26">
        <v>13</v>
      </c>
      <c r="E110" s="16">
        <f t="shared" si="4"/>
        <v>1980.42</v>
      </c>
      <c r="F110" s="17" t="str">
        <f t="shared" si="5"/>
        <v>- €</v>
      </c>
      <c r="G110" s="17" t="str">
        <f t="shared" si="3"/>
        <v>- €</v>
      </c>
    </row>
    <row r="111" spans="1:7" ht="20.399999999999999" x14ac:dyDescent="0.3">
      <c r="A111" s="19" t="s">
        <v>11</v>
      </c>
      <c r="B111" s="21" t="s">
        <v>40</v>
      </c>
      <c r="C111" s="23">
        <v>60.95</v>
      </c>
      <c r="D111" s="26">
        <v>13</v>
      </c>
      <c r="E111" s="16">
        <f t="shared" si="4"/>
        <v>792.35</v>
      </c>
      <c r="F111" s="17" t="str">
        <f t="shared" si="5"/>
        <v>- €</v>
      </c>
      <c r="G111" s="17" t="str">
        <f t="shared" si="3"/>
        <v>- €</v>
      </c>
    </row>
    <row r="112" spans="1:7" ht="20.399999999999999" x14ac:dyDescent="0.3">
      <c r="A112" s="19" t="s">
        <v>11</v>
      </c>
      <c r="B112" s="21" t="s">
        <v>41</v>
      </c>
      <c r="C112" s="23">
        <v>38.090000000000003</v>
      </c>
      <c r="D112" s="26">
        <v>13</v>
      </c>
      <c r="E112" s="16">
        <f t="shared" si="4"/>
        <v>495.17000000000007</v>
      </c>
      <c r="F112" s="17" t="str">
        <f t="shared" si="5"/>
        <v>- €</v>
      </c>
      <c r="G112" s="17" t="str">
        <f t="shared" si="3"/>
        <v>- €</v>
      </c>
    </row>
    <row r="113" spans="1:8" ht="20.399999999999999" x14ac:dyDescent="0.3">
      <c r="A113" s="19" t="s">
        <v>11</v>
      </c>
      <c r="B113" s="21" t="s">
        <v>42</v>
      </c>
      <c r="C113" s="23">
        <v>7.56</v>
      </c>
      <c r="D113" s="26">
        <v>13</v>
      </c>
      <c r="E113" s="16">
        <f t="shared" si="4"/>
        <v>98.28</v>
      </c>
      <c r="F113" s="17" t="str">
        <f t="shared" si="5"/>
        <v>- €</v>
      </c>
      <c r="G113" s="17" t="str">
        <f t="shared" si="3"/>
        <v>- €</v>
      </c>
    </row>
    <row r="114" spans="1:8" ht="20.399999999999999" x14ac:dyDescent="0.3">
      <c r="A114" s="19" t="s">
        <v>11</v>
      </c>
      <c r="B114" s="21" t="s">
        <v>43</v>
      </c>
      <c r="C114" s="23">
        <v>91.39</v>
      </c>
      <c r="D114" s="26">
        <v>13</v>
      </c>
      <c r="E114" s="16">
        <f t="shared" si="4"/>
        <v>1188.07</v>
      </c>
      <c r="F114" s="17" t="str">
        <f t="shared" si="5"/>
        <v>- €</v>
      </c>
      <c r="G114" s="17" t="str">
        <f t="shared" si="3"/>
        <v>- €</v>
      </c>
    </row>
    <row r="115" spans="1:8" ht="27.6" x14ac:dyDescent="0.3">
      <c r="A115" s="19" t="s">
        <v>11</v>
      </c>
      <c r="B115" s="21" t="s">
        <v>139</v>
      </c>
      <c r="C115" s="23">
        <v>76.180000000000007</v>
      </c>
      <c r="D115" s="26">
        <v>13</v>
      </c>
      <c r="E115" s="16">
        <f t="shared" si="4"/>
        <v>990.34000000000015</v>
      </c>
      <c r="F115" s="17" t="str">
        <f t="shared" si="5"/>
        <v>- €</v>
      </c>
      <c r="G115" s="17" t="str">
        <f t="shared" si="3"/>
        <v>- €</v>
      </c>
    </row>
    <row r="116" spans="1:8" ht="20.399999999999999" x14ac:dyDescent="0.3">
      <c r="A116" s="19" t="s">
        <v>11</v>
      </c>
      <c r="B116" s="21" t="s">
        <v>44</v>
      </c>
      <c r="C116" s="23">
        <v>26.65</v>
      </c>
      <c r="D116" s="26">
        <v>13</v>
      </c>
      <c r="E116" s="16">
        <f t="shared" si="4"/>
        <v>346.45</v>
      </c>
      <c r="F116" s="17" t="str">
        <f t="shared" si="5"/>
        <v>- €</v>
      </c>
      <c r="G116" s="17" t="str">
        <f t="shared" si="3"/>
        <v>- €</v>
      </c>
    </row>
    <row r="117" spans="1:8" ht="20.399999999999999" x14ac:dyDescent="0.3">
      <c r="A117" s="19" t="s">
        <v>11</v>
      </c>
      <c r="B117" s="21" t="s">
        <v>45</v>
      </c>
      <c r="C117" s="23">
        <v>24.09</v>
      </c>
      <c r="D117" s="26">
        <v>13</v>
      </c>
      <c r="E117" s="16">
        <f t="shared" si="4"/>
        <v>313.17</v>
      </c>
      <c r="F117" s="17" t="str">
        <f t="shared" si="5"/>
        <v>- €</v>
      </c>
      <c r="G117" s="17" t="str">
        <f t="shared" si="3"/>
        <v>- €</v>
      </c>
    </row>
    <row r="118" spans="1:8" ht="20.399999999999999" x14ac:dyDescent="0.3">
      <c r="A118" s="19" t="s">
        <v>11</v>
      </c>
      <c r="B118" s="21" t="s">
        <v>46</v>
      </c>
      <c r="C118" s="23">
        <v>31.76</v>
      </c>
      <c r="D118" s="26">
        <v>13</v>
      </c>
      <c r="E118" s="16">
        <f t="shared" si="4"/>
        <v>412.88</v>
      </c>
      <c r="F118" s="17" t="str">
        <f t="shared" si="5"/>
        <v>- €</v>
      </c>
      <c r="G118" s="17" t="str">
        <f t="shared" si="3"/>
        <v>- €</v>
      </c>
    </row>
    <row r="119" spans="1:8" ht="20.399999999999999" x14ac:dyDescent="0.3">
      <c r="A119" s="19" t="s">
        <v>11</v>
      </c>
      <c r="B119" s="21" t="s">
        <v>47</v>
      </c>
      <c r="C119" s="23">
        <v>10.1</v>
      </c>
      <c r="D119" s="26">
        <v>13</v>
      </c>
      <c r="E119" s="16">
        <f t="shared" si="4"/>
        <v>131.29999999999998</v>
      </c>
      <c r="F119" s="17" t="str">
        <f t="shared" si="5"/>
        <v>- €</v>
      </c>
      <c r="G119" s="17" t="str">
        <f t="shared" si="3"/>
        <v>- €</v>
      </c>
    </row>
    <row r="120" spans="1:8" ht="20.399999999999999" x14ac:dyDescent="0.3">
      <c r="A120" s="19" t="s">
        <v>11</v>
      </c>
      <c r="B120" s="21" t="s">
        <v>48</v>
      </c>
      <c r="C120" s="23">
        <v>26.65</v>
      </c>
      <c r="D120" s="26">
        <v>6</v>
      </c>
      <c r="E120" s="16">
        <f t="shared" si="4"/>
        <v>159.89999999999998</v>
      </c>
      <c r="F120" s="17" t="str">
        <f t="shared" si="5"/>
        <v>- €</v>
      </c>
      <c r="G120" s="17" t="str">
        <f t="shared" si="3"/>
        <v>- €</v>
      </c>
    </row>
    <row r="121" spans="1:8" ht="27.6" x14ac:dyDescent="0.3">
      <c r="A121" s="19" t="s">
        <v>11</v>
      </c>
      <c r="B121" s="21" t="s">
        <v>49</v>
      </c>
      <c r="C121" s="23">
        <v>114.27</v>
      </c>
      <c r="D121" s="26">
        <v>22</v>
      </c>
      <c r="E121" s="16">
        <f t="shared" si="4"/>
        <v>2513.94</v>
      </c>
      <c r="F121" s="17" t="str">
        <f t="shared" si="5"/>
        <v>- €</v>
      </c>
      <c r="G121" s="17" t="str">
        <f t="shared" si="3"/>
        <v>- €</v>
      </c>
    </row>
    <row r="122" spans="1:8" ht="20.399999999999999" x14ac:dyDescent="0.3">
      <c r="A122" s="19" t="s">
        <v>11</v>
      </c>
      <c r="B122" s="21" t="s">
        <v>140</v>
      </c>
      <c r="C122" s="23">
        <v>127.03</v>
      </c>
      <c r="D122" s="26">
        <v>6</v>
      </c>
      <c r="E122" s="16">
        <f t="shared" si="4"/>
        <v>762.18000000000006</v>
      </c>
      <c r="F122" s="17" t="str">
        <f t="shared" si="5"/>
        <v>- €</v>
      </c>
      <c r="G122" s="17" t="str">
        <f t="shared" si="3"/>
        <v>- €</v>
      </c>
    </row>
    <row r="123" spans="1:8" ht="27.6" x14ac:dyDescent="0.3">
      <c r="A123" s="19" t="s">
        <v>11</v>
      </c>
      <c r="B123" s="21" t="s">
        <v>141</v>
      </c>
      <c r="C123" s="23">
        <v>76.180000000000007</v>
      </c>
      <c r="D123" s="26">
        <v>22</v>
      </c>
      <c r="E123" s="16">
        <f t="shared" si="4"/>
        <v>1675.96</v>
      </c>
      <c r="F123" s="17" t="str">
        <f t="shared" si="5"/>
        <v>- €</v>
      </c>
      <c r="G123" s="17" t="str">
        <f t="shared" si="3"/>
        <v>- €</v>
      </c>
    </row>
    <row r="124" spans="1:8" ht="20.399999999999999" x14ac:dyDescent="0.3">
      <c r="A124" s="19" t="s">
        <v>11</v>
      </c>
      <c r="B124" s="21" t="s">
        <v>142</v>
      </c>
      <c r="C124" s="23">
        <v>11.33</v>
      </c>
      <c r="D124" s="26">
        <v>13</v>
      </c>
      <c r="E124" s="16">
        <f t="shared" si="4"/>
        <v>147.29</v>
      </c>
      <c r="F124" s="17" t="str">
        <f t="shared" si="5"/>
        <v>- €</v>
      </c>
      <c r="G124" s="17" t="str">
        <f t="shared" si="3"/>
        <v>- €</v>
      </c>
    </row>
    <row r="125" spans="1:8" ht="27.6" x14ac:dyDescent="0.3">
      <c r="A125" s="19" t="s">
        <v>11</v>
      </c>
      <c r="B125" s="21" t="s">
        <v>143</v>
      </c>
      <c r="C125" s="23">
        <v>80.83</v>
      </c>
      <c r="D125" s="26">
        <v>16</v>
      </c>
      <c r="E125" s="16">
        <f t="shared" si="4"/>
        <v>1293.28</v>
      </c>
      <c r="F125" s="17" t="str">
        <f t="shared" si="5"/>
        <v>- €</v>
      </c>
      <c r="G125" s="17" t="str">
        <f t="shared" si="3"/>
        <v>- €</v>
      </c>
    </row>
    <row r="126" spans="1:8" ht="21" x14ac:dyDescent="0.3">
      <c r="A126" s="45" t="s">
        <v>176</v>
      </c>
      <c r="B126" s="45"/>
      <c r="C126" s="46"/>
      <c r="D126" s="46"/>
      <c r="E126" s="46"/>
      <c r="F126" s="45"/>
      <c r="G126" s="47"/>
    </row>
    <row r="127" spans="1:8" ht="27.6" x14ac:dyDescent="0.3">
      <c r="A127" s="19" t="s">
        <v>54</v>
      </c>
      <c r="B127" s="21" t="s">
        <v>144</v>
      </c>
      <c r="C127" s="23">
        <v>21.1</v>
      </c>
      <c r="D127" s="19">
        <v>38</v>
      </c>
      <c r="E127" s="16">
        <f t="shared" si="4"/>
        <v>801.80000000000007</v>
      </c>
      <c r="F127" s="17" t="str">
        <f t="shared" si="5"/>
        <v>- €</v>
      </c>
      <c r="G127" s="17" t="str">
        <f t="shared" ref="G127:H140" si="6">IF($G$3&lt;&gt;"",F127*D127,"- €")</f>
        <v>- €</v>
      </c>
      <c r="H127" s="17" t="str">
        <f t="shared" si="6"/>
        <v>- €</v>
      </c>
    </row>
    <row r="128" spans="1:8" ht="20.399999999999999" x14ac:dyDescent="0.3">
      <c r="A128" s="19" t="s">
        <v>11</v>
      </c>
      <c r="B128" s="21" t="s">
        <v>76</v>
      </c>
      <c r="C128" s="23">
        <v>73.989999999999995</v>
      </c>
      <c r="D128" s="35">
        <v>29</v>
      </c>
      <c r="E128" s="16">
        <f t="shared" si="4"/>
        <v>2145.71</v>
      </c>
      <c r="F128" s="17" t="str">
        <f t="shared" si="5"/>
        <v>- €</v>
      </c>
      <c r="G128" s="17" t="str">
        <f t="shared" si="6"/>
        <v>- €</v>
      </c>
    </row>
    <row r="129" spans="1:7" ht="27.6" x14ac:dyDescent="0.3">
      <c r="A129" s="19" t="s">
        <v>54</v>
      </c>
      <c r="B129" s="28" t="s">
        <v>77</v>
      </c>
      <c r="C129" s="27">
        <v>27.77</v>
      </c>
      <c r="D129" s="19">
        <v>120</v>
      </c>
      <c r="E129" s="16">
        <f t="shared" si="4"/>
        <v>3332.4</v>
      </c>
      <c r="F129" s="17" t="str">
        <f t="shared" si="5"/>
        <v>- €</v>
      </c>
      <c r="G129" s="17" t="str">
        <f t="shared" si="6"/>
        <v>- €</v>
      </c>
    </row>
    <row r="130" spans="1:7" ht="41.4" x14ac:dyDescent="0.3">
      <c r="A130" s="19" t="s">
        <v>54</v>
      </c>
      <c r="B130" s="21" t="s">
        <v>78</v>
      </c>
      <c r="C130" s="23">
        <v>22.36</v>
      </c>
      <c r="D130" s="36">
        <v>54</v>
      </c>
      <c r="E130" s="16">
        <f t="shared" si="4"/>
        <v>1207.44</v>
      </c>
      <c r="F130" s="17" t="str">
        <f t="shared" si="5"/>
        <v>- €</v>
      </c>
      <c r="G130" s="17" t="str">
        <f t="shared" si="6"/>
        <v>- €</v>
      </c>
    </row>
    <row r="131" spans="1:7" ht="27.6" x14ac:dyDescent="0.3">
      <c r="A131" s="19" t="s">
        <v>11</v>
      </c>
      <c r="B131" s="21" t="s">
        <v>79</v>
      </c>
      <c r="C131" s="23">
        <v>238.72</v>
      </c>
      <c r="D131" s="19">
        <v>16</v>
      </c>
      <c r="E131" s="16">
        <f t="shared" si="4"/>
        <v>3819.52</v>
      </c>
      <c r="F131" s="17" t="str">
        <f t="shared" si="5"/>
        <v>- €</v>
      </c>
      <c r="G131" s="17" t="str">
        <f t="shared" si="6"/>
        <v>- €</v>
      </c>
    </row>
    <row r="132" spans="1:7" ht="27.6" x14ac:dyDescent="0.3">
      <c r="A132" s="19" t="s">
        <v>11</v>
      </c>
      <c r="B132" s="21" t="s">
        <v>80</v>
      </c>
      <c r="C132" s="23">
        <v>124.24</v>
      </c>
      <c r="D132" s="19">
        <v>16</v>
      </c>
      <c r="E132" s="16">
        <f t="shared" si="4"/>
        <v>1987.84</v>
      </c>
      <c r="F132" s="17" t="str">
        <f t="shared" si="5"/>
        <v>- €</v>
      </c>
      <c r="G132" s="17" t="str">
        <f t="shared" si="6"/>
        <v>- €</v>
      </c>
    </row>
    <row r="133" spans="1:7" ht="41.4" x14ac:dyDescent="0.3">
      <c r="A133" s="19" t="s">
        <v>11</v>
      </c>
      <c r="B133" s="21" t="s">
        <v>81</v>
      </c>
      <c r="C133" s="23">
        <v>901.15</v>
      </c>
      <c r="D133" s="19">
        <v>13</v>
      </c>
      <c r="E133" s="16">
        <f t="shared" si="4"/>
        <v>11714.949999999999</v>
      </c>
      <c r="F133" s="17" t="str">
        <f t="shared" si="5"/>
        <v>- €</v>
      </c>
      <c r="G133" s="17" t="str">
        <f t="shared" si="6"/>
        <v>- €</v>
      </c>
    </row>
    <row r="134" spans="1:7" ht="27.6" x14ac:dyDescent="0.3">
      <c r="A134" s="19" t="s">
        <v>54</v>
      </c>
      <c r="B134" s="21" t="s">
        <v>82</v>
      </c>
      <c r="C134" s="23">
        <v>23.92</v>
      </c>
      <c r="D134" s="19">
        <v>83</v>
      </c>
      <c r="E134" s="16">
        <f t="shared" si="4"/>
        <v>1985.3600000000001</v>
      </c>
      <c r="F134" s="17" t="str">
        <f t="shared" si="5"/>
        <v>- €</v>
      </c>
      <c r="G134" s="17" t="str">
        <f t="shared" si="6"/>
        <v>- €</v>
      </c>
    </row>
    <row r="135" spans="1:7" ht="41.4" x14ac:dyDescent="0.3">
      <c r="A135" s="19" t="s">
        <v>11</v>
      </c>
      <c r="B135" s="21" t="s">
        <v>145</v>
      </c>
      <c r="C135" s="23">
        <v>199.89</v>
      </c>
      <c r="D135" s="19">
        <v>6</v>
      </c>
      <c r="E135" s="16">
        <f t="shared" si="4"/>
        <v>1199.3399999999999</v>
      </c>
      <c r="F135" s="17" t="str">
        <f t="shared" si="5"/>
        <v>- €</v>
      </c>
      <c r="G135" s="17" t="str">
        <f t="shared" si="6"/>
        <v>- €</v>
      </c>
    </row>
    <row r="136" spans="1:7" ht="41.4" x14ac:dyDescent="0.3">
      <c r="A136" s="19" t="s">
        <v>11</v>
      </c>
      <c r="B136" s="21" t="s">
        <v>146</v>
      </c>
      <c r="C136" s="23">
        <v>817.93</v>
      </c>
      <c r="D136" s="19">
        <v>13</v>
      </c>
      <c r="E136" s="16">
        <f t="shared" si="4"/>
        <v>10633.09</v>
      </c>
      <c r="F136" s="17" t="str">
        <f t="shared" si="5"/>
        <v>- €</v>
      </c>
      <c r="G136" s="17" t="str">
        <f t="shared" si="6"/>
        <v>- €</v>
      </c>
    </row>
    <row r="137" spans="1:7" ht="20.399999999999999" x14ac:dyDescent="0.3">
      <c r="A137" s="19" t="s">
        <v>11</v>
      </c>
      <c r="B137" s="21" t="s">
        <v>147</v>
      </c>
      <c r="C137" s="23">
        <v>3106.6</v>
      </c>
      <c r="D137" s="19">
        <v>4</v>
      </c>
      <c r="E137" s="16">
        <f t="shared" si="4"/>
        <v>12426.4</v>
      </c>
      <c r="F137" s="17" t="str">
        <f t="shared" si="5"/>
        <v>- €</v>
      </c>
      <c r="G137" s="17" t="str">
        <f t="shared" si="6"/>
        <v>- €</v>
      </c>
    </row>
    <row r="138" spans="1:7" ht="27.6" x14ac:dyDescent="0.3">
      <c r="A138" s="19" t="s">
        <v>11</v>
      </c>
      <c r="B138" s="21" t="s">
        <v>83</v>
      </c>
      <c r="C138" s="23">
        <v>358.2</v>
      </c>
      <c r="D138" s="19">
        <v>13</v>
      </c>
      <c r="E138" s="16">
        <f t="shared" si="4"/>
        <v>4656.5999999999995</v>
      </c>
      <c r="F138" s="17" t="str">
        <f t="shared" si="5"/>
        <v>- €</v>
      </c>
      <c r="G138" s="17" t="str">
        <f t="shared" si="6"/>
        <v>- €</v>
      </c>
    </row>
    <row r="139" spans="1:7" ht="20.399999999999999" x14ac:dyDescent="0.3">
      <c r="A139" s="19" t="s">
        <v>11</v>
      </c>
      <c r="B139" s="21" t="s">
        <v>148</v>
      </c>
      <c r="C139" s="23">
        <v>700.27</v>
      </c>
      <c r="D139" s="19">
        <v>6</v>
      </c>
      <c r="E139" s="16">
        <f t="shared" ref="E139:E168" si="7">C139*D139</f>
        <v>4201.62</v>
      </c>
      <c r="F139" s="17" t="str">
        <f t="shared" ref="F139:F168" si="8">IF($G$3&lt;&gt;"",C139*($G$3/$E$3),"- €")</f>
        <v>- €</v>
      </c>
      <c r="G139" s="17" t="str">
        <f t="shared" si="6"/>
        <v>- €</v>
      </c>
    </row>
    <row r="140" spans="1:7" x14ac:dyDescent="0.3">
      <c r="A140" s="19" t="s">
        <v>11</v>
      </c>
      <c r="B140" s="21" t="s">
        <v>149</v>
      </c>
      <c r="C140" s="23">
        <v>111.5</v>
      </c>
      <c r="D140" s="19">
        <v>22</v>
      </c>
      <c r="E140" s="16">
        <f t="shared" si="7"/>
        <v>2453</v>
      </c>
      <c r="F140" s="17" t="str">
        <f t="shared" si="8"/>
        <v>- €</v>
      </c>
      <c r="G140" s="17" t="str">
        <f t="shared" si="6"/>
        <v>- €</v>
      </c>
    </row>
    <row r="141" spans="1:7" ht="55.2" x14ac:dyDescent="0.3">
      <c r="A141" s="19" t="s">
        <v>54</v>
      </c>
      <c r="B141" s="21" t="s">
        <v>150</v>
      </c>
      <c r="C141" s="23">
        <v>95.9</v>
      </c>
      <c r="D141" s="19">
        <v>275</v>
      </c>
      <c r="E141" s="16">
        <f t="shared" si="7"/>
        <v>26372.5</v>
      </c>
      <c r="F141" s="17" t="str">
        <f t="shared" si="8"/>
        <v>- €</v>
      </c>
      <c r="G141" s="17" t="str">
        <f t="shared" ref="G141:G168" si="9">IF($G$3&lt;&gt;"",F141*D141,"- €")</f>
        <v>- €</v>
      </c>
    </row>
    <row r="142" spans="1:7" ht="20.399999999999999" x14ac:dyDescent="0.3">
      <c r="A142" s="19" t="s">
        <v>11</v>
      </c>
      <c r="B142" s="21" t="s">
        <v>84</v>
      </c>
      <c r="C142" s="23">
        <v>16.78</v>
      </c>
      <c r="D142" s="19">
        <v>16</v>
      </c>
      <c r="E142" s="16">
        <f t="shared" si="7"/>
        <v>268.48</v>
      </c>
      <c r="F142" s="17" t="str">
        <f t="shared" si="8"/>
        <v>- €</v>
      </c>
      <c r="G142" s="17" t="str">
        <f t="shared" si="9"/>
        <v>- €</v>
      </c>
    </row>
    <row r="143" spans="1:7" ht="27.6" x14ac:dyDescent="0.3">
      <c r="A143" s="19" t="s">
        <v>11</v>
      </c>
      <c r="B143" s="21" t="s">
        <v>151</v>
      </c>
      <c r="C143" s="23">
        <v>1395.8</v>
      </c>
      <c r="D143" s="19">
        <v>5</v>
      </c>
      <c r="E143" s="16">
        <f t="shared" si="7"/>
        <v>6979</v>
      </c>
      <c r="F143" s="17" t="str">
        <f t="shared" si="8"/>
        <v>- €</v>
      </c>
      <c r="G143" s="17" t="str">
        <f t="shared" si="9"/>
        <v>- €</v>
      </c>
    </row>
    <row r="144" spans="1:7" ht="41.4" x14ac:dyDescent="0.3">
      <c r="A144" s="19" t="s">
        <v>11</v>
      </c>
      <c r="B144" s="21" t="s">
        <v>152</v>
      </c>
      <c r="C144" s="23">
        <v>1573.44</v>
      </c>
      <c r="D144" s="19">
        <v>5</v>
      </c>
      <c r="E144" s="16">
        <f t="shared" si="7"/>
        <v>7867.2000000000007</v>
      </c>
      <c r="F144" s="17" t="str">
        <f t="shared" si="8"/>
        <v>- €</v>
      </c>
      <c r="G144" s="17" t="str">
        <f t="shared" si="9"/>
        <v>- €</v>
      </c>
    </row>
    <row r="145" spans="1:7" ht="20.399999999999999" x14ac:dyDescent="0.3">
      <c r="A145" s="19" t="s">
        <v>11</v>
      </c>
      <c r="B145" s="21" t="s">
        <v>85</v>
      </c>
      <c r="C145" s="23">
        <v>192.13</v>
      </c>
      <c r="D145" s="19">
        <v>6</v>
      </c>
      <c r="E145" s="16">
        <f t="shared" si="7"/>
        <v>1152.78</v>
      </c>
      <c r="F145" s="17" t="str">
        <f t="shared" si="8"/>
        <v>- €</v>
      </c>
      <c r="G145" s="17" t="str">
        <f t="shared" si="9"/>
        <v>- €</v>
      </c>
    </row>
    <row r="146" spans="1:7" ht="27.6" x14ac:dyDescent="0.3">
      <c r="A146" s="19" t="s">
        <v>11</v>
      </c>
      <c r="B146" s="21" t="s">
        <v>86</v>
      </c>
      <c r="C146" s="23">
        <v>39828.47</v>
      </c>
      <c r="D146" s="19">
        <v>2</v>
      </c>
      <c r="E146" s="16">
        <f t="shared" si="7"/>
        <v>79656.94</v>
      </c>
      <c r="F146" s="17" t="str">
        <f t="shared" si="8"/>
        <v>- €</v>
      </c>
      <c r="G146" s="17" t="str">
        <f t="shared" si="9"/>
        <v>- €</v>
      </c>
    </row>
    <row r="147" spans="1:7" ht="27.6" x14ac:dyDescent="0.3">
      <c r="A147" s="19" t="s">
        <v>11</v>
      </c>
      <c r="B147" s="21" t="s">
        <v>153</v>
      </c>
      <c r="C147" s="23">
        <v>7.71</v>
      </c>
      <c r="D147" s="19">
        <v>6</v>
      </c>
      <c r="E147" s="16">
        <f t="shared" si="7"/>
        <v>46.26</v>
      </c>
      <c r="F147" s="17" t="str">
        <f t="shared" si="8"/>
        <v>- €</v>
      </c>
      <c r="G147" s="17" t="str">
        <f t="shared" si="9"/>
        <v>- €</v>
      </c>
    </row>
    <row r="148" spans="1:7" ht="27.6" x14ac:dyDescent="0.3">
      <c r="A148" s="19" t="s">
        <v>11</v>
      </c>
      <c r="B148" s="21" t="s">
        <v>87</v>
      </c>
      <c r="C148" s="23">
        <v>2.88</v>
      </c>
      <c r="D148" s="19">
        <v>54</v>
      </c>
      <c r="E148" s="16">
        <f t="shared" si="7"/>
        <v>155.51999999999998</v>
      </c>
      <c r="F148" s="17" t="str">
        <f t="shared" si="8"/>
        <v>- €</v>
      </c>
      <c r="G148" s="17" t="str">
        <f t="shared" si="9"/>
        <v>- €</v>
      </c>
    </row>
    <row r="149" spans="1:7" ht="27.6" x14ac:dyDescent="0.3">
      <c r="A149" s="19" t="s">
        <v>11</v>
      </c>
      <c r="B149" s="21" t="s">
        <v>154</v>
      </c>
      <c r="C149" s="23">
        <v>11.75</v>
      </c>
      <c r="D149" s="19">
        <v>16</v>
      </c>
      <c r="E149" s="16">
        <f t="shared" si="7"/>
        <v>188</v>
      </c>
      <c r="F149" s="17" t="str">
        <f t="shared" si="8"/>
        <v>- €</v>
      </c>
      <c r="G149" s="17" t="str">
        <f t="shared" si="9"/>
        <v>- €</v>
      </c>
    </row>
    <row r="150" spans="1:7" ht="27.6" x14ac:dyDescent="0.3">
      <c r="A150" s="19" t="s">
        <v>11</v>
      </c>
      <c r="B150" s="21" t="s">
        <v>155</v>
      </c>
      <c r="C150" s="23">
        <v>20.92</v>
      </c>
      <c r="D150" s="19">
        <v>35</v>
      </c>
      <c r="E150" s="16">
        <f t="shared" si="7"/>
        <v>732.2</v>
      </c>
      <c r="F150" s="17" t="str">
        <f t="shared" si="8"/>
        <v>- €</v>
      </c>
      <c r="G150" s="17" t="str">
        <f t="shared" si="9"/>
        <v>- €</v>
      </c>
    </row>
    <row r="151" spans="1:7" ht="27.6" x14ac:dyDescent="0.3">
      <c r="A151" s="19" t="s">
        <v>54</v>
      </c>
      <c r="B151" s="21" t="s">
        <v>156</v>
      </c>
      <c r="C151" s="23">
        <v>78.27</v>
      </c>
      <c r="D151" s="19">
        <v>35</v>
      </c>
      <c r="E151" s="16">
        <f t="shared" si="7"/>
        <v>2739.45</v>
      </c>
      <c r="F151" s="17" t="str">
        <f t="shared" si="8"/>
        <v>- €</v>
      </c>
      <c r="G151" s="17" t="str">
        <f t="shared" si="9"/>
        <v>- €</v>
      </c>
    </row>
    <row r="152" spans="1:7" ht="27.6" x14ac:dyDescent="0.3">
      <c r="A152" s="19" t="s">
        <v>54</v>
      </c>
      <c r="B152" s="21" t="s">
        <v>157</v>
      </c>
      <c r="C152" s="23">
        <v>29.91</v>
      </c>
      <c r="D152" s="19">
        <v>6</v>
      </c>
      <c r="E152" s="16">
        <f t="shared" si="7"/>
        <v>179.46</v>
      </c>
      <c r="F152" s="17" t="str">
        <f t="shared" si="8"/>
        <v>- €</v>
      </c>
      <c r="G152" s="17" t="str">
        <f t="shared" si="9"/>
        <v>- €</v>
      </c>
    </row>
    <row r="153" spans="1:7" ht="27.6" x14ac:dyDescent="0.3">
      <c r="A153" s="19" t="s">
        <v>54</v>
      </c>
      <c r="B153" s="21" t="s">
        <v>158</v>
      </c>
      <c r="C153" s="23">
        <v>129.07</v>
      </c>
      <c r="D153" s="19">
        <v>29</v>
      </c>
      <c r="E153" s="16">
        <f t="shared" si="7"/>
        <v>3743.0299999999997</v>
      </c>
      <c r="F153" s="17" t="str">
        <f t="shared" si="8"/>
        <v>- €</v>
      </c>
      <c r="G153" s="17" t="str">
        <f t="shared" si="9"/>
        <v>- €</v>
      </c>
    </row>
    <row r="154" spans="1:7" ht="27.6" x14ac:dyDescent="0.3">
      <c r="A154" s="19" t="s">
        <v>11</v>
      </c>
      <c r="B154" s="21" t="s">
        <v>159</v>
      </c>
      <c r="C154" s="23">
        <v>1220.9000000000001</v>
      </c>
      <c r="D154" s="19">
        <v>5</v>
      </c>
      <c r="E154" s="16">
        <f t="shared" si="7"/>
        <v>6104.5</v>
      </c>
      <c r="F154" s="17" t="str">
        <f t="shared" si="8"/>
        <v>- €</v>
      </c>
      <c r="G154" s="17" t="str">
        <f t="shared" si="9"/>
        <v>- €</v>
      </c>
    </row>
    <row r="155" spans="1:7" ht="27.6" x14ac:dyDescent="0.3">
      <c r="A155" s="19" t="s">
        <v>11</v>
      </c>
      <c r="B155" s="21" t="s">
        <v>160</v>
      </c>
      <c r="C155" s="23">
        <v>1258.0899999999999</v>
      </c>
      <c r="D155" s="19">
        <v>5</v>
      </c>
      <c r="E155" s="16">
        <f t="shared" si="7"/>
        <v>6290.45</v>
      </c>
      <c r="F155" s="17" t="str">
        <f t="shared" si="8"/>
        <v>- €</v>
      </c>
      <c r="G155" s="17" t="str">
        <f t="shared" si="9"/>
        <v>- €</v>
      </c>
    </row>
    <row r="156" spans="1:7" ht="27.6" x14ac:dyDescent="0.3">
      <c r="A156" s="19" t="s">
        <v>11</v>
      </c>
      <c r="B156" s="21" t="s">
        <v>161</v>
      </c>
      <c r="C156" s="23">
        <v>768.63</v>
      </c>
      <c r="D156" s="19">
        <v>6</v>
      </c>
      <c r="E156" s="16">
        <f t="shared" si="7"/>
        <v>4611.78</v>
      </c>
      <c r="F156" s="17" t="str">
        <f t="shared" si="8"/>
        <v>- €</v>
      </c>
      <c r="G156" s="17" t="str">
        <f t="shared" si="9"/>
        <v>- €</v>
      </c>
    </row>
    <row r="157" spans="1:7" ht="27.6" x14ac:dyDescent="0.3">
      <c r="A157" s="19" t="s">
        <v>11</v>
      </c>
      <c r="B157" s="21" t="s">
        <v>162</v>
      </c>
      <c r="C157" s="23">
        <v>311.54000000000002</v>
      </c>
      <c r="D157" s="19">
        <v>6</v>
      </c>
      <c r="E157" s="16">
        <f t="shared" si="7"/>
        <v>1869.2400000000002</v>
      </c>
      <c r="F157" s="17" t="str">
        <f t="shared" si="8"/>
        <v>- €</v>
      </c>
      <c r="G157" s="17" t="str">
        <f t="shared" si="9"/>
        <v>- €</v>
      </c>
    </row>
    <row r="158" spans="1:7" ht="41.4" x14ac:dyDescent="0.3">
      <c r="A158" s="19" t="s">
        <v>54</v>
      </c>
      <c r="B158" s="21" t="s">
        <v>163</v>
      </c>
      <c r="C158" s="23">
        <v>23.86</v>
      </c>
      <c r="D158" s="19">
        <v>6</v>
      </c>
      <c r="E158" s="16">
        <f t="shared" si="7"/>
        <v>143.16</v>
      </c>
      <c r="F158" s="17" t="str">
        <f t="shared" si="8"/>
        <v>- €</v>
      </c>
      <c r="G158" s="17" t="str">
        <f t="shared" si="9"/>
        <v>- €</v>
      </c>
    </row>
    <row r="159" spans="1:7" ht="27.6" x14ac:dyDescent="0.3">
      <c r="A159" s="19" t="s">
        <v>11</v>
      </c>
      <c r="B159" s="21" t="s">
        <v>164</v>
      </c>
      <c r="C159" s="23">
        <v>713.75</v>
      </c>
      <c r="D159" s="19">
        <v>6</v>
      </c>
      <c r="E159" s="16">
        <f t="shared" si="7"/>
        <v>4282.5</v>
      </c>
      <c r="F159" s="17" t="str">
        <f t="shared" si="8"/>
        <v>- €</v>
      </c>
      <c r="G159" s="17" t="str">
        <f t="shared" si="9"/>
        <v>- €</v>
      </c>
    </row>
    <row r="160" spans="1:7" ht="20.399999999999999" x14ac:dyDescent="0.3">
      <c r="A160" s="19" t="s">
        <v>11</v>
      </c>
      <c r="B160" s="21" t="s">
        <v>165</v>
      </c>
      <c r="C160" s="23">
        <v>75.569999999999993</v>
      </c>
      <c r="D160" s="19">
        <v>6</v>
      </c>
      <c r="E160" s="16">
        <f t="shared" si="7"/>
        <v>453.41999999999996</v>
      </c>
      <c r="F160" s="17" t="str">
        <f t="shared" si="8"/>
        <v>- €</v>
      </c>
      <c r="G160" s="17" t="str">
        <f t="shared" si="9"/>
        <v>- €</v>
      </c>
    </row>
    <row r="161" spans="1:7" ht="27.6" x14ac:dyDescent="0.3">
      <c r="A161" s="19" t="s">
        <v>11</v>
      </c>
      <c r="B161" s="21" t="s">
        <v>166</v>
      </c>
      <c r="C161" s="23">
        <v>51.47</v>
      </c>
      <c r="D161" s="19">
        <v>13</v>
      </c>
      <c r="E161" s="16">
        <f t="shared" si="7"/>
        <v>669.11</v>
      </c>
      <c r="F161" s="17" t="str">
        <f t="shared" si="8"/>
        <v>- €</v>
      </c>
      <c r="G161" s="17" t="str">
        <f t="shared" si="9"/>
        <v>- €</v>
      </c>
    </row>
    <row r="162" spans="1:7" ht="20.399999999999999" x14ac:dyDescent="0.3">
      <c r="A162" s="19" t="s">
        <v>54</v>
      </c>
      <c r="B162" s="21" t="s">
        <v>88</v>
      </c>
      <c r="C162" s="23">
        <v>3.53</v>
      </c>
      <c r="D162" s="19">
        <v>221</v>
      </c>
      <c r="E162" s="16">
        <f t="shared" si="7"/>
        <v>780.13</v>
      </c>
      <c r="F162" s="17" t="str">
        <f t="shared" si="8"/>
        <v>- €</v>
      </c>
      <c r="G162" s="17" t="str">
        <f t="shared" si="9"/>
        <v>- €</v>
      </c>
    </row>
    <row r="163" spans="1:7" ht="27.6" x14ac:dyDescent="0.3">
      <c r="A163" s="19" t="s">
        <v>54</v>
      </c>
      <c r="B163" s="21" t="s">
        <v>167</v>
      </c>
      <c r="C163" s="23">
        <v>13.68</v>
      </c>
      <c r="D163" s="19">
        <v>112</v>
      </c>
      <c r="E163" s="16">
        <f t="shared" si="7"/>
        <v>1532.1599999999999</v>
      </c>
      <c r="F163" s="17" t="str">
        <f t="shared" si="8"/>
        <v>- €</v>
      </c>
      <c r="G163" s="17" t="str">
        <f t="shared" si="9"/>
        <v>- €</v>
      </c>
    </row>
    <row r="164" spans="1:7" ht="20.399999999999999" x14ac:dyDescent="0.3">
      <c r="A164" s="19" t="s">
        <v>11</v>
      </c>
      <c r="B164" s="21" t="s">
        <v>168</v>
      </c>
      <c r="C164" s="23">
        <v>716.4</v>
      </c>
      <c r="D164" s="19">
        <v>11</v>
      </c>
      <c r="E164" s="16">
        <f t="shared" si="7"/>
        <v>7880.4</v>
      </c>
      <c r="F164" s="17" t="str">
        <f t="shared" si="8"/>
        <v>- €</v>
      </c>
      <c r="G164" s="17" t="str">
        <f t="shared" si="9"/>
        <v>- €</v>
      </c>
    </row>
    <row r="165" spans="1:7" ht="20.399999999999999" x14ac:dyDescent="0.3">
      <c r="A165" s="19" t="s">
        <v>11</v>
      </c>
      <c r="B165" s="21" t="s">
        <v>169</v>
      </c>
      <c r="C165" s="23">
        <v>955.2</v>
      </c>
      <c r="D165" s="19">
        <v>35</v>
      </c>
      <c r="E165" s="16">
        <f t="shared" si="7"/>
        <v>33432</v>
      </c>
      <c r="F165" s="17" t="str">
        <f t="shared" si="8"/>
        <v>- €</v>
      </c>
      <c r="G165" s="17" t="str">
        <f t="shared" si="9"/>
        <v>- €</v>
      </c>
    </row>
    <row r="166" spans="1:7" ht="27.6" x14ac:dyDescent="0.3">
      <c r="A166" s="19" t="s">
        <v>11</v>
      </c>
      <c r="B166" s="21" t="s">
        <v>170</v>
      </c>
      <c r="C166" s="23">
        <v>716.4</v>
      </c>
      <c r="D166" s="19">
        <v>11</v>
      </c>
      <c r="E166" s="16">
        <f t="shared" si="7"/>
        <v>7880.4</v>
      </c>
      <c r="F166" s="17" t="str">
        <f t="shared" si="8"/>
        <v>- €</v>
      </c>
      <c r="G166" s="17" t="str">
        <f t="shared" si="9"/>
        <v>- €</v>
      </c>
    </row>
    <row r="167" spans="1:7" ht="20.399999999999999" x14ac:dyDescent="0.3">
      <c r="A167" s="19" t="s">
        <v>11</v>
      </c>
      <c r="B167" s="21" t="s">
        <v>171</v>
      </c>
      <c r="C167" s="23">
        <v>77.61</v>
      </c>
      <c r="D167" s="19">
        <v>16</v>
      </c>
      <c r="E167" s="16">
        <f t="shared" si="7"/>
        <v>1241.76</v>
      </c>
      <c r="F167" s="17" t="str">
        <f t="shared" si="8"/>
        <v>- €</v>
      </c>
      <c r="G167" s="17" t="str">
        <f t="shared" si="9"/>
        <v>- €</v>
      </c>
    </row>
    <row r="168" spans="1:7" ht="20.399999999999999" x14ac:dyDescent="0.3">
      <c r="A168" s="19" t="s">
        <v>11</v>
      </c>
      <c r="B168" s="21" t="s">
        <v>89</v>
      </c>
      <c r="C168" s="23">
        <v>119.4</v>
      </c>
      <c r="D168" s="19">
        <v>6</v>
      </c>
      <c r="E168" s="16">
        <f t="shared" si="7"/>
        <v>716.40000000000009</v>
      </c>
      <c r="F168" s="17" t="str">
        <f t="shared" si="8"/>
        <v>- €</v>
      </c>
      <c r="G168" s="17" t="str">
        <f t="shared" si="9"/>
        <v>- €</v>
      </c>
    </row>
    <row r="169" spans="1:7" ht="21" x14ac:dyDescent="0.3">
      <c r="A169" s="45"/>
      <c r="B169" s="45"/>
      <c r="C169" s="46"/>
      <c r="D169" s="46"/>
      <c r="E169" s="46"/>
      <c r="F169" s="45"/>
      <c r="G169" s="47"/>
    </row>
    <row r="170" spans="1:7" ht="15" thickBot="1" x14ac:dyDescent="0.35">
      <c r="A170" s="51" t="s">
        <v>172</v>
      </c>
      <c r="B170" s="52" t="s">
        <v>173</v>
      </c>
      <c r="C170" s="53">
        <v>22707.279999999999</v>
      </c>
      <c r="D170" s="53">
        <v>1</v>
      </c>
      <c r="E170" s="54">
        <f>C170*D170</f>
        <v>22707.279999999999</v>
      </c>
      <c r="F170" s="53">
        <v>22707.279999999999</v>
      </c>
      <c r="G170" s="53">
        <f>F170</f>
        <v>22707.279999999999</v>
      </c>
    </row>
    <row r="171" spans="1:7" ht="20.399999999999999" x14ac:dyDescent="0.3">
      <c r="A171" s="29"/>
      <c r="B171" s="30"/>
      <c r="C171" s="31"/>
      <c r="D171" s="32"/>
      <c r="E171" s="50" t="s">
        <v>180</v>
      </c>
      <c r="F171" s="50"/>
      <c r="G171" s="50"/>
    </row>
    <row r="172" spans="1:7" ht="20.399999999999999" x14ac:dyDescent="0.3">
      <c r="A172" s="29"/>
      <c r="B172" s="30"/>
      <c r="C172" s="31"/>
      <c r="D172" s="32"/>
      <c r="E172" s="33"/>
      <c r="F172" s="34"/>
      <c r="G172" s="34"/>
    </row>
    <row r="173" spans="1:7" ht="78" customHeight="1" x14ac:dyDescent="0.3">
      <c r="A173" s="48" t="s">
        <v>90</v>
      </c>
      <c r="B173" s="48"/>
      <c r="C173" s="48"/>
      <c r="D173" s="48"/>
      <c r="E173" s="48"/>
      <c r="F173" s="48"/>
      <c r="G173" s="48"/>
    </row>
    <row r="174" spans="1:7" ht="34.5" customHeight="1" x14ac:dyDescent="0.3"/>
  </sheetData>
  <sheetProtection algorithmName="SHA-512" hashValue="vLcxgq+KdWq4cJwosInIuoBj5Q80H45ua3k5lE5T+eSMBvSe4gOl2Uye0HREMVRdv/GB9Sc+doI/QbUCBFZhag==" saltValue="v3qAyyQ3hovWdb+n3KQ3wA==" spinCount="100000" sheet="1" objects="1" scenarios="1"/>
  <mergeCells count="10">
    <mergeCell ref="A126:G126"/>
    <mergeCell ref="A173:G173"/>
    <mergeCell ref="A169:G169"/>
    <mergeCell ref="A78:G78"/>
    <mergeCell ref="E171:G171"/>
    <mergeCell ref="C3:D3"/>
    <mergeCell ref="C4:D4"/>
    <mergeCell ref="C5:D5"/>
    <mergeCell ref="A7:G7"/>
    <mergeCell ref="A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Molina Caceres, Yolanda</dc:creator>
  <cp:lastModifiedBy>Molina Caceres, Yolanda</cp:lastModifiedBy>
  <dcterms:created xsi:type="dcterms:W3CDTF">2025-08-29T12:15:24Z</dcterms:created>
  <dcterms:modified xsi:type="dcterms:W3CDTF">2025-12-18T12:52:22Z</dcterms:modified>
</cp:coreProperties>
</file>